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heckCompatibility="1" defaultThemeVersion="124226"/>
  <mc:AlternateContent xmlns:mc="http://schemas.openxmlformats.org/markup-compatibility/2006">
    <mc:Choice Requires="x15">
      <x15ac:absPath xmlns:x15ac="http://schemas.microsoft.com/office/spreadsheetml/2010/11/ac" url="\\tnnsfe25\ファイルサーバ\本庁\理財部\財政課\15 庶務\★オープンデータ\R3年度←R3年度末に掲載すること！\01_R3当初【準備済】\"/>
    </mc:Choice>
  </mc:AlternateContent>
  <xr:revisionPtr revIDLastSave="0" documentId="13_ncr:1_{CD0D2BCC-42DD-43B6-95C2-09E25023A85C}" xr6:coauthVersionLast="47" xr6:coauthVersionMax="47" xr10:uidLastSave="{00000000-0000-0000-0000-000000000000}"/>
  <bookViews>
    <workbookView xWindow="-120" yWindow="-120" windowWidth="20730" windowHeight="11160" xr2:uid="{00000000-000D-0000-FFFF-FFFF00000000}"/>
  </bookViews>
  <sheets>
    <sheet name="R3.当初"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0">[1]!ConvKigouName</definedName>
    <definedName name="a">[1]!ConvKigouName</definedName>
    <definedName name="aaa" localSheetId="0">#REF!</definedName>
    <definedName name="aaa">#REF!</definedName>
    <definedName name="AP_DBハード小計" localSheetId="0">[2]機器明細!#REF!</definedName>
    <definedName name="AP_DBハード小計">[2]機器明細!#REF!</definedName>
    <definedName name="b" localSheetId="0">[1]!ConvZenToHan</definedName>
    <definedName name="b">[1]!ConvZenToHan</definedName>
    <definedName name="bbb" localSheetId="0">#REF!</definedName>
    <definedName name="bbb">#REF!</definedName>
    <definedName name="blocksize_K">[3]ブロックサイズ!$A$2</definedName>
    <definedName name="BMN_ME" localSheetId="0">#REF!</definedName>
    <definedName name="BMN_ME">#REF!</definedName>
    <definedName name="ccc" localSheetId="0">#REF!</definedName>
    <definedName name="ccc">#REF!</definedName>
    <definedName name="CheckCyoufuku" localSheetId="0">[4]!CheckCyoufuku</definedName>
    <definedName name="CheckCyoufuku">[4]!CheckCyoufuku</definedName>
    <definedName name="ConvKigouName" localSheetId="0">[5]!ConvKigouName</definedName>
    <definedName name="ConvKigouName">[5]!ConvKigouName</definedName>
    <definedName name="ConvZenToHan" localSheetId="0">[5]!ConvZenToHan</definedName>
    <definedName name="ConvZenToHan">[5]!ConvZenToHan</definedName>
    <definedName name="CSV">[3]ブロックサイズ!$A$1:$A$1</definedName>
    <definedName name="D" localSheetId="0">#REF!</definedName>
    <definedName name="D">#REF!</definedName>
    <definedName name="DEN_K" localSheetId="0">#REF!</definedName>
    <definedName name="DEN_K">#REF!</definedName>
    <definedName name="END_D" localSheetId="0">#REF!</definedName>
    <definedName name="END_D">#REF!</definedName>
    <definedName name="GRP_ME" localSheetId="0">#REF!</definedName>
    <definedName name="GRP_ME">#REF!</definedName>
    <definedName name="GYO_ME" localSheetId="0">#REF!</definedName>
    <definedName name="GYO_ME">#REF!</definedName>
    <definedName name="LOCK" localSheetId="0">#REF!</definedName>
    <definedName name="LOCK">#REF!</definedName>
    <definedName name="MYCODE" localSheetId="0">#REF!</definedName>
    <definedName name="MYCODE">#REF!</definedName>
    <definedName name="ＰＰＰＰ">[6]構成算出条件!$E$5</definedName>
    <definedName name="_xlnm.Print_Area" localSheetId="0">'R3.当初'!$B$1:$J$30</definedName>
    <definedName name="print_title" localSheetId="0">#REF!</definedName>
    <definedName name="print_title">#REF!</definedName>
    <definedName name="ＱＱＱＱＱ" localSheetId="0">[6]構成算出条件!#REF!</definedName>
    <definedName name="ＱＱＱＱＱ">[6]構成算出条件!#REF!</definedName>
    <definedName name="ＳＥ" localSheetId="0">#REF!</definedName>
    <definedName name="ＳＥ">#REF!</definedName>
    <definedName name="SetStringLen" localSheetId="0">[4]!SetStringLen</definedName>
    <definedName name="SetStringLen">[4]!SetStringLen</definedName>
    <definedName name="SetStringLength" localSheetId="0">[7]!SetStringLength</definedName>
    <definedName name="SetStringLength">[7]!SetStringLength</definedName>
    <definedName name="SSK_ME" localSheetId="0">#REF!</definedName>
    <definedName name="SSK_ME">#REF!</definedName>
    <definedName name="STR_D" localSheetId="0">#REF!</definedName>
    <definedName name="STR_D">#REF!</definedName>
    <definedName name="TNT_C" localSheetId="0">#REF!</definedName>
    <definedName name="TNT_C">#REF!</definedName>
    <definedName name="TNT_ME" localSheetId="0">#REF!</definedName>
    <definedName name="TNT_ME">#REF!</definedName>
    <definedName name="TODAY" localSheetId="0">#REF!</definedName>
    <definedName name="TODAY">#REF!</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ＷＷＷＷ">[6]構成算出条件!$B$5</definedName>
    <definedName name="YKS_ME" localSheetId="0">#REF!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#REF!</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ソフト合計" localSheetId="0">[2]機器明細!#REF!</definedName>
    <definedName name="ソフト合計">[2]機器明細!#REF!</definedName>
    <definedName name="ソフト総計" localSheetId="0">[2]機器明細!#REF!</definedName>
    <definedName name="ソフト総計">[2]機器明細!#REF!</definedName>
    <definedName name="データテーブル" localSheetId="0">#REF!</definedName>
    <definedName name="データテーブル">#REF!</definedName>
    <definedName name="テーブル名一覧" localSheetId="0">#REF!</definedName>
    <definedName name="テーブル名一覧">#REF!</definedName>
    <definedName name="ピクチャ" localSheetId="0">#REF!</definedName>
    <definedName name="ピクチャ">#REF!</definedName>
    <definedName name="ピクチャ7" localSheetId="0">#REF!</definedName>
    <definedName name="ピクチャ7">#REF!</definedName>
    <definedName name="ピクチャー" localSheetId="0">#REF!</definedName>
    <definedName name="ピクチャー">#REF!</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運用_プリンタハード小計" localSheetId="0">[2]機器明細!#REF!</definedName>
    <definedName name="運用_プリンタハード小計">[2]機器明細!#REF!</definedName>
    <definedName name="仮作番" localSheetId="0">#REF!</definedName>
    <definedName name="仮作番">#REF!</definedName>
    <definedName name="仮注番" localSheetId="0">#REF!</definedName>
    <definedName name="仮注番">#REF!</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共通_認証ハード小計" localSheetId="0">[2]機器明細!#REF!</definedName>
    <definedName name="共通_認証ハード小計">[2]機器明細!#REF!</definedName>
    <definedName name="業種" localSheetId="0">#REF!</definedName>
    <definedName name="業種">#REF!</definedName>
    <definedName name="計算" localSheetId="0">#REF!</definedName>
    <definedName name="計算">#REF!</definedName>
    <definedName name="計算機ｺｰﾄﾞ" localSheetId="0">#REF!</definedName>
    <definedName name="計算機ｺｰﾄﾞ">#REF!</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籍証明書発行件数">[8]構成算出条件!$B$6</definedName>
    <definedName name="顧客コード" localSheetId="0">#REF!</definedName>
    <definedName name="顧客コード">#REF!</definedName>
    <definedName name="顧客納期" localSheetId="0">#REF!</definedName>
    <definedName name="顧客納期">#REF!</definedName>
    <definedName name="顧客名" localSheetId="0">#REF!</definedName>
    <definedName name="顧客名">#REF!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除籍_改製原戸籍数">[8]構成算出条件!$B$7</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データテーブル">'[9]新 データ項目一覧表（旧）'!$B$7:$N$259</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担当営業部署" localSheetId="0">#REF!</definedName>
    <definedName name="担当営業部署">#REF!</definedName>
    <definedName name="直材" localSheetId="0">#REF!</definedName>
    <definedName name="直材">#REF!</definedName>
    <definedName name="追1" localSheetId="0">#REF!</definedName>
    <definedName name="追1">#REF!</definedName>
    <definedName name="追10" localSheetId="0">#REF!</definedName>
    <definedName name="追10">#REF!</definedName>
    <definedName name="追11" localSheetId="0">#REF!</definedName>
    <definedName name="追11">#REF!</definedName>
    <definedName name="追12" localSheetId="0">#REF!</definedName>
    <definedName name="追12">#REF!</definedName>
    <definedName name="追13" localSheetId="0">#REF!</definedName>
    <definedName name="追13">#REF!</definedName>
    <definedName name="追14" localSheetId="0">#REF!</definedName>
    <definedName name="追14">#REF!</definedName>
    <definedName name="追15" localSheetId="0">#REF!</definedName>
    <definedName name="追15">#REF!</definedName>
    <definedName name="追16" localSheetId="0">#REF!</definedName>
    <definedName name="追16">#REF!</definedName>
    <definedName name="追17" localSheetId="0">#REF!</definedName>
    <definedName name="追17">#REF!</definedName>
    <definedName name="追18" localSheetId="0">#REF!</definedName>
    <definedName name="追18">#REF!</definedName>
    <definedName name="追19" localSheetId="0">#REF!</definedName>
    <definedName name="追19">#REF!</definedName>
    <definedName name="追2" localSheetId="0">#REF!</definedName>
    <definedName name="追2">#REF!</definedName>
    <definedName name="追20" localSheetId="0">#REF!</definedName>
    <definedName name="追20">#REF!</definedName>
    <definedName name="追21" localSheetId="0">#REF!</definedName>
    <definedName name="追21">#REF!</definedName>
    <definedName name="追22" localSheetId="0">#REF!</definedName>
    <definedName name="追22">#REF!</definedName>
    <definedName name="追23" localSheetId="0">#REF!</definedName>
    <definedName name="追23">#REF!</definedName>
    <definedName name="追24" localSheetId="0">#REF!</definedName>
    <definedName name="追24">#REF!</definedName>
    <definedName name="追25" localSheetId="0">#REF!</definedName>
    <definedName name="追25">#REF!</definedName>
    <definedName name="追26" localSheetId="0">#REF!</definedName>
    <definedName name="追26">#REF!</definedName>
    <definedName name="追27" localSheetId="0">#REF!</definedName>
    <definedName name="追27">#REF!</definedName>
    <definedName name="追3" localSheetId="0">#REF!</definedName>
    <definedName name="追3">#REF!</definedName>
    <definedName name="追4" localSheetId="0">#REF!</definedName>
    <definedName name="追4">#REF!</definedName>
    <definedName name="追5" localSheetId="0">#REF!</definedName>
    <definedName name="追5">#REF!</definedName>
    <definedName name="追6" localSheetId="0">#REF!</definedName>
    <definedName name="追6">#REF!</definedName>
    <definedName name="追7" localSheetId="0">#REF!</definedName>
    <definedName name="追7">#REF!</definedName>
    <definedName name="追8" localSheetId="0">#REF!</definedName>
    <definedName name="追8">#REF!</definedName>
    <definedName name="追9" localSheetId="0">#REF!</definedName>
    <definedName name="追9">#REF!</definedName>
    <definedName name="導入形態" localSheetId="0">#REF!</definedName>
    <definedName name="導入形態">#REF!</definedName>
    <definedName name="届出事件数総数">[8]構成算出条件!$B$4</definedName>
    <definedName name="内訳合計セル" localSheetId="0">[10]Data_Table!#REF!</definedName>
    <definedName name="内訳合計セル">[10]Data_Table!#REF!</definedName>
    <definedName name="年間消除件数" localSheetId="0">[8]構成算出条件!#REF!</definedName>
    <definedName name="年間消除件数">[8]構成算出条件!#REF!</definedName>
    <definedName name="非本籍人届出件数">[8]構成算出条件!$B$5</definedName>
    <definedName name="品名" localSheetId="0">#REF!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9" l="1"/>
  <c r="J28" i="9" s="1"/>
  <c r="G26" i="9"/>
  <c r="E26" i="9"/>
  <c r="I25" i="9"/>
  <c r="J25" i="9" s="1"/>
  <c r="I24" i="9"/>
  <c r="J24" i="9" s="1"/>
  <c r="I23" i="9"/>
  <c r="J23" i="9" s="1"/>
  <c r="I22" i="9"/>
  <c r="J22" i="9" s="1"/>
  <c r="G20" i="9"/>
  <c r="G21" i="9" s="1"/>
  <c r="E20" i="9"/>
  <c r="E21" i="9" s="1"/>
  <c r="J19" i="9"/>
  <c r="I19" i="9"/>
  <c r="I18" i="9"/>
  <c r="J18" i="9" s="1"/>
  <c r="I17" i="9"/>
  <c r="J17" i="9" s="1"/>
  <c r="I16" i="9"/>
  <c r="J16" i="9" s="1"/>
  <c r="I15" i="9"/>
  <c r="J15" i="9" s="1"/>
  <c r="I14" i="9"/>
  <c r="J14" i="9" s="1"/>
  <c r="I13" i="9"/>
  <c r="J13" i="9" s="1"/>
  <c r="I12" i="9"/>
  <c r="J12" i="9" s="1"/>
  <c r="I11" i="9"/>
  <c r="J11" i="9" s="1"/>
  <c r="I10" i="9"/>
  <c r="J10" i="9" s="1"/>
  <c r="I9" i="9"/>
  <c r="J9" i="9" s="1"/>
  <c r="I8" i="9"/>
  <c r="J8" i="9" s="1"/>
  <c r="I7" i="9"/>
  <c r="J7" i="9" s="1"/>
  <c r="I26" i="9" l="1"/>
  <c r="J26" i="9" s="1"/>
  <c r="G27" i="9"/>
  <c r="H11" i="9" s="1"/>
  <c r="E27" i="9"/>
  <c r="F26" i="9" s="1"/>
  <c r="I20" i="9"/>
  <c r="J20" i="9" s="1"/>
  <c r="I21" i="9"/>
  <c r="J21" i="9"/>
  <c r="H12" i="9" l="1"/>
  <c r="H23" i="9"/>
  <c r="H21" i="9"/>
  <c r="H16" i="9"/>
  <c r="H25" i="9"/>
  <c r="G29" i="9"/>
  <c r="H13" i="9"/>
  <c r="H20" i="9"/>
  <c r="H17" i="9"/>
  <c r="H22" i="9"/>
  <c r="H14" i="9"/>
  <c r="H24" i="9"/>
  <c r="H8" i="9"/>
  <c r="H18" i="9"/>
  <c r="H10" i="9"/>
  <c r="H19" i="9"/>
  <c r="H7" i="9"/>
  <c r="H15" i="9"/>
  <c r="H9" i="9"/>
  <c r="H26" i="9"/>
  <c r="I27" i="9"/>
  <c r="J27" i="9" s="1"/>
  <c r="E29" i="9"/>
  <c r="I29" i="9" s="1"/>
  <c r="J29" i="9" s="1"/>
  <c r="F23" i="9"/>
  <c r="F18" i="9"/>
  <c r="F14" i="9"/>
  <c r="F10" i="9"/>
  <c r="F24" i="9"/>
  <c r="F20" i="9"/>
  <c r="F19" i="9"/>
  <c r="F15" i="9"/>
  <c r="F11" i="9"/>
  <c r="F7" i="9"/>
  <c r="F13" i="9"/>
  <c r="F9" i="9"/>
  <c r="F25" i="9"/>
  <c r="F16" i="9"/>
  <c r="F12" i="9"/>
  <c r="F8" i="9"/>
  <c r="F17" i="9"/>
  <c r="F22" i="9"/>
  <c r="F21" i="9"/>
</calcChain>
</file>

<file path=xl/sharedStrings.xml><?xml version="1.0" encoding="utf-8"?>
<sst xmlns="http://schemas.openxmlformats.org/spreadsheetml/2006/main" count="40" uniqueCount="38">
  <si>
    <t>（単位：千円）</t>
  </si>
  <si>
    <t>区　　分</t>
  </si>
  <si>
    <t>増　減　額</t>
  </si>
  <si>
    <t>対前年度
増減率</t>
  </si>
  <si>
    <t>当初予算額 (Ａ)</t>
  </si>
  <si>
    <t>構成比
%</t>
  </si>
  <si>
    <t>当初予算額 (Ｂ)</t>
  </si>
  <si>
    <t>(Ａ)－(Ｂ)　(Ｃ)</t>
  </si>
  <si>
    <t>(C)/(B)
%</t>
  </si>
  <si>
    <t>　　注）構成比については、端数処理の結果、個々の構成比と計欄及び合計欄の数値とは一致しない場合がある。</t>
  </si>
  <si>
    <t>一般会計(a)</t>
  </si>
  <si>
    <t>競輪事業特別会計</t>
  </si>
  <si>
    <t>国民健康保険事業勘定特別会計</t>
  </si>
  <si>
    <t>介護保険事業特別会計</t>
  </si>
  <si>
    <t>駐車場事業特別会計</t>
  </si>
  <si>
    <t>道後温泉事業特別会計</t>
  </si>
  <si>
    <t>卸売市場事業特別会計</t>
  </si>
  <si>
    <t>勤労者福祉サービスセンター事業特別会計</t>
  </si>
  <si>
    <t>鹿島観光事業特別会計</t>
  </si>
  <si>
    <t>松山城観光事業特別会計</t>
  </si>
  <si>
    <t>後期高齢者医療特別会計</t>
  </si>
  <si>
    <t>特別会計</t>
  </si>
  <si>
    <t>計　　(b)</t>
  </si>
  <si>
    <t>計　(a＋b) (c)</t>
  </si>
  <si>
    <t>企業会計</t>
  </si>
  <si>
    <t>計　　(d)</t>
  </si>
  <si>
    <t>合　　　　計 (c＋d)  (e)</t>
  </si>
  <si>
    <t>総合計　(e＋f)　(g)</t>
  </si>
  <si>
    <t>水道事業会計</t>
    <rPh sb="2" eb="4">
      <t>ジギョウ</t>
    </rPh>
    <phoneticPr fontId="4"/>
  </si>
  <si>
    <t>簡易水道事業会計</t>
    <rPh sb="4" eb="6">
      <t>ジギョウ</t>
    </rPh>
    <phoneticPr fontId="4"/>
  </si>
  <si>
    <t>工業用水道事業会計</t>
    <rPh sb="5" eb="7">
      <t>ジギョウ</t>
    </rPh>
    <phoneticPr fontId="4"/>
  </si>
  <si>
    <t>公債管理特別会計(f)</t>
    <rPh sb="4" eb="6">
      <t>トクベツ</t>
    </rPh>
    <phoneticPr fontId="4"/>
  </si>
  <si>
    <t>母子父子寡婦福祉資金貸付事業
特別会計</t>
  </si>
  <si>
    <t>令 和 ３ 年 度  各 会 計 別 予 算 総 括 表</t>
    <rPh sb="0" eb="1">
      <t>レイ</t>
    </rPh>
    <rPh sb="2" eb="3">
      <t>ワ</t>
    </rPh>
    <phoneticPr fontId="4"/>
  </si>
  <si>
    <t>令和2年度</t>
    <rPh sb="0" eb="2">
      <t>レイワ</t>
    </rPh>
    <phoneticPr fontId="4"/>
  </si>
  <si>
    <t>小規模下水道事業特別会計</t>
    <rPh sb="0" eb="3">
      <t>ショウキボ</t>
    </rPh>
    <rPh sb="3" eb="6">
      <t>ゲスイドウ</t>
    </rPh>
    <rPh sb="6" eb="8">
      <t>ジギョウ</t>
    </rPh>
    <rPh sb="8" eb="10">
      <t>トクベツ</t>
    </rPh>
    <rPh sb="10" eb="12">
      <t>カイケイ</t>
    </rPh>
    <phoneticPr fontId="4"/>
  </si>
  <si>
    <t>下水道事業会計</t>
    <rPh sb="0" eb="3">
      <t>ゲスイドウ</t>
    </rPh>
    <rPh sb="3" eb="5">
      <t>ジギョウ</t>
    </rPh>
    <phoneticPr fontId="4"/>
  </si>
  <si>
    <t>令和3年度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</si>
</sst>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0;&quot;△ &quot;#,##0.00"/>
    <numFmt numFmtId="178" formatCode="0.00;&quot;△ &quot;0.00"/>
    <numFmt numFmtId="179" formatCode="##0.00;&quot;△ &quot;##0.00"/>
  </numFmts>
  <fonts count="31"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12"/>
      <color indexed="8"/>
      <name val="ＭＳ 明朝"/>
      <family val="1"/>
      <charset val="128"/>
    </font>
    <font>
      <sz val="6"/>
      <name val="ＭＳ Ｐゴシック"/>
      <family val="2"/>
      <charset val="128"/>
      <scheme val="minor"/>
    </font>
    <font>
      <sz val="9"/>
      <color indexed="8"/>
      <name val="ＭＳ 明朝"/>
      <family val="1"/>
      <charset val="128"/>
    </font>
    <font>
      <sz val="9"/>
      <name val="ＭＳ 明朝"/>
      <family val="1"/>
      <charset val="128"/>
    </font>
    <font>
      <sz val="9"/>
      <name val="ＭＳ Ｐゴシック"/>
      <family val="3"/>
      <charset val="128"/>
    </font>
    <font>
      <sz val="9"/>
      <color indexed="8"/>
      <name val="ＭＳ Ｐ明朝"/>
      <family val="1"/>
      <charset val="128"/>
    </font>
    <font>
      <sz val="8"/>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9"/>
      <color theme="1"/>
      <name val="ＭＳ 明朝"/>
      <family val="1"/>
      <charset val="128"/>
    </font>
    <font>
      <sz val="12"/>
      <name val="ＭＳ 明朝"/>
      <family val="1"/>
      <charset val="128"/>
    </font>
    <font>
      <sz val="11"/>
      <color theme="1"/>
      <name val="游ゴシック"/>
      <family val="2"/>
      <charset val="128"/>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23">
    <xf numFmtId="0" fontId="0" fillId="0" borderId="0">
      <alignment vertical="center"/>
    </xf>
    <xf numFmtId="0" fontId="2" fillId="0" borderId="0"/>
    <xf numFmtId="0" fontId="6" fillId="0" borderId="0"/>
    <xf numFmtId="0" fontId="2" fillId="0" borderId="0"/>
    <xf numFmtId="38" fontId="2" fillId="0" borderId="0" applyFon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1" borderId="10" applyNumberFormat="0" applyAlignment="0" applyProtection="0">
      <alignment vertical="center"/>
    </xf>
    <xf numFmtId="0" fontId="13" fillId="21" borderId="10" applyNumberFormat="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0" fillId="23" borderId="11" applyNumberFormat="0" applyFont="0" applyAlignment="0" applyProtection="0">
      <alignment vertical="center"/>
    </xf>
    <xf numFmtId="0" fontId="10" fillId="23" borderId="11" applyNumberFormat="0" applyFont="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24" borderId="13" applyNumberFormat="0" applyAlignment="0" applyProtection="0">
      <alignment vertical="center"/>
    </xf>
    <xf numFmtId="0" fontId="17" fillId="24" borderId="13"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24" borderId="18" applyNumberFormat="0" applyAlignment="0" applyProtection="0">
      <alignment vertical="center"/>
    </xf>
    <xf numFmtId="0" fontId="23" fillId="24" borderId="1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8" borderId="13" applyNumberFormat="0" applyAlignment="0" applyProtection="0">
      <alignment vertical="center"/>
    </xf>
    <xf numFmtId="0" fontId="25" fillId="8" borderId="13"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6" fillId="0" borderId="0"/>
    <xf numFmtId="0" fontId="2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 fillId="0" borderId="0">
      <alignment vertical="center"/>
    </xf>
    <xf numFmtId="0" fontId="1" fillId="0" borderId="0">
      <alignment vertical="center"/>
    </xf>
    <xf numFmtId="0" fontId="30" fillId="0" borderId="0">
      <alignment vertical="center"/>
    </xf>
  </cellStyleXfs>
  <cellXfs count="44">
    <xf numFmtId="0" fontId="0" fillId="0" borderId="0" xfId="0">
      <alignment vertical="center"/>
    </xf>
    <xf numFmtId="0" fontId="3" fillId="0" borderId="0" xfId="1" applyFont="1" applyFill="1" applyAlignment="1">
      <alignment horizontal="centerContinuous" vertical="center"/>
    </xf>
    <xf numFmtId="0" fontId="5" fillId="0" borderId="0" xfId="1" applyFont="1" applyFill="1" applyAlignment="1">
      <alignment horizontal="centerContinuous" vertical="center"/>
    </xf>
    <xf numFmtId="0" fontId="5" fillId="0" borderId="0" xfId="1" applyFont="1" applyFill="1" applyAlignment="1">
      <alignment vertical="center"/>
    </xf>
    <xf numFmtId="0" fontId="3" fillId="0" borderId="0" xfId="1" applyFont="1" applyFill="1" applyAlignment="1">
      <alignment vertical="center"/>
    </xf>
    <xf numFmtId="49" fontId="5" fillId="2" borderId="0" xfId="3" applyNumberFormat="1" applyFont="1" applyFill="1" applyAlignment="1">
      <alignment horizontal="centerContinuous"/>
    </xf>
    <xf numFmtId="0" fontId="7" fillId="0" borderId="0" xfId="2" applyFont="1" applyAlignment="1">
      <alignment horizontal="centerContinuous" vertical="center"/>
    </xf>
    <xf numFmtId="49" fontId="5" fillId="2" borderId="0" xfId="3" applyNumberFormat="1" applyFont="1" applyFill="1"/>
    <xf numFmtId="49" fontId="5" fillId="2" borderId="2" xfId="3" applyNumberFormat="1" applyFont="1" applyFill="1" applyBorder="1" applyAlignment="1">
      <alignment horizontal="center" vertical="center" wrapText="1"/>
    </xf>
    <xf numFmtId="49" fontId="5" fillId="2" borderId="4" xfId="3" applyNumberFormat="1" applyFont="1" applyFill="1" applyBorder="1" applyAlignment="1">
      <alignment horizontal="center" vertical="center" wrapText="1"/>
    </xf>
    <xf numFmtId="49" fontId="5" fillId="2" borderId="7" xfId="3" applyNumberFormat="1" applyFont="1" applyFill="1" applyBorder="1" applyAlignment="1">
      <alignment horizontal="center" vertical="center"/>
    </xf>
    <xf numFmtId="49" fontId="8" fillId="2" borderId="4" xfId="3" quotePrefix="1" applyNumberFormat="1" applyFont="1" applyFill="1" applyBorder="1" applyAlignment="1">
      <alignment horizontal="center" vertical="center" wrapText="1"/>
    </xf>
    <xf numFmtId="49" fontId="5" fillId="2" borderId="6" xfId="3" applyNumberFormat="1" applyFont="1" applyFill="1" applyBorder="1" applyAlignment="1">
      <alignment horizontal="distributed" vertical="center"/>
    </xf>
    <xf numFmtId="0" fontId="6" fillId="0" borderId="8" xfId="2" applyFont="1" applyBorder="1" applyAlignment="1">
      <alignment vertical="center"/>
    </xf>
    <xf numFmtId="0" fontId="9" fillId="0" borderId="0" xfId="1" applyFont="1" applyFill="1" applyAlignment="1">
      <alignment vertical="center"/>
    </xf>
    <xf numFmtId="49" fontId="28" fillId="2" borderId="0" xfId="3" applyNumberFormat="1" applyFont="1" applyFill="1" applyAlignment="1">
      <alignment horizontal="centerContinuous"/>
    </xf>
    <xf numFmtId="49" fontId="6" fillId="2" borderId="6" xfId="3" applyNumberFormat="1" applyFont="1" applyFill="1" applyBorder="1" applyAlignment="1">
      <alignment horizontal="center" vertical="center"/>
    </xf>
    <xf numFmtId="49" fontId="6" fillId="2" borderId="4" xfId="3" applyNumberFormat="1" applyFont="1" applyFill="1" applyBorder="1" applyAlignment="1">
      <alignment horizontal="center" vertical="center" wrapText="1"/>
    </xf>
    <xf numFmtId="49" fontId="6" fillId="2" borderId="4" xfId="3" applyNumberFormat="1" applyFont="1" applyFill="1" applyBorder="1" applyAlignment="1">
      <alignment horizontal="center" vertical="center"/>
    </xf>
    <xf numFmtId="49" fontId="6" fillId="2" borderId="6" xfId="3" applyNumberFormat="1" applyFont="1" applyFill="1" applyBorder="1" applyAlignment="1">
      <alignment horizontal="distributed" vertical="center"/>
    </xf>
    <xf numFmtId="49" fontId="6" fillId="2" borderId="9" xfId="3" applyNumberFormat="1" applyFont="1" applyFill="1" applyBorder="1" applyAlignment="1">
      <alignment horizontal="distributed" vertical="center"/>
    </xf>
    <xf numFmtId="179" fontId="6" fillId="2" borderId="6" xfId="3" applyNumberFormat="1" applyFont="1" applyFill="1" applyBorder="1" applyAlignment="1">
      <alignment horizontal="right" vertical="center"/>
    </xf>
    <xf numFmtId="49" fontId="6" fillId="2" borderId="9" xfId="3" applyNumberFormat="1" applyFont="1" applyFill="1" applyBorder="1" applyAlignment="1">
      <alignment horizontal="distributed" vertical="center" wrapText="1"/>
    </xf>
    <xf numFmtId="49" fontId="6" fillId="2" borderId="9" xfId="3" applyNumberFormat="1" applyFont="1" applyFill="1" applyBorder="1" applyAlignment="1">
      <alignment horizontal="right" vertical="center"/>
    </xf>
    <xf numFmtId="177" fontId="6" fillId="2" borderId="6" xfId="3" applyNumberFormat="1" applyFont="1" applyFill="1" applyBorder="1" applyAlignment="1">
      <alignment vertical="center"/>
    </xf>
    <xf numFmtId="49" fontId="6" fillId="2" borderId="4" xfId="3" applyNumberFormat="1" applyFont="1" applyFill="1" applyBorder="1" applyAlignment="1">
      <alignment horizontal="distributed" vertical="center"/>
    </xf>
    <xf numFmtId="177" fontId="6" fillId="2" borderId="21" xfId="3" applyNumberFormat="1" applyFont="1" applyFill="1" applyBorder="1" applyAlignment="1">
      <alignment vertical="center"/>
    </xf>
    <xf numFmtId="0" fontId="29" fillId="0" borderId="0" xfId="2" applyFont="1" applyAlignment="1">
      <alignment horizontal="centerContinuous" vertical="center"/>
    </xf>
    <xf numFmtId="176" fontId="6" fillId="2" borderId="6" xfId="3" applyNumberFormat="1" applyFont="1" applyFill="1" applyBorder="1" applyAlignment="1">
      <alignment horizontal="right" vertical="center"/>
    </xf>
    <xf numFmtId="179" fontId="6" fillId="2" borderId="4" xfId="4" applyNumberFormat="1" applyFont="1" applyFill="1" applyBorder="1" applyAlignment="1">
      <alignment horizontal="right" vertical="center"/>
    </xf>
    <xf numFmtId="176" fontId="6" fillId="0" borderId="6" xfId="3" applyNumberFormat="1" applyFont="1" applyFill="1" applyBorder="1" applyAlignment="1">
      <alignment horizontal="right" vertical="center"/>
    </xf>
    <xf numFmtId="177" fontId="6" fillId="2" borderId="6" xfId="3" applyNumberFormat="1" applyFont="1" applyFill="1" applyBorder="1" applyAlignment="1">
      <alignment horizontal="right" vertical="center"/>
    </xf>
    <xf numFmtId="178" fontId="6" fillId="2" borderId="4" xfId="4" applyNumberFormat="1" applyFont="1" applyFill="1" applyBorder="1" applyAlignment="1">
      <alignment horizontal="right" vertical="center"/>
    </xf>
    <xf numFmtId="177" fontId="6" fillId="2" borderId="21" xfId="3" applyNumberFormat="1" applyFont="1" applyFill="1" applyBorder="1" applyAlignment="1">
      <alignment horizontal="right" vertical="center"/>
    </xf>
    <xf numFmtId="49" fontId="6" fillId="2" borderId="19" xfId="3" applyNumberFormat="1" applyFont="1" applyFill="1" applyBorder="1" applyAlignment="1">
      <alignment horizontal="center" vertical="distributed" textRotation="255" justifyLastLine="1"/>
    </xf>
    <xf numFmtId="49" fontId="6" fillId="2" borderId="20" xfId="3" applyNumberFormat="1" applyFont="1" applyFill="1" applyBorder="1" applyAlignment="1">
      <alignment horizontal="center" vertical="distributed" textRotation="255" justifyLastLine="1"/>
    </xf>
    <xf numFmtId="49" fontId="6" fillId="2" borderId="7" xfId="3" applyNumberFormat="1" applyFont="1" applyFill="1" applyBorder="1" applyAlignment="1">
      <alignment horizontal="center" vertical="distributed" textRotation="255" justifyLastLine="1"/>
    </xf>
    <xf numFmtId="49" fontId="5" fillId="2" borderId="1" xfId="3" applyNumberFormat="1" applyFont="1" applyFill="1" applyBorder="1" applyAlignment="1">
      <alignment horizontal="right" vertical="center"/>
    </xf>
    <xf numFmtId="49" fontId="6" fillId="2" borderId="2" xfId="3" applyNumberFormat="1" applyFont="1" applyFill="1" applyBorder="1" applyAlignment="1">
      <alignment horizontal="center" vertical="center"/>
    </xf>
    <xf numFmtId="49" fontId="6" fillId="2" borderId="3" xfId="3" applyNumberFormat="1" applyFont="1" applyFill="1" applyBorder="1" applyAlignment="1">
      <alignment horizontal="center" vertical="center"/>
    </xf>
    <xf numFmtId="49" fontId="6" fillId="2" borderId="5" xfId="3" applyNumberFormat="1" applyFont="1" applyFill="1" applyBorder="1" applyAlignment="1">
      <alignment horizontal="center" vertical="center"/>
    </xf>
    <xf numFmtId="49" fontId="6" fillId="2" borderId="1"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wrapText="1"/>
    </xf>
    <xf numFmtId="49" fontId="6" fillId="2" borderId="9" xfId="3" applyNumberFormat="1" applyFont="1" applyFill="1" applyBorder="1" applyAlignment="1">
      <alignment horizontal="center" vertical="center" wrapText="1"/>
    </xf>
  </cellXfs>
  <cellStyles count="123">
    <cellStyle name="20% - アクセント 1 2" xfId="5" xr:uid="{00000000-0005-0000-0000-000000000000}"/>
    <cellStyle name="20% - アクセント 1 3" xfId="6" xr:uid="{00000000-0005-0000-0000-000001000000}"/>
    <cellStyle name="20% - アクセント 2 2" xfId="7" xr:uid="{00000000-0005-0000-0000-000002000000}"/>
    <cellStyle name="20% - アクセント 2 3" xfId="8" xr:uid="{00000000-0005-0000-0000-000003000000}"/>
    <cellStyle name="20% - アクセント 3 2" xfId="9" xr:uid="{00000000-0005-0000-0000-000004000000}"/>
    <cellStyle name="20% - アクセント 3 3" xfId="10" xr:uid="{00000000-0005-0000-0000-000005000000}"/>
    <cellStyle name="20% - アクセント 4 2" xfId="11" xr:uid="{00000000-0005-0000-0000-000006000000}"/>
    <cellStyle name="20% - アクセント 4 3" xfId="12" xr:uid="{00000000-0005-0000-0000-000007000000}"/>
    <cellStyle name="20% - アクセント 5 2" xfId="13" xr:uid="{00000000-0005-0000-0000-000008000000}"/>
    <cellStyle name="20% - アクセント 5 3" xfId="14" xr:uid="{00000000-0005-0000-0000-000009000000}"/>
    <cellStyle name="20% - アクセント 6 2" xfId="15" xr:uid="{00000000-0005-0000-0000-00000A000000}"/>
    <cellStyle name="20% - アクセント 6 3" xfId="16" xr:uid="{00000000-0005-0000-0000-00000B000000}"/>
    <cellStyle name="40% - アクセント 1 2" xfId="17" xr:uid="{00000000-0005-0000-0000-00000C000000}"/>
    <cellStyle name="40% - アクセント 1 3" xfId="18" xr:uid="{00000000-0005-0000-0000-00000D000000}"/>
    <cellStyle name="40% - アクセント 2 2" xfId="19" xr:uid="{00000000-0005-0000-0000-00000E000000}"/>
    <cellStyle name="40% - アクセント 2 3" xfId="20" xr:uid="{00000000-0005-0000-0000-00000F000000}"/>
    <cellStyle name="40% - アクセント 3 2" xfId="21" xr:uid="{00000000-0005-0000-0000-000010000000}"/>
    <cellStyle name="40% - アクセント 3 3" xfId="22" xr:uid="{00000000-0005-0000-0000-000011000000}"/>
    <cellStyle name="40% - アクセント 4 2" xfId="23" xr:uid="{00000000-0005-0000-0000-000012000000}"/>
    <cellStyle name="40% - アクセント 4 3" xfId="24" xr:uid="{00000000-0005-0000-0000-000013000000}"/>
    <cellStyle name="40% - アクセント 5 2" xfId="25" xr:uid="{00000000-0005-0000-0000-000014000000}"/>
    <cellStyle name="40% - アクセント 5 3" xfId="26" xr:uid="{00000000-0005-0000-0000-000015000000}"/>
    <cellStyle name="40% - アクセント 6 2" xfId="27" xr:uid="{00000000-0005-0000-0000-000016000000}"/>
    <cellStyle name="40% - アクセント 6 3" xfId="28" xr:uid="{00000000-0005-0000-0000-000017000000}"/>
    <cellStyle name="60% - アクセント 1 2" xfId="29" xr:uid="{00000000-0005-0000-0000-000018000000}"/>
    <cellStyle name="60% - アクセント 1 3" xfId="30" xr:uid="{00000000-0005-0000-0000-000019000000}"/>
    <cellStyle name="60% - アクセント 2 2" xfId="31" xr:uid="{00000000-0005-0000-0000-00001A000000}"/>
    <cellStyle name="60% - アクセント 2 3" xfId="32" xr:uid="{00000000-0005-0000-0000-00001B000000}"/>
    <cellStyle name="60% - アクセント 3 2" xfId="33" xr:uid="{00000000-0005-0000-0000-00001C000000}"/>
    <cellStyle name="60% - アクセント 3 3" xfId="34" xr:uid="{00000000-0005-0000-0000-00001D000000}"/>
    <cellStyle name="60% - アクセント 4 2" xfId="35" xr:uid="{00000000-0005-0000-0000-00001E000000}"/>
    <cellStyle name="60% - アクセント 4 3" xfId="36" xr:uid="{00000000-0005-0000-0000-00001F000000}"/>
    <cellStyle name="60% - アクセント 5 2" xfId="37" xr:uid="{00000000-0005-0000-0000-000020000000}"/>
    <cellStyle name="60% - アクセント 5 3" xfId="38" xr:uid="{00000000-0005-0000-0000-000021000000}"/>
    <cellStyle name="60% - アクセント 6 2" xfId="39" xr:uid="{00000000-0005-0000-0000-000022000000}"/>
    <cellStyle name="60% - アクセント 6 3" xfId="40" xr:uid="{00000000-0005-0000-0000-000023000000}"/>
    <cellStyle name="アクセント 1 2" xfId="41" xr:uid="{00000000-0005-0000-0000-000024000000}"/>
    <cellStyle name="アクセント 1 3" xfId="42" xr:uid="{00000000-0005-0000-0000-000025000000}"/>
    <cellStyle name="アクセント 2 2" xfId="43" xr:uid="{00000000-0005-0000-0000-000026000000}"/>
    <cellStyle name="アクセント 2 3" xfId="44" xr:uid="{00000000-0005-0000-0000-000027000000}"/>
    <cellStyle name="アクセント 3 2" xfId="45" xr:uid="{00000000-0005-0000-0000-000028000000}"/>
    <cellStyle name="アクセント 3 3" xfId="46" xr:uid="{00000000-0005-0000-0000-000029000000}"/>
    <cellStyle name="アクセント 4 2" xfId="47" xr:uid="{00000000-0005-0000-0000-00002A000000}"/>
    <cellStyle name="アクセント 4 3" xfId="48" xr:uid="{00000000-0005-0000-0000-00002B000000}"/>
    <cellStyle name="アクセント 5 2" xfId="49" xr:uid="{00000000-0005-0000-0000-00002C000000}"/>
    <cellStyle name="アクセント 5 3" xfId="50" xr:uid="{00000000-0005-0000-0000-00002D000000}"/>
    <cellStyle name="アクセント 6 2" xfId="51" xr:uid="{00000000-0005-0000-0000-00002E000000}"/>
    <cellStyle name="アクセント 6 3" xfId="52" xr:uid="{00000000-0005-0000-0000-00002F000000}"/>
    <cellStyle name="タイトル 2" xfId="53" xr:uid="{00000000-0005-0000-0000-000030000000}"/>
    <cellStyle name="タイトル 3" xfId="54" xr:uid="{00000000-0005-0000-0000-000031000000}"/>
    <cellStyle name="チェック セル 2" xfId="55" xr:uid="{00000000-0005-0000-0000-000032000000}"/>
    <cellStyle name="チェック セル 3" xfId="56" xr:uid="{00000000-0005-0000-0000-000033000000}"/>
    <cellStyle name="どちらでもない 2" xfId="57" xr:uid="{00000000-0005-0000-0000-000034000000}"/>
    <cellStyle name="どちらでもない 3" xfId="58" xr:uid="{00000000-0005-0000-0000-000035000000}"/>
    <cellStyle name="メモ 2" xfId="59" xr:uid="{00000000-0005-0000-0000-000036000000}"/>
    <cellStyle name="メモ 3" xfId="60" xr:uid="{00000000-0005-0000-0000-000037000000}"/>
    <cellStyle name="リンク セル 2" xfId="61" xr:uid="{00000000-0005-0000-0000-000038000000}"/>
    <cellStyle name="リンク セル 3" xfId="62" xr:uid="{00000000-0005-0000-0000-000039000000}"/>
    <cellStyle name="悪い 2" xfId="63" xr:uid="{00000000-0005-0000-0000-00003A000000}"/>
    <cellStyle name="悪い 3" xfId="64" xr:uid="{00000000-0005-0000-0000-00003B000000}"/>
    <cellStyle name="計算 2" xfId="65" xr:uid="{00000000-0005-0000-0000-00003C000000}"/>
    <cellStyle name="計算 3" xfId="66" xr:uid="{00000000-0005-0000-0000-00003D000000}"/>
    <cellStyle name="警告文 2" xfId="67" xr:uid="{00000000-0005-0000-0000-00003E000000}"/>
    <cellStyle name="警告文 3" xfId="68" xr:uid="{00000000-0005-0000-0000-00003F000000}"/>
    <cellStyle name="桁区切り 2" xfId="69" xr:uid="{00000000-0005-0000-0000-000040000000}"/>
    <cellStyle name="桁区切り 3" xfId="70" xr:uid="{00000000-0005-0000-0000-000041000000}"/>
    <cellStyle name="桁区切り 4" xfId="4" xr:uid="{00000000-0005-0000-0000-000042000000}"/>
    <cellStyle name="見出し 1 2" xfId="71" xr:uid="{00000000-0005-0000-0000-000043000000}"/>
    <cellStyle name="見出し 1 3" xfId="72" xr:uid="{00000000-0005-0000-0000-000044000000}"/>
    <cellStyle name="見出し 2 2" xfId="73" xr:uid="{00000000-0005-0000-0000-000045000000}"/>
    <cellStyle name="見出し 2 3" xfId="74" xr:uid="{00000000-0005-0000-0000-000046000000}"/>
    <cellStyle name="見出し 3 2" xfId="75" xr:uid="{00000000-0005-0000-0000-000047000000}"/>
    <cellStyle name="見出し 3 3" xfId="76" xr:uid="{00000000-0005-0000-0000-000048000000}"/>
    <cellStyle name="見出し 4 2" xfId="77" xr:uid="{00000000-0005-0000-0000-000049000000}"/>
    <cellStyle name="見出し 4 3" xfId="78" xr:uid="{00000000-0005-0000-0000-00004A000000}"/>
    <cellStyle name="集計 2" xfId="79" xr:uid="{00000000-0005-0000-0000-00004B000000}"/>
    <cellStyle name="集計 3" xfId="80" xr:uid="{00000000-0005-0000-0000-00004C000000}"/>
    <cellStyle name="出力 2" xfId="81" xr:uid="{00000000-0005-0000-0000-00004D000000}"/>
    <cellStyle name="出力 3" xfId="82" xr:uid="{00000000-0005-0000-0000-00004E000000}"/>
    <cellStyle name="説明文 2" xfId="83" xr:uid="{00000000-0005-0000-0000-00004F000000}"/>
    <cellStyle name="説明文 3" xfId="84" xr:uid="{00000000-0005-0000-0000-000050000000}"/>
    <cellStyle name="入力 2" xfId="85" xr:uid="{00000000-0005-0000-0000-000051000000}"/>
    <cellStyle name="入力 3" xfId="86" xr:uid="{00000000-0005-0000-0000-000052000000}"/>
    <cellStyle name="標準" xfId="0" builtinId="0"/>
    <cellStyle name="標準 10" xfId="87" xr:uid="{00000000-0005-0000-0000-000054000000}"/>
    <cellStyle name="標準 11" xfId="88" xr:uid="{00000000-0005-0000-0000-000055000000}"/>
    <cellStyle name="標準 12" xfId="89" xr:uid="{00000000-0005-0000-0000-000056000000}"/>
    <cellStyle name="標準 13" xfId="90" xr:uid="{00000000-0005-0000-0000-000057000000}"/>
    <cellStyle name="標準 14" xfId="91" xr:uid="{00000000-0005-0000-0000-000058000000}"/>
    <cellStyle name="標準 15" xfId="92" xr:uid="{00000000-0005-0000-0000-000059000000}"/>
    <cellStyle name="標準 16" xfId="93" xr:uid="{00000000-0005-0000-0000-00005A000000}"/>
    <cellStyle name="標準 17" xfId="94" xr:uid="{00000000-0005-0000-0000-00005B000000}"/>
    <cellStyle name="標準 18" xfId="95" xr:uid="{00000000-0005-0000-0000-00005C000000}"/>
    <cellStyle name="標準 19" xfId="96" xr:uid="{00000000-0005-0000-0000-00005D000000}"/>
    <cellStyle name="標準 2" xfId="1" xr:uid="{00000000-0005-0000-0000-00005E000000}"/>
    <cellStyle name="標準 2 2" xfId="97" xr:uid="{00000000-0005-0000-0000-00005F000000}"/>
    <cellStyle name="標準 2_list_macro" xfId="98" xr:uid="{00000000-0005-0000-0000-000060000000}"/>
    <cellStyle name="標準 20" xfId="99" xr:uid="{00000000-0005-0000-0000-000061000000}"/>
    <cellStyle name="標準 21" xfId="100" xr:uid="{00000000-0005-0000-0000-000062000000}"/>
    <cellStyle name="標準 22" xfId="101" xr:uid="{00000000-0005-0000-0000-000063000000}"/>
    <cellStyle name="標準 23" xfId="102" xr:uid="{00000000-0005-0000-0000-000064000000}"/>
    <cellStyle name="標準 24" xfId="103" xr:uid="{00000000-0005-0000-0000-000065000000}"/>
    <cellStyle name="標準 25" xfId="3" xr:uid="{00000000-0005-0000-0000-000066000000}"/>
    <cellStyle name="標準 26" xfId="104" xr:uid="{00000000-0005-0000-0000-000067000000}"/>
    <cellStyle name="標準 27" xfId="105" xr:uid="{00000000-0005-0000-0000-000068000000}"/>
    <cellStyle name="標準 28" xfId="106" xr:uid="{00000000-0005-0000-0000-000069000000}"/>
    <cellStyle name="標準 29" xfId="107" xr:uid="{00000000-0005-0000-0000-00006A000000}"/>
    <cellStyle name="標準 3" xfId="108" xr:uid="{00000000-0005-0000-0000-00006B000000}"/>
    <cellStyle name="標準 3 2" xfId="109" xr:uid="{00000000-0005-0000-0000-00006C000000}"/>
    <cellStyle name="標準 3 3" xfId="122" xr:uid="{67554604-1E02-4CAB-956B-07C2C2CE903E}"/>
    <cellStyle name="標準 3_sstEA93" xfId="110" xr:uid="{00000000-0005-0000-0000-00006D000000}"/>
    <cellStyle name="標準 30" xfId="111" xr:uid="{00000000-0005-0000-0000-00006E000000}"/>
    <cellStyle name="標準 31" xfId="112" xr:uid="{00000000-0005-0000-0000-00006F000000}"/>
    <cellStyle name="標準 32" xfId="120" xr:uid="{00000000-0005-0000-0000-0000A6000000}"/>
    <cellStyle name="標準 33" xfId="121" xr:uid="{00000000-0005-0000-0000-0000A8000000}"/>
    <cellStyle name="標準 4" xfId="2" xr:uid="{00000000-0005-0000-0000-000070000000}"/>
    <cellStyle name="標準 5" xfId="113" xr:uid="{00000000-0005-0000-0000-000071000000}"/>
    <cellStyle name="標準 6" xfId="114" xr:uid="{00000000-0005-0000-0000-000072000000}"/>
    <cellStyle name="標準 7" xfId="115" xr:uid="{00000000-0005-0000-0000-000073000000}"/>
    <cellStyle name="標準 8" xfId="116" xr:uid="{00000000-0005-0000-0000-000074000000}"/>
    <cellStyle name="標準 9" xfId="117" xr:uid="{00000000-0005-0000-0000-000075000000}"/>
    <cellStyle name="良い 2" xfId="118" xr:uid="{00000000-0005-0000-0000-000076000000}"/>
    <cellStyle name="良い 3" xfId="119" xr:uid="{00000000-0005-0000-0000-00007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Data_Table"/>
      <sheetName val="Formula_View"/>
      <sheetName val="データ"/>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明細"/>
      <sheetName val="ラック構成"/>
      <sheetName val="ラック構成 (2)"/>
      <sheetName val="ラック構成書式"/>
      <sheetName val="見積書H（20010810）"/>
      <sheetName val="ラック構成_(2)"/>
      <sheetName val="基準値"/>
      <sheetName val="構成算出条件"/>
      <sheetName val="【別紙】ﾃｰﾌﾞﾙ"/>
      <sheetName val="内訳"/>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基準値"/>
      <sheetName val="概算PC"/>
    </sheetNames>
    <sheetDataSet>
      <sheetData sheetId="0" refreshError="1">
        <row r="4">
          <cell r="B4">
            <v>2003</v>
          </cell>
        </row>
        <row r="5">
          <cell r="B5">
            <v>403</v>
          </cell>
          <cell r="E5">
            <v>4</v>
          </cell>
        </row>
        <row r="6">
          <cell r="B6">
            <v>7312</v>
          </cell>
          <cell r="E6" t="str">
            <v>－</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概算PC"/>
    </sheetNames>
    <sheetDataSet>
      <sheetData sheetId="0" refreshError="1">
        <row r="4">
          <cell r="B4">
            <v>2003</v>
          </cell>
        </row>
        <row r="5">
          <cell r="B5">
            <v>403</v>
          </cell>
          <cell r="E5">
            <v>4</v>
          </cell>
        </row>
        <row r="6">
          <cell r="B6">
            <v>7312</v>
          </cell>
          <cell r="E6" t="str">
            <v>－</v>
          </cell>
        </row>
        <row r="7">
          <cell r="B7">
            <v>15100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CC46-05AE-4FE0-9D9E-4CDC80115578}">
  <sheetPr>
    <pageSetUpPr fitToPage="1"/>
  </sheetPr>
  <dimension ref="A1:J30"/>
  <sheetViews>
    <sheetView tabSelected="1" view="pageBreakPreview" zoomScaleNormal="100" zoomScaleSheetLayoutView="100" workbookViewId="0">
      <selection activeCell="B1" sqref="B1"/>
    </sheetView>
  </sheetViews>
  <sheetFormatPr defaultRowHeight="11.25" x14ac:dyDescent="0.15"/>
  <cols>
    <col min="1" max="1" width="2.5" style="3" customWidth="1"/>
    <col min="2" max="2" width="3.875" style="3" customWidth="1"/>
    <col min="3" max="3" width="2.75" style="3" customWidth="1"/>
    <col min="4" max="4" width="25.5" style="3" customWidth="1"/>
    <col min="5" max="5" width="13" style="3" customWidth="1"/>
    <col min="6" max="6" width="6" style="3" customWidth="1"/>
    <col min="7" max="7" width="13" style="3" customWidth="1"/>
    <col min="8" max="8" width="6" style="3" customWidth="1"/>
    <col min="9" max="9" width="13" style="3" customWidth="1"/>
    <col min="10" max="10" width="7.5" style="3" customWidth="1"/>
    <col min="11" max="16384" width="9" style="3"/>
  </cols>
  <sheetData>
    <row r="1" spans="1:10" ht="25.5" customHeight="1" x14ac:dyDescent="0.15">
      <c r="A1" s="1"/>
      <c r="B1" s="2"/>
      <c r="C1" s="2"/>
      <c r="D1" s="2"/>
      <c r="E1" s="2"/>
      <c r="F1" s="2"/>
      <c r="G1" s="2"/>
      <c r="H1" s="2"/>
      <c r="I1" s="2"/>
      <c r="J1" s="2"/>
    </row>
    <row r="2" spans="1:10" ht="32.25" customHeight="1" x14ac:dyDescent="0.15">
      <c r="A2" s="4"/>
      <c r="B2" s="27" t="s">
        <v>33</v>
      </c>
      <c r="C2" s="5"/>
      <c r="D2" s="15"/>
      <c r="E2" s="6"/>
      <c r="F2" s="6"/>
      <c r="G2" s="6"/>
      <c r="H2" s="6"/>
      <c r="I2" s="6"/>
      <c r="J2" s="6"/>
    </row>
    <row r="3" spans="1:10" ht="22.5" customHeight="1" x14ac:dyDescent="0.15"/>
    <row r="4" spans="1:10" ht="17.25" customHeight="1" x14ac:dyDescent="0.15">
      <c r="I4" s="37" t="s">
        <v>0</v>
      </c>
      <c r="J4" s="37"/>
    </row>
    <row r="5" spans="1:10" ht="27" customHeight="1" x14ac:dyDescent="0.15">
      <c r="A5" s="7"/>
      <c r="B5" s="38" t="s">
        <v>1</v>
      </c>
      <c r="C5" s="39"/>
      <c r="D5" s="39"/>
      <c r="E5" s="42" t="s">
        <v>37</v>
      </c>
      <c r="F5" s="43"/>
      <c r="G5" s="42" t="s">
        <v>34</v>
      </c>
      <c r="H5" s="43"/>
      <c r="I5" s="8" t="s">
        <v>2</v>
      </c>
      <c r="J5" s="9" t="s">
        <v>3</v>
      </c>
    </row>
    <row r="6" spans="1:10" ht="27.75" customHeight="1" x14ac:dyDescent="0.15">
      <c r="A6" s="7"/>
      <c r="B6" s="40"/>
      <c r="C6" s="41"/>
      <c r="D6" s="41"/>
      <c r="E6" s="16" t="s">
        <v>4</v>
      </c>
      <c r="F6" s="17" t="s">
        <v>5</v>
      </c>
      <c r="G6" s="18" t="s">
        <v>6</v>
      </c>
      <c r="H6" s="17" t="s">
        <v>5</v>
      </c>
      <c r="I6" s="10" t="s">
        <v>7</v>
      </c>
      <c r="J6" s="11" t="s">
        <v>8</v>
      </c>
    </row>
    <row r="7" spans="1:10" ht="27.75" customHeight="1" x14ac:dyDescent="0.15">
      <c r="B7" s="19"/>
      <c r="C7" s="13"/>
      <c r="D7" s="20" t="s">
        <v>10</v>
      </c>
      <c r="E7" s="28">
        <v>194700000</v>
      </c>
      <c r="F7" s="21">
        <f>IFERROR(IF(OR(E7/E$27 * 100 &gt; 999.99,E7/E$27 * 100 &lt; -999.99),"△ ***.**",E7/E$27 * 100),0)</f>
        <v>50.925566282096248</v>
      </c>
      <c r="G7" s="28">
        <v>188000000</v>
      </c>
      <c r="H7" s="21">
        <f t="shared" ref="H7:H26" si="0">IFERROR(IF(OR(G7/G$27 * 100 &gt; 999.99,G7/G$27 * 100 &lt; -999.99),"△ ***.**",G7/G$27 * 100),0)</f>
        <v>50.73179261598758</v>
      </c>
      <c r="I7" s="28">
        <f t="shared" ref="I7:I29" si="1">E7-G7</f>
        <v>6700000</v>
      </c>
      <c r="J7" s="29">
        <f t="shared" ref="J7:J29" si="2">IFERROR(IF(AND(G7=0,E7&lt;&gt;0),"皆増",IF(AND(G7&lt;&gt;0,E7=0),"皆減",IF(OR(I7/G7 * 100 &gt; 999.99,I7/G7 * 100 &lt; -999.99),"***.**",I7/G7 * 100))),0)</f>
        <v>3.563829787234043</v>
      </c>
    </row>
    <row r="8" spans="1:10" ht="27.75" customHeight="1" x14ac:dyDescent="0.15">
      <c r="B8" s="34" t="s">
        <v>21</v>
      </c>
      <c r="C8" s="13"/>
      <c r="D8" s="20" t="s">
        <v>11</v>
      </c>
      <c r="E8" s="28">
        <v>23986700</v>
      </c>
      <c r="F8" s="21">
        <f t="shared" ref="F8:F26" si="3">IFERROR(IF(OR(E8/E$27 * 100 &gt; 999.99,E8/E$27 * 100 &lt; -999.99),"△ ***.**",E8/E$27 * 100),0)</f>
        <v>6.2739408358436473</v>
      </c>
      <c r="G8" s="28">
        <v>18893700</v>
      </c>
      <c r="H8" s="21">
        <f t="shared" si="0"/>
        <v>5.0984642029185352</v>
      </c>
      <c r="I8" s="28">
        <f t="shared" si="1"/>
        <v>5093000</v>
      </c>
      <c r="J8" s="29">
        <f t="shared" si="2"/>
        <v>26.956075305525122</v>
      </c>
    </row>
    <row r="9" spans="1:10" ht="27.75" customHeight="1" x14ac:dyDescent="0.15">
      <c r="B9" s="35"/>
      <c r="C9" s="13"/>
      <c r="D9" s="20" t="s">
        <v>12</v>
      </c>
      <c r="E9" s="28">
        <v>53922900</v>
      </c>
      <c r="F9" s="21">
        <f t="shared" si="3"/>
        <v>14.104027827800966</v>
      </c>
      <c r="G9" s="28">
        <v>54190200</v>
      </c>
      <c r="H9" s="21">
        <f t="shared" si="0"/>
        <v>14.623223341589842</v>
      </c>
      <c r="I9" s="28">
        <f t="shared" si="1"/>
        <v>-267300</v>
      </c>
      <c r="J9" s="29">
        <f t="shared" si="2"/>
        <v>-0.49326261944041538</v>
      </c>
    </row>
    <row r="10" spans="1:10" ht="27.75" customHeight="1" x14ac:dyDescent="0.15">
      <c r="B10" s="35"/>
      <c r="C10" s="13"/>
      <c r="D10" s="20" t="s">
        <v>13</v>
      </c>
      <c r="E10" s="28">
        <v>52399700</v>
      </c>
      <c r="F10" s="21">
        <f t="shared" si="3"/>
        <v>13.705620932264811</v>
      </c>
      <c r="G10" s="28">
        <v>51185100</v>
      </c>
      <c r="H10" s="21">
        <f t="shared" si="0"/>
        <v>13.81229722462014</v>
      </c>
      <c r="I10" s="28">
        <f t="shared" si="1"/>
        <v>1214600</v>
      </c>
      <c r="J10" s="29">
        <f t="shared" si="2"/>
        <v>2.3729561923294082</v>
      </c>
    </row>
    <row r="11" spans="1:10" ht="27.75" customHeight="1" x14ac:dyDescent="0.15">
      <c r="B11" s="35"/>
      <c r="C11" s="13"/>
      <c r="D11" s="22" t="s">
        <v>32</v>
      </c>
      <c r="E11" s="28">
        <v>320400</v>
      </c>
      <c r="F11" s="21">
        <f t="shared" si="3"/>
        <v>8.3803551293187672E-2</v>
      </c>
      <c r="G11" s="28">
        <v>414100</v>
      </c>
      <c r="H11" s="21">
        <f t="shared" si="0"/>
        <v>0.11174486873553435</v>
      </c>
      <c r="I11" s="28">
        <f t="shared" si="1"/>
        <v>-93700</v>
      </c>
      <c r="J11" s="29">
        <f t="shared" si="2"/>
        <v>-22.627384689688483</v>
      </c>
    </row>
    <row r="12" spans="1:10" ht="27.75" customHeight="1" x14ac:dyDescent="0.15">
      <c r="B12" s="35"/>
      <c r="C12" s="13"/>
      <c r="D12" s="20" t="s">
        <v>14</v>
      </c>
      <c r="E12" s="28">
        <v>68800</v>
      </c>
      <c r="F12" s="21">
        <f t="shared" si="3"/>
        <v>1.7995269441233804E-2</v>
      </c>
      <c r="G12" s="28">
        <v>26500</v>
      </c>
      <c r="H12" s="21">
        <f t="shared" si="0"/>
        <v>7.1510239591684628E-3</v>
      </c>
      <c r="I12" s="28">
        <f t="shared" si="1"/>
        <v>42300</v>
      </c>
      <c r="J12" s="29">
        <f t="shared" si="2"/>
        <v>159.62264150943398</v>
      </c>
    </row>
    <row r="13" spans="1:10" ht="27.75" customHeight="1" x14ac:dyDescent="0.15">
      <c r="B13" s="35"/>
      <c r="C13" s="13"/>
      <c r="D13" s="20" t="s">
        <v>15</v>
      </c>
      <c r="E13" s="28">
        <v>1111100</v>
      </c>
      <c r="F13" s="21">
        <f t="shared" si="3"/>
        <v>0.29061837029294885</v>
      </c>
      <c r="G13" s="28">
        <v>1143300</v>
      </c>
      <c r="H13" s="21">
        <f t="shared" si="0"/>
        <v>0.30851946009499259</v>
      </c>
      <c r="I13" s="28">
        <f t="shared" si="1"/>
        <v>-32200</v>
      </c>
      <c r="J13" s="29">
        <f t="shared" si="2"/>
        <v>-2.8164086416513601</v>
      </c>
    </row>
    <row r="14" spans="1:10" ht="27.75" customHeight="1" x14ac:dyDescent="0.15">
      <c r="B14" s="35"/>
      <c r="C14" s="13"/>
      <c r="D14" s="20" t="s">
        <v>16</v>
      </c>
      <c r="E14" s="28">
        <v>738100</v>
      </c>
      <c r="F14" s="21">
        <f t="shared" si="3"/>
        <v>0.19305680776998069</v>
      </c>
      <c r="G14" s="28">
        <v>873300</v>
      </c>
      <c r="H14" s="21">
        <f t="shared" si="0"/>
        <v>0.23565997069969127</v>
      </c>
      <c r="I14" s="28">
        <f t="shared" si="1"/>
        <v>-135200</v>
      </c>
      <c r="J14" s="29">
        <f t="shared" si="2"/>
        <v>-15.481506927745334</v>
      </c>
    </row>
    <row r="15" spans="1:10" ht="27.75" customHeight="1" x14ac:dyDescent="0.15">
      <c r="B15" s="35"/>
      <c r="C15" s="13"/>
      <c r="D15" s="20" t="s">
        <v>17</v>
      </c>
      <c r="E15" s="28">
        <v>87500</v>
      </c>
      <c r="F15" s="21">
        <f t="shared" si="3"/>
        <v>2.288642552482497E-2</v>
      </c>
      <c r="G15" s="28">
        <v>88200</v>
      </c>
      <c r="H15" s="21">
        <f t="shared" si="0"/>
        <v>2.3800766535798431E-2</v>
      </c>
      <c r="I15" s="28">
        <f t="shared" si="1"/>
        <v>-700</v>
      </c>
      <c r="J15" s="29">
        <f t="shared" si="2"/>
        <v>-0.79365079365079361</v>
      </c>
    </row>
    <row r="16" spans="1:10" ht="27.75" customHeight="1" x14ac:dyDescent="0.15">
      <c r="B16" s="35"/>
      <c r="C16" s="13"/>
      <c r="D16" s="20" t="s">
        <v>18</v>
      </c>
      <c r="E16" s="28">
        <v>34300</v>
      </c>
      <c r="F16" s="21">
        <f t="shared" si="3"/>
        <v>8.9714788057313893E-3</v>
      </c>
      <c r="G16" s="28">
        <v>30900</v>
      </c>
      <c r="H16" s="21">
        <f t="shared" si="0"/>
        <v>8.3383637863511505E-3</v>
      </c>
      <c r="I16" s="28">
        <f t="shared" si="1"/>
        <v>3400</v>
      </c>
      <c r="J16" s="29">
        <f t="shared" si="2"/>
        <v>11.003236245954692</v>
      </c>
    </row>
    <row r="17" spans="2:10" ht="27.75" customHeight="1" x14ac:dyDescent="0.15">
      <c r="B17" s="35"/>
      <c r="C17" s="13"/>
      <c r="D17" s="20" t="s">
        <v>19</v>
      </c>
      <c r="E17" s="28">
        <v>414100</v>
      </c>
      <c r="F17" s="21">
        <f t="shared" si="3"/>
        <v>0.10831164354091452</v>
      </c>
      <c r="G17" s="28">
        <v>469600</v>
      </c>
      <c r="H17" s="21">
        <f t="shared" si="0"/>
        <v>0.12672154155567963</v>
      </c>
      <c r="I17" s="28">
        <f t="shared" si="1"/>
        <v>-55500</v>
      </c>
      <c r="J17" s="29">
        <f t="shared" si="2"/>
        <v>-11.818568994889267</v>
      </c>
    </row>
    <row r="18" spans="2:10" ht="27.75" customHeight="1" x14ac:dyDescent="0.15">
      <c r="B18" s="35"/>
      <c r="C18" s="13"/>
      <c r="D18" s="20" t="s">
        <v>20</v>
      </c>
      <c r="E18" s="28">
        <v>6851900</v>
      </c>
      <c r="F18" s="21">
        <f t="shared" si="3"/>
        <v>1.7921771320405511</v>
      </c>
      <c r="G18" s="28">
        <v>6740600</v>
      </c>
      <c r="H18" s="21">
        <f t="shared" si="0"/>
        <v>1.8189506452517337</v>
      </c>
      <c r="I18" s="28">
        <f t="shared" si="1"/>
        <v>111300</v>
      </c>
      <c r="J18" s="29">
        <f t="shared" si="2"/>
        <v>1.6511883215144054</v>
      </c>
    </row>
    <row r="19" spans="2:10" ht="27.75" customHeight="1" x14ac:dyDescent="0.15">
      <c r="B19" s="35"/>
      <c r="C19" s="13"/>
      <c r="D19" s="20" t="s">
        <v>35</v>
      </c>
      <c r="E19" s="28">
        <v>0</v>
      </c>
      <c r="F19" s="21">
        <f t="shared" si="3"/>
        <v>0</v>
      </c>
      <c r="G19" s="28">
        <v>10700</v>
      </c>
      <c r="H19" s="21">
        <f t="shared" si="0"/>
        <v>2.8873945797397191E-3</v>
      </c>
      <c r="I19" s="28">
        <f t="shared" si="1"/>
        <v>-10700</v>
      </c>
      <c r="J19" s="29" t="str">
        <f t="shared" si="2"/>
        <v>皆減</v>
      </c>
    </row>
    <row r="20" spans="2:10" ht="27.75" customHeight="1" x14ac:dyDescent="0.15">
      <c r="B20" s="36"/>
      <c r="C20" s="13"/>
      <c r="D20" s="23" t="s">
        <v>22</v>
      </c>
      <c r="E20" s="28">
        <f>SUM(E8:E19)</f>
        <v>139935500</v>
      </c>
      <c r="F20" s="21">
        <f t="shared" si="3"/>
        <v>36.601410274618793</v>
      </c>
      <c r="G20" s="28">
        <f>SUM(G8:G19)</f>
        <v>134066200</v>
      </c>
      <c r="H20" s="21">
        <f t="shared" si="0"/>
        <v>36.177758804327205</v>
      </c>
      <c r="I20" s="28">
        <f t="shared" si="1"/>
        <v>5869300</v>
      </c>
      <c r="J20" s="29">
        <f t="shared" si="2"/>
        <v>4.3779118077487089</v>
      </c>
    </row>
    <row r="21" spans="2:10" ht="27.75" customHeight="1" x14ac:dyDescent="0.15">
      <c r="B21" s="19"/>
      <c r="C21" s="13"/>
      <c r="D21" s="23" t="s">
        <v>23</v>
      </c>
      <c r="E21" s="28">
        <f>E7+E20</f>
        <v>334635500</v>
      </c>
      <c r="F21" s="21">
        <f t="shared" si="3"/>
        <v>87.526976556715056</v>
      </c>
      <c r="G21" s="28">
        <f>G7+G20</f>
        <v>322066200</v>
      </c>
      <c r="H21" s="21">
        <f t="shared" si="0"/>
        <v>86.909551420314784</v>
      </c>
      <c r="I21" s="28">
        <f t="shared" si="1"/>
        <v>12569300</v>
      </c>
      <c r="J21" s="29">
        <f t="shared" si="2"/>
        <v>3.9027069590040804</v>
      </c>
    </row>
    <row r="22" spans="2:10" ht="27.75" customHeight="1" x14ac:dyDescent="0.15">
      <c r="B22" s="34" t="s">
        <v>24</v>
      </c>
      <c r="C22" s="13"/>
      <c r="D22" s="20" t="s">
        <v>28</v>
      </c>
      <c r="E22" s="30">
        <v>15914900</v>
      </c>
      <c r="F22" s="24">
        <f t="shared" si="3"/>
        <v>4.1626876981147083</v>
      </c>
      <c r="G22" s="30">
        <v>16558000</v>
      </c>
      <c r="H22" s="31">
        <f t="shared" si="0"/>
        <v>4.4681756496570344</v>
      </c>
      <c r="I22" s="28">
        <f t="shared" si="1"/>
        <v>-643100</v>
      </c>
      <c r="J22" s="32">
        <f t="shared" si="2"/>
        <v>-3.8839231791279141</v>
      </c>
    </row>
    <row r="23" spans="2:10" ht="27.75" customHeight="1" x14ac:dyDescent="0.15">
      <c r="B23" s="35"/>
      <c r="C23" s="13"/>
      <c r="D23" s="20" t="s">
        <v>29</v>
      </c>
      <c r="E23" s="30">
        <v>654900</v>
      </c>
      <c r="F23" s="24">
        <f t="shared" si="3"/>
        <v>0.17129508658523285</v>
      </c>
      <c r="G23" s="30">
        <v>569200</v>
      </c>
      <c r="H23" s="31">
        <f t="shared" si="0"/>
        <v>0.15359859764372411</v>
      </c>
      <c r="I23" s="28">
        <f t="shared" si="1"/>
        <v>85700</v>
      </c>
      <c r="J23" s="32">
        <f t="shared" si="2"/>
        <v>15.056219255094868</v>
      </c>
    </row>
    <row r="24" spans="2:10" ht="27.75" customHeight="1" x14ac:dyDescent="0.15">
      <c r="B24" s="35"/>
      <c r="C24" s="13"/>
      <c r="D24" s="20" t="s">
        <v>30</v>
      </c>
      <c r="E24" s="30">
        <v>803500</v>
      </c>
      <c r="F24" s="24">
        <f t="shared" si="3"/>
        <v>0.21016277610510703</v>
      </c>
      <c r="G24" s="30">
        <v>1132500</v>
      </c>
      <c r="H24" s="31">
        <f t="shared" si="0"/>
        <v>0.30560508051918056</v>
      </c>
      <c r="I24" s="28">
        <f t="shared" si="1"/>
        <v>-329000</v>
      </c>
      <c r="J24" s="32">
        <f t="shared" si="2"/>
        <v>-29.050772626931565</v>
      </c>
    </row>
    <row r="25" spans="2:10" ht="27.75" customHeight="1" x14ac:dyDescent="0.15">
      <c r="B25" s="35"/>
      <c r="C25" s="13"/>
      <c r="D25" s="20" t="s">
        <v>36</v>
      </c>
      <c r="E25" s="30">
        <v>30313900</v>
      </c>
      <c r="F25" s="24">
        <f t="shared" si="3"/>
        <v>7.9288778824799051</v>
      </c>
      <c r="G25" s="30">
        <v>30250400</v>
      </c>
      <c r="H25" s="31">
        <f t="shared" si="0"/>
        <v>8.1630692518652701</v>
      </c>
      <c r="I25" s="28">
        <f t="shared" si="1"/>
        <v>63500</v>
      </c>
      <c r="J25" s="32">
        <f t="shared" si="2"/>
        <v>0.20991457964192212</v>
      </c>
    </row>
    <row r="26" spans="2:10" ht="27.75" customHeight="1" x14ac:dyDescent="0.15">
      <c r="B26" s="36"/>
      <c r="C26" s="13"/>
      <c r="D26" s="23" t="s">
        <v>25</v>
      </c>
      <c r="E26" s="28">
        <f>SUM(E22:E25)</f>
        <v>47687200</v>
      </c>
      <c r="F26" s="21">
        <f t="shared" si="3"/>
        <v>12.473023443284953</v>
      </c>
      <c r="G26" s="28">
        <f>SUM(G22:G25)</f>
        <v>48510100</v>
      </c>
      <c r="H26" s="21">
        <f t="shared" si="0"/>
        <v>13.09044857968521</v>
      </c>
      <c r="I26" s="28">
        <f t="shared" si="1"/>
        <v>-822900</v>
      </c>
      <c r="J26" s="29">
        <f t="shared" si="2"/>
        <v>-1.6963477708765804</v>
      </c>
    </row>
    <row r="27" spans="2:10" ht="27.75" customHeight="1" x14ac:dyDescent="0.15">
      <c r="B27" s="19"/>
      <c r="C27" s="13"/>
      <c r="D27" s="23" t="s">
        <v>26</v>
      </c>
      <c r="E27" s="28">
        <f>E21+E26</f>
        <v>382322700</v>
      </c>
      <c r="F27" s="21">
        <v>100</v>
      </c>
      <c r="G27" s="28">
        <f>G21+G26</f>
        <v>370576300</v>
      </c>
      <c r="H27" s="21">
        <v>100</v>
      </c>
      <c r="I27" s="28">
        <f t="shared" si="1"/>
        <v>11746400</v>
      </c>
      <c r="J27" s="29">
        <f t="shared" si="2"/>
        <v>3.1697655786406203</v>
      </c>
    </row>
    <row r="28" spans="2:10" ht="27.75" customHeight="1" x14ac:dyDescent="0.15">
      <c r="B28" s="25" t="s">
        <v>21</v>
      </c>
      <c r="C28" s="13"/>
      <c r="D28" s="20" t="s">
        <v>31</v>
      </c>
      <c r="E28" s="28">
        <v>17014000</v>
      </c>
      <c r="F28" s="26"/>
      <c r="G28" s="28">
        <v>16931500</v>
      </c>
      <c r="H28" s="33"/>
      <c r="I28" s="28">
        <f t="shared" si="1"/>
        <v>82500</v>
      </c>
      <c r="J28" s="32">
        <f t="shared" si="2"/>
        <v>0.48725747866402863</v>
      </c>
    </row>
    <row r="29" spans="2:10" ht="27.75" customHeight="1" x14ac:dyDescent="0.15">
      <c r="B29" s="12"/>
      <c r="C29" s="13"/>
      <c r="D29" s="23" t="s">
        <v>27</v>
      </c>
      <c r="E29" s="28">
        <f>E27+E28</f>
        <v>399336700</v>
      </c>
      <c r="F29" s="26"/>
      <c r="G29" s="28">
        <f>G27+G28</f>
        <v>387507800</v>
      </c>
      <c r="H29" s="33"/>
      <c r="I29" s="28">
        <f t="shared" si="1"/>
        <v>11828900</v>
      </c>
      <c r="J29" s="32">
        <f t="shared" si="2"/>
        <v>3.0525579098020739</v>
      </c>
    </row>
    <row r="30" spans="2:10" x14ac:dyDescent="0.15">
      <c r="B30" s="14" t="s">
        <v>9</v>
      </c>
    </row>
  </sheetData>
  <mergeCells count="6">
    <mergeCell ref="B22:B26"/>
    <mergeCell ref="I4:J4"/>
    <mergeCell ref="B5:D6"/>
    <mergeCell ref="E5:F5"/>
    <mergeCell ref="G5:H5"/>
    <mergeCell ref="B8:B20"/>
  </mergeCells>
  <phoneticPr fontId="4"/>
  <pageMargins left="0.59055118110236227" right="0" top="0.51181102362204722" bottom="0"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R3.当初</vt:lpstr>
      <vt:lpstr>R3.当初!Print_Area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matsuyamashi</dc:creator>
  <cp:lastModifiedBy>nt025119</cp:lastModifiedBy>
  <cp:lastPrinted>2021-02-08T01:07:04Z</cp:lastPrinted>
  <dcterms:created xsi:type="dcterms:W3CDTF">2016-01-08T13:17:31Z</dcterms:created>
  <dcterms:modified xsi:type="dcterms:W3CDTF">2022-02-24T00:10:32Z</dcterms:modified>
</cp:coreProperties>
</file>