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575" tabRatio="762" activeTab="0"/>
  </bookViews>
  <sheets>
    <sheet name="H31当初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<sst xmlns="http://schemas.openxmlformats.org/spreadsheetml/2006/main" count="50" uniqueCount="49">
  <si>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(単位:千円)</t>
  </si>
  <si>
    <t>区  分</t>
  </si>
  <si>
    <t>構成比</t>
  </si>
  <si>
    <t>％</t>
  </si>
  <si>
    <t>人件費</t>
  </si>
  <si>
    <t>物件費</t>
  </si>
  <si>
    <t>維持補修費</t>
  </si>
  <si>
    <t>扶助費</t>
  </si>
  <si>
    <t>補助金</t>
  </si>
  <si>
    <t>負担金</t>
  </si>
  <si>
    <t>その他</t>
  </si>
  <si>
    <t>災害復旧事業費</t>
  </si>
  <si>
    <t>公債費</t>
  </si>
  <si>
    <t>貸付金</t>
  </si>
  <si>
    <t>繰出金</t>
  </si>
  <si>
    <t>補助費等</t>
  </si>
  <si>
    <t>注） 構成比は、合計しても１００％にならない場合がある。</t>
  </si>
  <si>
    <t>普通建設事業</t>
  </si>
  <si>
    <t>補助事業</t>
  </si>
  <si>
    <t>単独事業</t>
  </si>
  <si>
    <t>県単独事業</t>
  </si>
  <si>
    <t>市単独事業</t>
  </si>
  <si>
    <t>国直轄事業負担金</t>
  </si>
  <si>
    <t>県営事業負担金</t>
  </si>
  <si>
    <t>受託事業</t>
  </si>
  <si>
    <t>失業対策事業費</t>
  </si>
  <si>
    <t>積立金</t>
  </si>
  <si>
    <t>投資及び出資金</t>
  </si>
  <si>
    <t>前年度繰上充用金</t>
  </si>
  <si>
    <t>予備費</t>
  </si>
  <si>
    <t>合　　計</t>
  </si>
  <si>
    <t>うち報酬</t>
  </si>
  <si>
    <t>うち給料</t>
  </si>
  <si>
    <t>差  引</t>
  </si>
  <si>
    <t>伸 率</t>
  </si>
  <si>
    <t>当初予算</t>
  </si>
  <si>
    <t>A - B</t>
  </si>
  <si>
    <t>Ａ</t>
  </si>
  <si>
    <t>Ｂ</t>
  </si>
  <si>
    <t>C</t>
  </si>
  <si>
    <t xml:space="preserve">  C/B ％</t>
  </si>
  <si>
    <t>備   考</t>
  </si>
  <si>
    <t>平成３１年度性質別及び経費別分類比較表（一般会計）</t>
  </si>
  <si>
    <t>平成31年度</t>
  </si>
  <si>
    <t>平成30年度</t>
  </si>
  <si>
    <t>31年度</t>
  </si>
  <si>
    <t>30年度</t>
  </si>
  <si>
    <t>皆増</t>
  </si>
  <si>
    <t>当初予算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</si>
</sst>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△ &quot;#,##0"/>
    <numFmt numFmtId="178" formatCode="#,##0.00;&quot;△ &quot;#,##0.00"/>
    <numFmt numFmtId="179" formatCode="#,##0.00;[Red]#,##0.00"/>
    <numFmt numFmtId="180" formatCode="#,##0.0;[Red]#,##0.0"/>
    <numFmt numFmtId="181" formatCode="#,##0.0;&quot;△ &quot;#,##0.0"/>
    <numFmt numFmtId="182" formatCode="0;&quot;△ &quot;0"/>
    <numFmt numFmtId="183" formatCode="0_);[Red]\(0\)"/>
    <numFmt numFmtId="184" formatCode="#,##0.000;&quot;△ &quot;#,##0.000"/>
    <numFmt numFmtId="185" formatCode="#,##0_ "/>
    <numFmt numFmtId="186" formatCode="0.0_);[Red]\(0.0\)"/>
    <numFmt numFmtId="187" formatCode="#,##0_);[Red]\(#,##0\)"/>
    <numFmt numFmtId="188" formatCode="#,##0.0_);[Red]\(#,##0.0\)"/>
    <numFmt numFmtId="189" formatCode="0.0;&quot;△ &quot;0.0"/>
    <numFmt numFmtId="190" formatCode="#,##0.00_);[Red]\(#,##0.00\)"/>
    <numFmt numFmtId="191" formatCode="0.00_);[Red]\(0.00\)"/>
    <numFmt numFmtId="192" formatCode="0.00;&quot;△ &quot;0.00"/>
  </numFmts>
  <fonts count="40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12"/>
      </left>
      <right style="thin">
        <color theme="1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12"/>
      </left>
      <right style="thin">
        <color theme="1"/>
      </right>
      <top>
        <color indexed="63"/>
      </top>
      <bottom style="thin">
        <color indexed="12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theme="1"/>
      </right>
      <top style="thin"/>
      <bottom style="thin"/>
    </border>
    <border>
      <left style="thin"/>
      <right style="thin"/>
      <top style="thin">
        <color indexed="12"/>
      </top>
      <bottom style="thin"/>
    </border>
    <border>
      <left style="thin"/>
      <right style="thin">
        <color theme="1"/>
      </right>
      <top style="thin">
        <color indexed="12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177" fontId="0" fillId="0" borderId="10" xfId="60" applyNumberFormat="1" applyFont="1" applyFill="1" applyBorder="1" applyAlignment="1">
      <alignment horizontal="right" vertical="center"/>
      <protection/>
    </xf>
    <xf numFmtId="177" fontId="0" fillId="0" borderId="11" xfId="0" applyNumberFormat="1" applyFont="1" applyBorder="1" applyAlignment="1" applyProtection="1">
      <alignment vertical="center"/>
      <protection/>
    </xf>
    <xf numFmtId="192" fontId="0" fillId="0" borderId="11" xfId="0" applyNumberFormat="1" applyFont="1" applyBorder="1" applyAlignment="1" applyProtection="1">
      <alignment vertical="center"/>
      <protection/>
    </xf>
    <xf numFmtId="178" fontId="0" fillId="0" borderId="1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7" fontId="0" fillId="0" borderId="12" xfId="60" applyNumberFormat="1" applyFont="1" applyFill="1" applyBorder="1" applyAlignment="1">
      <alignment vertical="center"/>
      <protection/>
    </xf>
    <xf numFmtId="0" fontId="0" fillId="0" borderId="13" xfId="0" applyFont="1" applyBorder="1" applyAlignment="1">
      <alignment horizontal="center" vertical="center"/>
    </xf>
    <xf numFmtId="177" fontId="0" fillId="0" borderId="14" xfId="0" applyNumberFormat="1" applyFont="1" applyBorder="1" applyAlignment="1" applyProtection="1">
      <alignment vertical="center"/>
      <protection/>
    </xf>
    <xf numFmtId="177" fontId="0" fillId="0" borderId="15" xfId="60" applyNumberFormat="1" applyFont="1" applyFill="1" applyBorder="1" applyAlignment="1">
      <alignment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0" fontId="0" fillId="0" borderId="17" xfId="0" applyFont="1" applyBorder="1" applyAlignment="1" applyProtection="1">
      <alignment horizontal="distributed" vertical="center"/>
      <protection/>
    </xf>
    <xf numFmtId="177" fontId="0" fillId="0" borderId="10" xfId="60" applyNumberFormat="1" applyFont="1" applyFill="1" applyBorder="1" applyAlignment="1">
      <alignment vertical="center"/>
      <protection/>
    </xf>
    <xf numFmtId="38" fontId="0" fillId="0" borderId="18" xfId="48" applyFont="1" applyFill="1" applyBorder="1" applyAlignment="1" applyProtection="1">
      <alignment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177" fontId="0" fillId="0" borderId="25" xfId="0" applyNumberFormat="1" applyFont="1" applyBorder="1" applyAlignment="1" applyProtection="1">
      <alignment vertical="center"/>
      <protection/>
    </xf>
    <xf numFmtId="192" fontId="0" fillId="0" borderId="25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>
      <alignment horizontal="centerContinuous" vertical="center"/>
    </xf>
    <xf numFmtId="0" fontId="0" fillId="0" borderId="26" xfId="0" applyFont="1" applyBorder="1" applyAlignment="1">
      <alignment horizontal="centerContinuous" vertical="center"/>
    </xf>
    <xf numFmtId="177" fontId="0" fillId="0" borderId="27" xfId="0" applyNumberFormat="1" applyFont="1" applyBorder="1" applyAlignment="1" applyProtection="1">
      <alignment vertical="center"/>
      <protection/>
    </xf>
    <xf numFmtId="0" fontId="0" fillId="0" borderId="28" xfId="0" applyFont="1" applyBorder="1" applyAlignment="1">
      <alignment horizontal="justify" vertical="center"/>
    </xf>
    <xf numFmtId="0" fontId="0" fillId="0" borderId="29" xfId="0" applyFont="1" applyBorder="1" applyAlignment="1">
      <alignment horizontal="center" vertical="center"/>
    </xf>
    <xf numFmtId="178" fontId="0" fillId="0" borderId="25" xfId="0" applyNumberFormat="1" applyFont="1" applyBorder="1" applyAlignment="1" applyProtection="1">
      <alignment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right"/>
    </xf>
    <xf numFmtId="177" fontId="0" fillId="0" borderId="32" xfId="0" applyNumberFormat="1" applyFont="1" applyBorder="1" applyAlignment="1" applyProtection="1">
      <alignment vertical="center"/>
      <protection/>
    </xf>
    <xf numFmtId="192" fontId="0" fillId="0" borderId="32" xfId="0" applyNumberFormat="1" applyFont="1" applyBorder="1" applyAlignment="1" applyProtection="1">
      <alignment vertical="center"/>
      <protection/>
    </xf>
    <xf numFmtId="178" fontId="0" fillId="0" borderId="32" xfId="0" applyNumberFormat="1" applyFont="1" applyBorder="1" applyAlignment="1" applyProtection="1">
      <alignment vertical="center"/>
      <protection/>
    </xf>
    <xf numFmtId="177" fontId="0" fillId="0" borderId="22" xfId="0" applyNumberFormat="1" applyFont="1" applyBorder="1" applyAlignment="1" applyProtection="1">
      <alignment vertical="center"/>
      <protection/>
    </xf>
    <xf numFmtId="177" fontId="0" fillId="0" borderId="12" xfId="0" applyNumberFormat="1" applyFont="1" applyBorder="1" applyAlignment="1" applyProtection="1">
      <alignment vertical="center"/>
      <protection/>
    </xf>
    <xf numFmtId="192" fontId="0" fillId="0" borderId="12" xfId="0" applyNumberFormat="1" applyFont="1" applyBorder="1" applyAlignment="1" applyProtection="1">
      <alignment vertical="center"/>
      <protection/>
    </xf>
    <xf numFmtId="178" fontId="0" fillId="0" borderId="12" xfId="0" applyNumberFormat="1" applyFont="1" applyBorder="1" applyAlignment="1" applyProtection="1">
      <alignment vertical="center"/>
      <protection/>
    </xf>
    <xf numFmtId="177" fontId="0" fillId="0" borderId="33" xfId="0" applyNumberFormat="1" applyFont="1" applyBorder="1" applyAlignment="1" applyProtection="1">
      <alignment vertical="center"/>
      <protection/>
    </xf>
    <xf numFmtId="177" fontId="0" fillId="0" borderId="34" xfId="0" applyNumberFormat="1" applyFont="1" applyBorder="1" applyAlignment="1" applyProtection="1">
      <alignment vertical="center"/>
      <protection/>
    </xf>
    <xf numFmtId="192" fontId="0" fillId="0" borderId="34" xfId="0" applyNumberFormat="1" applyFont="1" applyBorder="1" applyAlignment="1" applyProtection="1">
      <alignment vertical="center"/>
      <protection/>
    </xf>
    <xf numFmtId="178" fontId="0" fillId="0" borderId="34" xfId="0" applyNumberFormat="1" applyFont="1" applyBorder="1" applyAlignment="1" applyProtection="1">
      <alignment vertical="center"/>
      <protection/>
    </xf>
    <xf numFmtId="177" fontId="0" fillId="0" borderId="35" xfId="0" applyNumberFormat="1" applyFont="1" applyBorder="1" applyAlignment="1" applyProtection="1">
      <alignment vertical="center"/>
      <protection/>
    </xf>
    <xf numFmtId="192" fontId="0" fillId="0" borderId="12" xfId="0" applyNumberFormat="1" applyFont="1" applyBorder="1" applyAlignment="1" applyProtection="1">
      <alignment horizontal="right" vertical="center"/>
      <protection/>
    </xf>
    <xf numFmtId="177" fontId="0" fillId="0" borderId="36" xfId="0" applyNumberFormat="1" applyFont="1" applyBorder="1" applyAlignment="1" applyProtection="1">
      <alignment vertical="center"/>
      <protection/>
    </xf>
    <xf numFmtId="192" fontId="0" fillId="0" borderId="36" xfId="0" applyNumberFormat="1" applyFont="1" applyBorder="1" applyAlignment="1" applyProtection="1">
      <alignment vertical="center"/>
      <protection/>
    </xf>
    <xf numFmtId="178" fontId="0" fillId="0" borderId="36" xfId="0" applyNumberFormat="1" applyFont="1" applyBorder="1" applyAlignment="1" applyProtection="1">
      <alignment vertical="center"/>
      <protection/>
    </xf>
    <xf numFmtId="177" fontId="0" fillId="0" borderId="37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distributed" vertical="center"/>
      <protection/>
    </xf>
    <xf numFmtId="0" fontId="0" fillId="0" borderId="20" xfId="0" applyFont="1" applyBorder="1" applyAlignment="1" applyProtection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 textRotation="255"/>
    </xf>
    <xf numFmtId="0" fontId="0" fillId="0" borderId="21" xfId="0" applyFont="1" applyBorder="1" applyAlignment="1">
      <alignment horizontal="distributed" vertical="center" textRotation="255"/>
    </xf>
    <xf numFmtId="0" fontId="0" fillId="0" borderId="38" xfId="0" applyFont="1" applyBorder="1" applyAlignment="1">
      <alignment horizontal="distributed" vertical="center" textRotation="255"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45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0" fillId="0" borderId="26" xfId="0" applyFont="1" applyBorder="1" applyAlignment="1" applyProtection="1">
      <alignment horizontal="distributed" vertical="center"/>
      <protection/>
    </xf>
    <xf numFmtId="0" fontId="0" fillId="0" borderId="46" xfId="0" applyFont="1" applyBorder="1" applyAlignment="1" applyProtection="1">
      <alignment horizontal="distributed" vertical="center"/>
      <protection/>
    </xf>
    <xf numFmtId="0" fontId="0" fillId="0" borderId="28" xfId="0" applyFont="1" applyBorder="1" applyAlignment="1" applyProtection="1">
      <alignment horizontal="distributed" vertical="center"/>
      <protection/>
    </xf>
    <xf numFmtId="0" fontId="0" fillId="0" borderId="47" xfId="0" applyFont="1" applyBorder="1" applyAlignment="1" applyProtection="1">
      <alignment horizontal="distributed" vertical="center"/>
      <protection/>
    </xf>
    <xf numFmtId="0" fontId="0" fillId="0" borderId="48" xfId="0" applyFont="1" applyBorder="1" applyAlignment="1" applyProtection="1">
      <alignment horizontal="distributed" vertical="center"/>
      <protection/>
    </xf>
    <xf numFmtId="0" fontId="0" fillId="0" borderId="49" xfId="0" applyFont="1" applyBorder="1" applyAlignment="1" applyProtection="1">
      <alignment horizontal="distributed" vertical="center"/>
      <protection/>
    </xf>
    <xf numFmtId="0" fontId="0" fillId="0" borderId="50" xfId="0" applyFont="1" applyBorder="1" applyAlignment="1" applyProtection="1">
      <alignment horizontal="distributed" vertical="center"/>
      <protection/>
    </xf>
    <xf numFmtId="0" fontId="0" fillId="0" borderId="51" xfId="0" applyFont="1" applyBorder="1" applyAlignment="1" applyProtection="1">
      <alignment horizontal="distributed" vertical="center"/>
      <protection/>
    </xf>
    <xf numFmtId="0" fontId="0" fillId="0" borderId="52" xfId="0" applyFont="1" applyBorder="1" applyAlignment="1" applyProtection="1">
      <alignment horizontal="distributed" vertical="center"/>
      <protection/>
    </xf>
    <xf numFmtId="0" fontId="0" fillId="0" borderId="53" xfId="0" applyFont="1" applyBorder="1" applyAlignment="1" applyProtection="1">
      <alignment horizontal="distributed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◎Ｈ21当初・人件費調整後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10.59765625" defaultRowHeight="15"/>
  <cols>
    <col min="1" max="1" width="3.59765625" style="4" customWidth="1"/>
    <col min="2" max="2" width="12.59765625" style="4" customWidth="1"/>
    <col min="3" max="5" width="14.09765625" style="4" customWidth="1"/>
    <col min="6" max="6" width="16.09765625" style="4" bestFit="1" customWidth="1"/>
    <col min="7" max="9" width="10.59765625" style="4" customWidth="1"/>
    <col min="10" max="16384" width="10.59765625" style="4" customWidth="1"/>
  </cols>
  <sheetData>
    <row r="1" spans="1:9" ht="19.5" customHeight="1">
      <c r="A1" s="2" t="s">
        <v>42</v>
      </c>
      <c r="B1" s="3"/>
      <c r="C1" s="3"/>
      <c r="D1" s="3"/>
      <c r="E1" s="3"/>
      <c r="F1" s="3"/>
      <c r="G1" s="3"/>
      <c r="H1" s="3"/>
      <c r="I1" s="3"/>
    </row>
    <row r="2" spans="1:10" ht="20.25" customHeight="1">
      <c r="A2" s="5"/>
      <c r="B2" s="5"/>
      <c r="C2" s="5"/>
      <c r="D2" s="5"/>
      <c r="E2" s="5"/>
      <c r="F2" s="5"/>
      <c r="G2" s="5"/>
      <c r="H2" s="5"/>
      <c r="I2" s="6"/>
      <c r="J2" s="7" t="s">
        <v>0</v>
      </c>
    </row>
    <row r="3" spans="1:10" ht="21.75" customHeight="1">
      <c r="A3" s="62" t="s">
        <v>1</v>
      </c>
      <c r="B3" s="63"/>
      <c r="C3" s="64"/>
      <c r="D3" s="22" t="s">
        <v>43</v>
      </c>
      <c r="E3" s="22" t="s">
        <v>44</v>
      </c>
      <c r="F3" s="22" t="s">
        <v>33</v>
      </c>
      <c r="G3" s="23" t="s">
        <v>34</v>
      </c>
      <c r="H3" s="30" t="s">
        <v>2</v>
      </c>
      <c r="I3" s="31"/>
      <c r="J3" s="33"/>
    </row>
    <row r="4" spans="1:10" ht="14.25">
      <c r="A4" s="65"/>
      <c r="B4" s="66"/>
      <c r="C4" s="67"/>
      <c r="D4" s="26" t="s">
        <v>48</v>
      </c>
      <c r="E4" s="26" t="s">
        <v>35</v>
      </c>
      <c r="F4" s="26" t="s">
        <v>36</v>
      </c>
      <c r="G4" s="24"/>
      <c r="H4" s="36" t="s">
        <v>45</v>
      </c>
      <c r="I4" s="36" t="s">
        <v>46</v>
      </c>
      <c r="J4" s="15" t="s">
        <v>41</v>
      </c>
    </row>
    <row r="5" spans="1:10" ht="14.25">
      <c r="A5" s="68"/>
      <c r="B5" s="69"/>
      <c r="C5" s="70"/>
      <c r="D5" s="27" t="s">
        <v>37</v>
      </c>
      <c r="E5" s="27" t="s">
        <v>38</v>
      </c>
      <c r="F5" s="27" t="s">
        <v>39</v>
      </c>
      <c r="G5" s="25" t="s">
        <v>40</v>
      </c>
      <c r="H5" s="37" t="s">
        <v>3</v>
      </c>
      <c r="I5" s="37" t="s">
        <v>3</v>
      </c>
      <c r="J5" s="34"/>
    </row>
    <row r="6" spans="1:10" s="13" customFormat="1" ht="45" customHeight="1">
      <c r="A6" s="71" t="s">
        <v>4</v>
      </c>
      <c r="B6" s="72"/>
      <c r="C6" s="73"/>
      <c r="D6" s="9">
        <v>26357979</v>
      </c>
      <c r="E6" s="9">
        <v>26463997</v>
      </c>
      <c r="F6" s="38">
        <f aca="true" t="shared" si="0" ref="F6:F33">SUM(D6-E6)</f>
        <v>-106018</v>
      </c>
      <c r="G6" s="39">
        <f aca="true" t="shared" si="1" ref="G6:G30">SUM(F6/E6*100)</f>
        <v>-0.40061219777193896</v>
      </c>
      <c r="H6" s="40">
        <f aca="true" t="shared" si="2" ref="H6:H33">D6/+$D$33*100</f>
        <v>14.340576169749728</v>
      </c>
      <c r="I6" s="40">
        <f aca="true" t="shared" si="3" ref="I6:I33">E6/+$E$33*100</f>
        <v>14.842398766124509</v>
      </c>
      <c r="J6" s="41"/>
    </row>
    <row r="7" spans="1:10" s="13" customFormat="1" ht="45" customHeight="1">
      <c r="A7" s="55"/>
      <c r="B7" s="74" t="s">
        <v>31</v>
      </c>
      <c r="C7" s="75"/>
      <c r="D7" s="17">
        <v>1640269</v>
      </c>
      <c r="E7" s="14">
        <v>1568508</v>
      </c>
      <c r="F7" s="42">
        <f t="shared" si="0"/>
        <v>71761</v>
      </c>
      <c r="G7" s="43">
        <f t="shared" si="1"/>
        <v>4.575112144789826</v>
      </c>
      <c r="H7" s="44">
        <f t="shared" si="2"/>
        <v>0.8924205658324266</v>
      </c>
      <c r="I7" s="44">
        <f t="shared" si="3"/>
        <v>0.8797016264722377</v>
      </c>
      <c r="J7" s="45"/>
    </row>
    <row r="8" spans="1:10" s="13" customFormat="1" ht="45" customHeight="1">
      <c r="A8" s="55"/>
      <c r="B8" s="76" t="s">
        <v>32</v>
      </c>
      <c r="C8" s="77"/>
      <c r="D8" s="17">
        <v>11447004</v>
      </c>
      <c r="E8" s="14">
        <v>11574857</v>
      </c>
      <c r="F8" s="42">
        <f t="shared" si="0"/>
        <v>-127853</v>
      </c>
      <c r="G8" s="43">
        <f t="shared" si="1"/>
        <v>-1.1045752012314276</v>
      </c>
      <c r="H8" s="44">
        <f t="shared" si="2"/>
        <v>6.227967355821545</v>
      </c>
      <c r="I8" s="44">
        <f t="shared" si="3"/>
        <v>6.491787436904094</v>
      </c>
      <c r="J8" s="45"/>
    </row>
    <row r="9" spans="1:10" s="13" customFormat="1" ht="45" customHeight="1">
      <c r="A9" s="78" t="s">
        <v>5</v>
      </c>
      <c r="B9" s="79"/>
      <c r="C9" s="75"/>
      <c r="D9" s="17">
        <v>26530531</v>
      </c>
      <c r="E9" s="14">
        <v>24562812</v>
      </c>
      <c r="F9" s="42">
        <f t="shared" si="0"/>
        <v>1967719</v>
      </c>
      <c r="G9" s="43">
        <f t="shared" si="1"/>
        <v>8.01096796246293</v>
      </c>
      <c r="H9" s="44">
        <f t="shared" si="2"/>
        <v>14.434456474428728</v>
      </c>
      <c r="I9" s="44">
        <f t="shared" si="3"/>
        <v>13.776114413909141</v>
      </c>
      <c r="J9" s="45"/>
    </row>
    <row r="10" spans="1:10" s="13" customFormat="1" ht="45" customHeight="1">
      <c r="A10" s="78" t="s">
        <v>6</v>
      </c>
      <c r="B10" s="79"/>
      <c r="C10" s="75"/>
      <c r="D10" s="17">
        <v>1010414</v>
      </c>
      <c r="E10" s="14">
        <v>1073779</v>
      </c>
      <c r="F10" s="42">
        <f t="shared" si="0"/>
        <v>-63365</v>
      </c>
      <c r="G10" s="43">
        <f t="shared" si="1"/>
        <v>-5.9011211804291195</v>
      </c>
      <c r="H10" s="44">
        <f t="shared" si="2"/>
        <v>0.5497355821545158</v>
      </c>
      <c r="I10" s="44">
        <f t="shared" si="3"/>
        <v>0.6022316320807628</v>
      </c>
      <c r="J10" s="45"/>
    </row>
    <row r="11" spans="1:10" s="13" customFormat="1" ht="45" customHeight="1">
      <c r="A11" s="78" t="s">
        <v>7</v>
      </c>
      <c r="B11" s="79"/>
      <c r="C11" s="75"/>
      <c r="D11" s="17">
        <v>65172707</v>
      </c>
      <c r="E11" s="14">
        <v>61024778</v>
      </c>
      <c r="F11" s="42">
        <f t="shared" si="0"/>
        <v>4147929</v>
      </c>
      <c r="G11" s="43">
        <f t="shared" si="1"/>
        <v>6.79712263762762</v>
      </c>
      <c r="H11" s="44">
        <f t="shared" si="2"/>
        <v>35.45849129488575</v>
      </c>
      <c r="I11" s="44">
        <f t="shared" si="3"/>
        <v>34.22589904655076</v>
      </c>
      <c r="J11" s="45"/>
    </row>
    <row r="12" spans="1:10" s="13" customFormat="1" ht="45" customHeight="1">
      <c r="A12" s="78" t="s">
        <v>15</v>
      </c>
      <c r="B12" s="79"/>
      <c r="C12" s="75"/>
      <c r="D12" s="17">
        <f>SUM(D13:D15)</f>
        <v>17300723</v>
      </c>
      <c r="E12" s="14">
        <f>SUM(E13:E15)</f>
        <v>17203498</v>
      </c>
      <c r="F12" s="42">
        <f t="shared" si="0"/>
        <v>97225</v>
      </c>
      <c r="G12" s="43">
        <f t="shared" si="1"/>
        <v>0.5651466928411885</v>
      </c>
      <c r="H12" s="44">
        <f t="shared" si="2"/>
        <v>9.412798150163221</v>
      </c>
      <c r="I12" s="44">
        <f t="shared" si="3"/>
        <v>9.648624789680314</v>
      </c>
      <c r="J12" s="45"/>
    </row>
    <row r="13" spans="1:10" s="13" customFormat="1" ht="45" customHeight="1">
      <c r="A13" s="56"/>
      <c r="B13" s="74" t="s">
        <v>8</v>
      </c>
      <c r="C13" s="75"/>
      <c r="D13" s="17">
        <v>3523343</v>
      </c>
      <c r="E13" s="14">
        <v>3568357</v>
      </c>
      <c r="F13" s="42">
        <f t="shared" si="0"/>
        <v>-45014</v>
      </c>
      <c r="G13" s="43">
        <f t="shared" si="1"/>
        <v>-1.261476920610802</v>
      </c>
      <c r="H13" s="44">
        <f t="shared" si="2"/>
        <v>1.9169439608269858</v>
      </c>
      <c r="I13" s="44">
        <f t="shared" si="3"/>
        <v>2.0013219293325855</v>
      </c>
      <c r="J13" s="45"/>
    </row>
    <row r="14" spans="1:10" s="13" customFormat="1" ht="45" customHeight="1">
      <c r="A14" s="57"/>
      <c r="B14" s="74" t="s">
        <v>9</v>
      </c>
      <c r="C14" s="75"/>
      <c r="D14" s="17">
        <v>11838857</v>
      </c>
      <c r="E14" s="14">
        <v>11684861</v>
      </c>
      <c r="F14" s="42">
        <f t="shared" si="0"/>
        <v>153996</v>
      </c>
      <c r="G14" s="43">
        <f t="shared" si="1"/>
        <v>1.3179104141675284</v>
      </c>
      <c r="H14" s="44">
        <f t="shared" si="2"/>
        <v>6.441162676822633</v>
      </c>
      <c r="I14" s="44">
        <f t="shared" si="3"/>
        <v>6.553483454851373</v>
      </c>
      <c r="J14" s="45"/>
    </row>
    <row r="15" spans="1:10" s="13" customFormat="1" ht="45" customHeight="1">
      <c r="A15" s="58"/>
      <c r="B15" s="74" t="s">
        <v>10</v>
      </c>
      <c r="C15" s="75"/>
      <c r="D15" s="17">
        <v>1938523</v>
      </c>
      <c r="E15" s="14">
        <v>1950280</v>
      </c>
      <c r="F15" s="42">
        <f t="shared" si="0"/>
        <v>-11757</v>
      </c>
      <c r="G15" s="43">
        <f t="shared" si="1"/>
        <v>-0.6028365157823492</v>
      </c>
      <c r="H15" s="44">
        <f t="shared" si="2"/>
        <v>1.0546915125136016</v>
      </c>
      <c r="I15" s="44">
        <f t="shared" si="3"/>
        <v>1.0938194054963544</v>
      </c>
      <c r="J15" s="45"/>
    </row>
    <row r="16" spans="1:10" s="13" customFormat="1" ht="45" customHeight="1">
      <c r="A16" s="71" t="s">
        <v>17</v>
      </c>
      <c r="B16" s="72"/>
      <c r="C16" s="73"/>
      <c r="D16" s="14">
        <f>D17+D18+D23</f>
        <v>9802127</v>
      </c>
      <c r="E16" s="14">
        <f>E17+E18+E23</f>
        <v>12097470</v>
      </c>
      <c r="F16" s="42">
        <f t="shared" si="0"/>
        <v>-2295343</v>
      </c>
      <c r="G16" s="43">
        <f t="shared" si="1"/>
        <v>-18.973744096906213</v>
      </c>
      <c r="H16" s="44">
        <f t="shared" si="2"/>
        <v>5.333039717083786</v>
      </c>
      <c r="I16" s="44">
        <f t="shared" si="3"/>
        <v>6.784896242288278</v>
      </c>
      <c r="J16" s="45"/>
    </row>
    <row r="17" spans="1:10" s="13" customFormat="1" ht="45" customHeight="1">
      <c r="A17" s="59"/>
      <c r="B17" s="74" t="s">
        <v>18</v>
      </c>
      <c r="C17" s="75"/>
      <c r="D17" s="17">
        <v>5446511</v>
      </c>
      <c r="E17" s="14">
        <v>5992556</v>
      </c>
      <c r="F17" s="42">
        <f t="shared" si="0"/>
        <v>-546045</v>
      </c>
      <c r="G17" s="43">
        <f t="shared" si="1"/>
        <v>-9.112055022931784</v>
      </c>
      <c r="H17" s="44">
        <f t="shared" si="2"/>
        <v>2.9632812840043528</v>
      </c>
      <c r="I17" s="44">
        <f t="shared" si="3"/>
        <v>3.3609399887829503</v>
      </c>
      <c r="J17" s="45"/>
    </row>
    <row r="18" spans="1:10" s="13" customFormat="1" ht="45" customHeight="1">
      <c r="A18" s="60"/>
      <c r="B18" s="72" t="s">
        <v>19</v>
      </c>
      <c r="C18" s="73"/>
      <c r="D18" s="14">
        <f>SUM(D19:D20)</f>
        <v>4355616</v>
      </c>
      <c r="E18" s="14">
        <f>SUM(E19:E20)</f>
        <v>6104914</v>
      </c>
      <c r="F18" s="42">
        <f t="shared" si="0"/>
        <v>-1749298</v>
      </c>
      <c r="G18" s="43">
        <f t="shared" si="1"/>
        <v>-28.653933536164473</v>
      </c>
      <c r="H18" s="44">
        <f t="shared" si="2"/>
        <v>2.369758433079434</v>
      </c>
      <c r="I18" s="44">
        <f t="shared" si="3"/>
        <v>3.4239562535053283</v>
      </c>
      <c r="J18" s="45"/>
    </row>
    <row r="19" spans="1:10" s="13" customFormat="1" ht="45" customHeight="1">
      <c r="A19" s="60"/>
      <c r="B19" s="8"/>
      <c r="C19" s="18" t="s">
        <v>20</v>
      </c>
      <c r="D19" s="17">
        <v>273101</v>
      </c>
      <c r="E19" s="14">
        <v>287202</v>
      </c>
      <c r="F19" s="42">
        <f t="shared" si="0"/>
        <v>-14101</v>
      </c>
      <c r="G19" s="43">
        <f t="shared" si="1"/>
        <v>-4.909784750802571</v>
      </c>
      <c r="H19" s="44">
        <f t="shared" si="2"/>
        <v>0.1485859630032644</v>
      </c>
      <c r="I19" s="44">
        <f t="shared" si="3"/>
        <v>0.1610779584969153</v>
      </c>
      <c r="J19" s="45"/>
    </row>
    <row r="20" spans="1:10" s="13" customFormat="1" ht="45" customHeight="1">
      <c r="A20" s="60"/>
      <c r="B20" s="19"/>
      <c r="C20" s="18" t="s">
        <v>21</v>
      </c>
      <c r="D20" s="17">
        <v>4082515</v>
      </c>
      <c r="E20" s="14">
        <v>5817712</v>
      </c>
      <c r="F20" s="42">
        <f t="shared" si="0"/>
        <v>-1735197</v>
      </c>
      <c r="G20" s="43">
        <f t="shared" si="1"/>
        <v>-29.82610689563182</v>
      </c>
      <c r="H20" s="44">
        <f t="shared" si="2"/>
        <v>2.2211724700761697</v>
      </c>
      <c r="I20" s="44">
        <f t="shared" si="3"/>
        <v>3.2628782950084125</v>
      </c>
      <c r="J20" s="45"/>
    </row>
    <row r="21" spans="1:10" s="13" customFormat="1" ht="45" customHeight="1" hidden="1">
      <c r="A21" s="60"/>
      <c r="B21" s="80" t="s">
        <v>22</v>
      </c>
      <c r="C21" s="81"/>
      <c r="D21" s="14"/>
      <c r="E21" s="14"/>
      <c r="F21" s="28">
        <f t="shared" si="0"/>
        <v>0</v>
      </c>
      <c r="G21" s="29" t="e">
        <f t="shared" si="1"/>
        <v>#DIV/0!</v>
      </c>
      <c r="H21" s="35">
        <f t="shared" si="2"/>
        <v>0</v>
      </c>
      <c r="I21" s="35">
        <f t="shared" si="3"/>
        <v>0</v>
      </c>
      <c r="J21" s="32"/>
    </row>
    <row r="22" spans="1:10" s="13" customFormat="1" ht="45" customHeight="1" hidden="1">
      <c r="A22" s="60"/>
      <c r="B22" s="82" t="s">
        <v>23</v>
      </c>
      <c r="C22" s="83"/>
      <c r="D22" s="14"/>
      <c r="E22" s="14"/>
      <c r="F22" s="10">
        <f t="shared" si="0"/>
        <v>0</v>
      </c>
      <c r="G22" s="11" t="e">
        <f t="shared" si="1"/>
        <v>#DIV/0!</v>
      </c>
      <c r="H22" s="12">
        <f t="shared" si="2"/>
        <v>0</v>
      </c>
      <c r="I22" s="12">
        <f t="shared" si="3"/>
        <v>0</v>
      </c>
      <c r="J22" s="16"/>
    </row>
    <row r="23" spans="1:10" s="13" customFormat="1" ht="45" customHeight="1">
      <c r="A23" s="61"/>
      <c r="B23" s="74" t="s">
        <v>24</v>
      </c>
      <c r="C23" s="84"/>
      <c r="D23" s="14">
        <v>0</v>
      </c>
      <c r="E23" s="14">
        <v>0</v>
      </c>
      <c r="F23" s="46">
        <f t="shared" si="0"/>
        <v>0</v>
      </c>
      <c r="G23" s="47"/>
      <c r="H23" s="48">
        <f t="shared" si="2"/>
        <v>0</v>
      </c>
      <c r="I23" s="48">
        <f t="shared" si="3"/>
        <v>0</v>
      </c>
      <c r="J23" s="49"/>
    </row>
    <row r="24" spans="1:10" s="13" customFormat="1" ht="45" customHeight="1">
      <c r="A24" s="78" t="s">
        <v>11</v>
      </c>
      <c r="B24" s="79"/>
      <c r="C24" s="84"/>
      <c r="D24" s="14">
        <v>632468</v>
      </c>
      <c r="E24" s="14">
        <v>0</v>
      </c>
      <c r="F24" s="42">
        <f t="shared" si="0"/>
        <v>632468</v>
      </c>
      <c r="G24" s="50" t="s">
        <v>47</v>
      </c>
      <c r="H24" s="44">
        <f t="shared" si="2"/>
        <v>0.34410663764961913</v>
      </c>
      <c r="I24" s="44">
        <f t="shared" si="3"/>
        <v>0</v>
      </c>
      <c r="J24" s="45"/>
    </row>
    <row r="25" spans="1:10" s="13" customFormat="1" ht="14.25" customHeight="1" hidden="1">
      <c r="A25" s="71" t="s">
        <v>25</v>
      </c>
      <c r="B25" s="72"/>
      <c r="C25" s="73"/>
      <c r="D25" s="14"/>
      <c r="E25" s="14"/>
      <c r="F25" s="28">
        <f t="shared" si="0"/>
        <v>0</v>
      </c>
      <c r="G25" s="29" t="e">
        <f t="shared" si="1"/>
        <v>#DIV/0!</v>
      </c>
      <c r="H25" s="35">
        <f t="shared" si="2"/>
        <v>0</v>
      </c>
      <c r="I25" s="35">
        <f t="shared" si="3"/>
        <v>0</v>
      </c>
      <c r="J25" s="32"/>
    </row>
    <row r="26" spans="1:10" s="13" customFormat="1" ht="45" customHeight="1">
      <c r="A26" s="78" t="s">
        <v>12</v>
      </c>
      <c r="B26" s="79"/>
      <c r="C26" s="84"/>
      <c r="D26" s="14">
        <v>16613400</v>
      </c>
      <c r="E26" s="14">
        <v>16359700</v>
      </c>
      <c r="F26" s="46">
        <f t="shared" si="0"/>
        <v>253700</v>
      </c>
      <c r="G26" s="47">
        <f t="shared" si="1"/>
        <v>1.5507619332872853</v>
      </c>
      <c r="H26" s="48">
        <f t="shared" si="2"/>
        <v>9.038846572361264</v>
      </c>
      <c r="I26" s="48">
        <f t="shared" si="3"/>
        <v>9.17537857543466</v>
      </c>
      <c r="J26" s="49"/>
    </row>
    <row r="27" spans="1:10" s="13" customFormat="1" ht="45" customHeight="1" hidden="1">
      <c r="A27" s="71" t="s">
        <v>26</v>
      </c>
      <c r="B27" s="72"/>
      <c r="C27" s="73"/>
      <c r="D27" s="14"/>
      <c r="E27" s="14"/>
      <c r="F27" s="28">
        <f t="shared" si="0"/>
        <v>0</v>
      </c>
      <c r="G27" s="29" t="e">
        <f t="shared" si="1"/>
        <v>#DIV/0!</v>
      </c>
      <c r="H27" s="35">
        <f t="shared" si="2"/>
        <v>0</v>
      </c>
      <c r="I27" s="35">
        <f t="shared" si="3"/>
        <v>0</v>
      </c>
      <c r="J27" s="32"/>
    </row>
    <row r="28" spans="1:10" s="13" customFormat="1" ht="45" customHeight="1">
      <c r="A28" s="78" t="s">
        <v>27</v>
      </c>
      <c r="B28" s="79"/>
      <c r="C28" s="84"/>
      <c r="D28" s="14">
        <v>2588794</v>
      </c>
      <c r="E28" s="14">
        <v>2567690</v>
      </c>
      <c r="F28" s="46">
        <f t="shared" si="0"/>
        <v>21104</v>
      </c>
      <c r="G28" s="47">
        <f t="shared" si="1"/>
        <v>0.821906071215762</v>
      </c>
      <c r="H28" s="48">
        <f t="shared" si="2"/>
        <v>1.4084842219804135</v>
      </c>
      <c r="I28" s="48">
        <f t="shared" si="3"/>
        <v>1.4400953449242848</v>
      </c>
      <c r="J28" s="49"/>
    </row>
    <row r="29" spans="1:10" s="13" customFormat="1" ht="45" customHeight="1">
      <c r="A29" s="78" t="s">
        <v>13</v>
      </c>
      <c r="B29" s="79"/>
      <c r="C29" s="84"/>
      <c r="D29" s="14">
        <v>2449300</v>
      </c>
      <c r="E29" s="14">
        <v>2479000</v>
      </c>
      <c r="F29" s="42">
        <f t="shared" si="0"/>
        <v>-29700</v>
      </c>
      <c r="G29" s="43">
        <f t="shared" si="1"/>
        <v>-1.1980637353771684</v>
      </c>
      <c r="H29" s="44">
        <f t="shared" si="2"/>
        <v>1.3325897714907509</v>
      </c>
      <c r="I29" s="44">
        <f t="shared" si="3"/>
        <v>1.39035333707235</v>
      </c>
      <c r="J29" s="45"/>
    </row>
    <row r="30" spans="1:10" s="13" customFormat="1" ht="45" customHeight="1">
      <c r="A30" s="78" t="s">
        <v>14</v>
      </c>
      <c r="B30" s="79"/>
      <c r="C30" s="84"/>
      <c r="D30" s="14">
        <v>15241557</v>
      </c>
      <c r="E30" s="14">
        <v>14367276</v>
      </c>
      <c r="F30" s="42">
        <f t="shared" si="0"/>
        <v>874281</v>
      </c>
      <c r="G30" s="43">
        <f t="shared" si="1"/>
        <v>6.0852245060232715</v>
      </c>
      <c r="H30" s="44">
        <f t="shared" si="2"/>
        <v>8.292468443960827</v>
      </c>
      <c r="I30" s="44">
        <f t="shared" si="3"/>
        <v>8.05792260235558</v>
      </c>
      <c r="J30" s="45"/>
    </row>
    <row r="31" spans="1:10" s="13" customFormat="1" ht="45" customHeight="1" hidden="1">
      <c r="A31" s="71" t="s">
        <v>28</v>
      </c>
      <c r="B31" s="72"/>
      <c r="C31" s="73"/>
      <c r="D31" s="14"/>
      <c r="E31" s="14"/>
      <c r="F31" s="28">
        <f t="shared" si="0"/>
        <v>0</v>
      </c>
      <c r="G31" s="29"/>
      <c r="H31" s="35">
        <f t="shared" si="2"/>
        <v>0</v>
      </c>
      <c r="I31" s="35">
        <f t="shared" si="3"/>
        <v>0</v>
      </c>
      <c r="J31" s="32"/>
    </row>
    <row r="32" spans="1:10" s="13" customFormat="1" ht="45" customHeight="1">
      <c r="A32" s="78" t="s">
        <v>29</v>
      </c>
      <c r="B32" s="79"/>
      <c r="C32" s="84"/>
      <c r="D32" s="20">
        <v>100000</v>
      </c>
      <c r="E32" s="20">
        <v>100000</v>
      </c>
      <c r="F32" s="46">
        <f t="shared" si="0"/>
        <v>0</v>
      </c>
      <c r="G32" s="47">
        <f>SUM(F32/E32*100)</f>
        <v>0</v>
      </c>
      <c r="H32" s="48">
        <f t="shared" si="2"/>
        <v>0.0544069640914037</v>
      </c>
      <c r="I32" s="48">
        <f t="shared" si="3"/>
        <v>0.056085249579360626</v>
      </c>
      <c r="J32" s="49"/>
    </row>
    <row r="33" spans="1:10" s="13" customFormat="1" ht="45" customHeight="1">
      <c r="A33" s="85" t="s">
        <v>30</v>
      </c>
      <c r="B33" s="86"/>
      <c r="C33" s="86"/>
      <c r="D33" s="21">
        <f>SUM(D6,D9,D10,D11,D12,D16,D24,D25,D26,D27,D28,D29,D30,D31,D32)</f>
        <v>183800000</v>
      </c>
      <c r="E33" s="21">
        <f>SUM(E6,E9,E10,E11,E12,E16,E24,E25,E26,E27,E28,E29,E30,E31,E32)</f>
        <v>178300000</v>
      </c>
      <c r="F33" s="51">
        <f t="shared" si="0"/>
        <v>5500000</v>
      </c>
      <c r="G33" s="52">
        <f>SUM(F33/E33*100)</f>
        <v>3.084688726864835</v>
      </c>
      <c r="H33" s="53">
        <f t="shared" si="2"/>
        <v>100</v>
      </c>
      <c r="I33" s="53">
        <f t="shared" si="3"/>
        <v>100</v>
      </c>
      <c r="J33" s="54"/>
    </row>
    <row r="34" ht="24.75" customHeight="1">
      <c r="A34" s="1" t="s">
        <v>16</v>
      </c>
    </row>
  </sheetData>
  <sheetProtection/>
  <mergeCells count="27">
    <mergeCell ref="A31:C31"/>
    <mergeCell ref="A32:C32"/>
    <mergeCell ref="A33:C33"/>
    <mergeCell ref="A25:C25"/>
    <mergeCell ref="A26:C26"/>
    <mergeCell ref="A27:C27"/>
    <mergeCell ref="A28:C28"/>
    <mergeCell ref="A29:C29"/>
    <mergeCell ref="A30:C30"/>
    <mergeCell ref="B17:C17"/>
    <mergeCell ref="B18:C18"/>
    <mergeCell ref="B21:C21"/>
    <mergeCell ref="B22:C22"/>
    <mergeCell ref="B23:C23"/>
    <mergeCell ref="A24:C24"/>
    <mergeCell ref="A11:C11"/>
    <mergeCell ref="A12:C12"/>
    <mergeCell ref="B13:C13"/>
    <mergeCell ref="B14:C14"/>
    <mergeCell ref="B15:C15"/>
    <mergeCell ref="A16:C16"/>
    <mergeCell ref="A3:C5"/>
    <mergeCell ref="A6:C6"/>
    <mergeCell ref="B7:C7"/>
    <mergeCell ref="B8:C8"/>
    <mergeCell ref="A9:C9"/>
    <mergeCell ref="A10:C10"/>
  </mergeCells>
  <printOptions horizontalCentered="1" verticalCentered="1"/>
  <pageMargins left="0.5905511811023623" right="0.35433070866141736" top="0.5905511811023623" bottom="0.6692913385826772" header="0.5118110236220472" footer="0.35433070866141736"/>
  <pageSetup firstPageNumber="10" useFirstPageNumber="1"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</dc:creator>
  <cp:keywords/>
  <dc:description/>
  <cp:lastModifiedBy>nt025119</cp:lastModifiedBy>
  <cp:lastPrinted>2019-03-14T07:40:48Z</cp:lastPrinted>
  <dcterms:created xsi:type="dcterms:W3CDTF">1998-01-20T01:33:28Z</dcterms:created>
  <dcterms:modified xsi:type="dcterms:W3CDTF">2021-02-25T06:37:37Z</dcterms:modified>
  <cp:category/>
  <cp:version/>
  <cp:contentType/>
  <cp:contentStatus/>
</cp:coreProperties>
</file>