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tnnsfe25\ファイルサーバ\本庁\理財部\財政課\10 決算統計\01普通会計\Ｒ６決算統計（R7作業）\★HP更新【財政状況資料集】\260331までに更新分【令和6年度決算分】\HP更新用\"/>
    </mc:Choice>
  </mc:AlternateContent>
  <xr:revisionPtr revIDLastSave="0" documentId="13_ncr:1_{E1F46D27-A734-4DD1-BD42-5C814FF0814A}" xr6:coauthVersionLast="47" xr6:coauthVersionMax="47" xr10:uidLastSave="{00000000-0000-0000-0000-000000000000}"/>
  <bookViews>
    <workbookView xWindow="20370" yWindow="-2460" windowWidth="19440" windowHeight="14880" tabRatio="77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7" i="10" l="1"/>
  <c r="BG36" i="10"/>
  <c r="BG35" i="10"/>
  <c r="BG34" i="10"/>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BE38" i="10"/>
  <c r="AM38" i="10"/>
  <c r="C38" i="10"/>
  <c r="CO34" i="10"/>
  <c r="CO35" i="10" s="1"/>
  <c r="CO36" i="10" s="1"/>
  <c r="CO37" i="10" s="1"/>
  <c r="CO38" i="10" s="1"/>
  <c r="BW34" i="10"/>
  <c r="BW35" i="10" s="1"/>
  <c r="BW36" i="10" s="1"/>
  <c r="BW37" i="10" s="1"/>
  <c r="BW38" i="10" s="1"/>
  <c r="BW39" i="10" s="1"/>
  <c r="BW40" i="10" s="1"/>
  <c r="BW41" i="10" s="1"/>
  <c r="BW42" i="10" s="1"/>
  <c r="C34" i="10"/>
  <c r="C35" i="10" l="1"/>
  <c r="C36" i="10" s="1"/>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U38" i="10" s="1"/>
  <c r="BE34" i="10" l="1"/>
  <c r="BE35" i="10" s="1"/>
  <c r="BE36" i="10" s="1"/>
  <c r="BE37" i="10" s="1"/>
  <c r="AM34" i="10"/>
  <c r="AM35" i="10" s="1"/>
  <c r="AM36" i="10" s="1"/>
  <c r="AM37" i="10" s="1"/>
</calcChain>
</file>

<file path=xl/sharedStrings.xml><?xml version="1.0" encoding="utf-8"?>
<sst xmlns="http://schemas.openxmlformats.org/spreadsheetml/2006/main" count="1111" uniqueCount="580">
  <si>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</si>
  <si>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</si>
  <si>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</si>
  <si>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</si>
  <si>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</si>
  <si>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</si>
  <si>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</si>
  <si>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</si>
  <si>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</si>
  <si>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</si>
  <si>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</si>
  <si>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</si>
  <si>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</si>
  <si>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</si>
  <si>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</si>
  <si>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</si>
  <si>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</si>
  <si>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</si>
  <si>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</si>
  <si>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</si>
  <si>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</si>
  <si>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</si>
  <si>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</si>
  <si>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</si>
  <si>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</si>
  <si>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</si>
  <si>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</si>
  <si>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</si>
  <si>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</si>
  <si>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</si>
  <si>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</si>
  <si>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</si>
  <si>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</si>
  <si>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</si>
  <si>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</si>
  <si>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</si>
  <si>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</si>
  <si>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</si>
  <si>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</si>
  <si>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</si>
  <si>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</si>
  <si>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</si>
  <si>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</si>
  <si>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</si>
  <si>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</si>
  <si>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</si>
  <si>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</si>
  <si>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</si>
  <si>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</si>
  <si>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</si>
  <si>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</si>
  <si>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</si>
  <si>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</si>
  <si>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</si>
  <si>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</si>
  <si>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</si>
  <si>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</si>
  <si>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</si>
  <si>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</si>
  <si>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</si>
  <si>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</si>
  <si>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</si>
  <si>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</si>
  <si>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</si>
  <si>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</si>
  <si>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</si>
  <si>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</si>
  <si>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</si>
  <si>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</si>
  <si>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</si>
  <si>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</si>
  <si>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</si>
  <si>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</si>
  <si>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</si>
  <si>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</si>
  <si>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</si>
  <si>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</si>
  <si>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</si>
  <si>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</si>
  <si>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</si>
  <si>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</si>
  <si>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中核市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</si>
  <si>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</si>
  <si>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</si>
  <si>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</si>
  <si>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</si>
  <si>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</si>
  <si>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</si>
  <si>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</si>
  <si>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</si>
  <si>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</si>
  <si>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</si>
  <si>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</si>
  <si>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</si>
  <si>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松山市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</si>
  <si>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</si>
  <si>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</si>
  <si>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</si>
  <si>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</si>
  <si>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</si>
  <si>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</si>
  <si>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</si>
  <si>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</si>
  <si>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</si>
  <si>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</si>
  <si>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</si>
  <si>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</si>
  <si>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</si>
  <si>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</si>
  <si>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</si>
  <si>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</si>
  <si>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</si>
  <si>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</si>
  <si>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</si>
  <si>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</si>
  <si>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</si>
  <si>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</si>
  <si>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</si>
  <si>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</si>
  <si>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</si>
  <si>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</si>
  <si>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</si>
  <si>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</si>
  <si>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</si>
  <si>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</si>
  <si>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</si>
  <si>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</si>
  <si>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</si>
  <si>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</si>
  <si>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</si>
  <si>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</si>
  <si>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</si>
  <si>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</si>
  <si>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</si>
  <si>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</si>
  <si>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</si>
  <si>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</si>
  <si>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</si>
  <si>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</si>
  <si>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</si>
  <si>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</si>
  <si>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</si>
  <si>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</si>
  <si>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</si>
  <si>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</si>
  <si>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</si>
  <si>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</si>
  <si>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</si>
  <si>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</si>
  <si>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</si>
  <si>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</si>
  <si>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</si>
  <si>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</si>
  <si>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</si>
  <si>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</si>
  <si>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</si>
  <si>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</si>
  <si>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</si>
  <si>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</si>
  <si>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</si>
  <si>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</si>
  <si>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</si>
  <si>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</si>
  <si>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</si>
  <si>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</si>
  <si>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</si>
  <si>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</si>
  <si>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</si>
  <si>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</si>
  <si>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</si>
  <si>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</si>
  <si>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</si>
  <si>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</si>
  <si>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</si>
  <si>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</si>
  <si>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</si>
  <si>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</si>
  <si>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</si>
  <si>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</si>
  <si>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</si>
  <si>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</si>
  <si>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</si>
  <si>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</si>
  <si>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</si>
  <si>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</si>
  <si>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</si>
  <si>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</si>
  <si>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</si>
  <si>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</si>
  <si>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</si>
  <si>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</si>
  <si>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</si>
  <si>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</si>
  <si>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</si>
  <si>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</si>
  <si>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</si>
  <si>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</si>
  <si>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</si>
  <si>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</si>
  <si>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</si>
  <si>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</si>
  <si>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</si>
  <si>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愛媛県松山市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</si>
  <si>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</si>
  <si>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</si>
  <si>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</si>
  <si>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</si>
  <si>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</si>
  <si>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</si>
  <si>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</si>
  <si>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</si>
  <si>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</si>
  <si>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</si>
  <si>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</si>
  <si>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</si>
  <si>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</si>
  <si>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</si>
  <si>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</si>
  <si>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</si>
  <si>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</si>
  <si>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</si>
  <si>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</si>
  <si>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</si>
  <si>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</si>
  <si>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</si>
  <si>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</si>
  <si>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</si>
  <si>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</si>
  <si>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</si>
  <si>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</si>
  <si>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</si>
  <si>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</si>
  <si>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</si>
  <si>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</si>
  <si>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</si>
  <si>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</si>
  <si>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</si>
  <si>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</si>
  <si>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</si>
  <si>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</si>
  <si>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</si>
  <si>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</si>
  <si>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</si>
  <si>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</si>
  <si>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</si>
  <si>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</si>
  <si>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</si>
  <si>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</si>
  <si>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</si>
  <si>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</si>
  <si>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</si>
  <si>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</si>
  <si>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</si>
  <si>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</si>
  <si>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</si>
  <si>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</si>
  <si>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</si>
  <si>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</si>
  <si>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</si>
  <si>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</si>
  <si>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</si>
  <si>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</si>
  <si>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</si>
  <si>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</si>
  <si>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</si>
  <si>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</si>
  <si>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</si>
  <si>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</si>
  <si>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</si>
  <si>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</si>
  <si>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</si>
  <si>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</si>
  <si>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</si>
  <si>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</si>
  <si>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</si>
  <si>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</si>
  <si>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</si>
  <si>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</si>
  <si>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</si>
  <si>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</si>
  <si>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</si>
  <si>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</si>
  <si>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</si>
  <si>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</si>
  <si>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</si>
  <si>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</si>
  <si>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</si>
  <si>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</si>
  <si>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</si>
  <si>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</si>
  <si>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</si>
  <si>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</si>
  <si>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</si>
  <si>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</si>
  <si>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</si>
  <si>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</si>
  <si>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</si>
  <si>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</si>
  <si>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</si>
  <si>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</si>
  <si>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</si>
  <si>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</si>
  <si>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</si>
  <si>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</si>
  <si>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</si>
  <si>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</si>
  <si>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</si>
  <si>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</si>
  <si>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</si>
  <si>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</si>
  <si>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</si>
  <si>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</si>
  <si>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</si>
  <si>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</si>
  <si>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</si>
  <si>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</si>
  <si>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</si>
  <si>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</si>
  <si>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</si>
  <si>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</si>
  <si>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</si>
  <si>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</si>
  <si>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</si>
  <si>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</si>
  <si>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</si>
  <si>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</si>
  <si>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</si>
  <si>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</si>
  <si>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</si>
  <si>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</si>
  <si>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</si>
  <si>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</si>
  <si>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</si>
  <si>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</si>
  <si>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</si>
  <si>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</si>
  <si>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</si>
  <si>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</si>
  <si>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</si>
  <si>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</si>
  <si>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</si>
  <si>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</si>
  <si>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</si>
  <si>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</si>
  <si>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</si>
  <si>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</si>
  <si>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</si>
  <si>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</si>
  <si>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</si>
  <si>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</si>
  <si>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</si>
  <si>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</si>
  <si>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</si>
  <si>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愛媛県松山市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</si>
  <si>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</si>
  <si>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</si>
  <si>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</si>
  <si>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</si>
  <si>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</si>
  <si>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</si>
  <si>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</si>
  <si>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</si>
  <si>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</si>
  <si>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</si>
  <si>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</si>
  <si>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</si>
  <si>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</si>
  <si>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</si>
  <si>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</si>
  <si>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</si>
  <si>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</si>
  <si>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</si>
  <si>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</si>
  <si>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</si>
  <si>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</si>
  <si>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勤労者福祉サービスセンター事業特別会計</t>
    <phoneticPr fontId="5"/>
  </si>
  <si>
    <t>公債管理特別会計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</si>
  <si>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</si>
  <si>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</si>
  <si>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</si>
  <si>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</si>
  <si>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</si>
  <si>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</si>
  <si>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</si>
  <si>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</si>
  <si>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</si>
  <si>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</si>
  <si>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</si>
  <si>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</si>
  <si>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</si>
  <si>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</si>
  <si>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介護保険事業特別会計</t>
    <phoneticPr fontId="5"/>
  </si>
  <si>
    <t>後期高齢者医療特別会計</t>
    <phoneticPr fontId="5"/>
  </si>
  <si>
    <t>駐車場事業特別会計</t>
    <phoneticPr fontId="5"/>
  </si>
  <si>
    <t>競輪事業特別会計</t>
    <phoneticPr fontId="5"/>
  </si>
  <si>
    <t>水道事業会計</t>
    <phoneticPr fontId="5"/>
  </si>
  <si>
    <t>法適用企業</t>
    <phoneticPr fontId="5"/>
  </si>
  <si>
    <t>簡易水道事業会計</t>
    <phoneticPr fontId="5"/>
  </si>
  <si>
    <t>工業用水道事業会計</t>
    <phoneticPr fontId="5"/>
  </si>
  <si>
    <t>下水道事業会計</t>
    <phoneticPr fontId="5"/>
  </si>
  <si>
    <t>鹿島観光事業特別会計</t>
    <phoneticPr fontId="5"/>
  </si>
  <si>
    <t>法非適用企業</t>
    <phoneticPr fontId="5"/>
  </si>
  <si>
    <t>卸売市場事業特別会計</t>
    <phoneticPr fontId="5"/>
  </si>
  <si>
    <t>松山城観光事業特別会計</t>
    <phoneticPr fontId="5"/>
  </si>
  <si>
    <t>道後温泉事業特別会計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</si>
  <si>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</si>
  <si>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</si>
  <si>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</si>
  <si>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</si>
  <si>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</si>
  <si>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</si>
  <si>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</si>
  <si>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</si>
  <si>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</si>
  <si>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</si>
  <si>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</si>
  <si>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</si>
  <si>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</si>
  <si>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</si>
  <si>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</si>
  <si>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</si>
  <si>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</si>
  <si>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</si>
  <si>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</si>
  <si>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</si>
  <si>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</si>
  <si>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</si>
  <si>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</si>
  <si>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</si>
  <si>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</si>
  <si>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</si>
  <si>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</si>
  <si>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</si>
  <si>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</si>
  <si>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</si>
  <si>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</si>
  <si>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</si>
  <si>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</si>
  <si>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</si>
  <si>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</si>
  <si>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</si>
  <si>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</si>
  <si>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</si>
  <si>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</si>
  <si>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</si>
  <si>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</si>
  <si>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</si>
  <si>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</si>
  <si>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</si>
  <si>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</si>
  <si>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</si>
  <si>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</si>
  <si>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</si>
  <si>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</si>
  <si>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</si>
  <si>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</si>
  <si>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</si>
  <si>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</si>
  <si>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</si>
  <si>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</si>
  <si>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</si>
  <si>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</si>
  <si>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</si>
  <si>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</si>
  <si>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</si>
  <si>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</si>
  <si>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</si>
  <si>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</si>
  <si>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</si>
  <si>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</si>
  <si>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</si>
  <si>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</si>
  <si>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</si>
  <si>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</si>
  <si>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</si>
  <si>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</si>
  <si>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</si>
  <si>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</si>
  <si>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</si>
  <si>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</si>
  <si>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</si>
  <si>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</si>
  <si>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</si>
  <si>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</si>
  <si>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</si>
  <si>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</si>
  <si>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</si>
  <si>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</si>
  <si>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</si>
  <si>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</si>
  <si>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</si>
  <si>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</si>
  <si>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</si>
  <si>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</si>
  <si>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</si>
  <si>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</si>
  <si>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</si>
  <si>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</si>
  <si>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</si>
  <si>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</si>
  <si>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</si>
  <si>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</si>
  <si>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</si>
  <si>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</si>
  <si>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</si>
  <si>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</si>
  <si>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</si>
  <si>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</si>
  <si>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</si>
  <si>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</si>
  <si>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</si>
  <si>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</si>
  <si>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</si>
  <si>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</si>
  <si>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</si>
  <si>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</si>
  <si>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</si>
  <si>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</si>
  <si>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</si>
  <si>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</si>
  <si>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</si>
  <si>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</si>
  <si>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</si>
  <si>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</si>
  <si>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</si>
  <si>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</si>
  <si>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</si>
  <si>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</si>
  <si>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</si>
  <si>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</si>
  <si>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</si>
  <si>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</si>
  <si>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</si>
  <si>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</si>
  <si>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</si>
  <si>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</si>
  <si>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</si>
  <si>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</si>
  <si>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</si>
  <si>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</si>
  <si>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1.32</t>
  </si>
  <si>
    <t>▲ 0.65</t>
  </si>
  <si>
    <t>▲ 1.17</t>
  </si>
  <si>
    <t>▲ 1.40</t>
  </si>
  <si>
    <t>▲ 2.87</t>
  </si>
  <si>
    <t>水道事業会計</t>
  </si>
  <si>
    <t>下水道事業会計</t>
  </si>
  <si>
    <t>工業用水道事業会計</t>
  </si>
  <si>
    <t>国民健康保険事業勘定特別会計</t>
  </si>
  <si>
    <t>松山城観光事業特別会計</t>
  </si>
  <si>
    <t>一般会計</t>
  </si>
  <si>
    <t>競輪事業特別会計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</si>
  <si>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</si>
  <si>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</si>
  <si>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</si>
  <si>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</si>
  <si>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</si>
  <si>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</si>
  <si>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</si>
  <si>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</si>
  <si>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</si>
  <si>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松山養護老人ホーム事務組合（一般会計）</t>
    <rPh sb="0" eb="2">
      <t>マツヤマ</t>
    </rPh>
    <rPh sb="2" eb="4">
      <t>ヨウゴ</t>
    </rPh>
    <rPh sb="4" eb="6">
      <t>ロウジン</t>
    </rPh>
    <rPh sb="9" eb="11">
      <t>ジム</t>
    </rPh>
    <rPh sb="11" eb="13">
      <t>クミアイ</t>
    </rPh>
    <rPh sb="14" eb="16">
      <t>イッパン</t>
    </rPh>
    <rPh sb="16" eb="18">
      <t>カイケイ</t>
    </rPh>
    <phoneticPr fontId="2"/>
  </si>
  <si>
    <t>松山養護老人ホーム事務組合（診療所事業特別会計）</t>
    <rPh sb="0" eb="2">
      <t>マツヤマ</t>
    </rPh>
    <rPh sb="2" eb="4">
      <t>ヨウゴ</t>
    </rPh>
    <rPh sb="4" eb="6">
      <t>ロウジン</t>
    </rPh>
    <rPh sb="9" eb="11">
      <t>ジム</t>
    </rPh>
    <rPh sb="11" eb="13">
      <t>クミアイ</t>
    </rPh>
    <rPh sb="14" eb="17">
      <t>シンリョウショ</t>
    </rPh>
    <rPh sb="17" eb="19">
      <t>ジギョウ</t>
    </rPh>
    <rPh sb="19" eb="21">
      <t>トクベツ</t>
    </rPh>
    <rPh sb="21" eb="23">
      <t>カイケイ</t>
    </rPh>
    <phoneticPr fontId="2"/>
  </si>
  <si>
    <t>松山広域福祉施設事務組合（一般会計）</t>
    <rPh sb="0" eb="2">
      <t>マツヤマ</t>
    </rPh>
    <rPh sb="2" eb="4">
      <t>コウイキ</t>
    </rPh>
    <rPh sb="4" eb="6">
      <t>フクシ</t>
    </rPh>
    <rPh sb="6" eb="8">
      <t>シセツ</t>
    </rPh>
    <rPh sb="8" eb="10">
      <t>ジム</t>
    </rPh>
    <rPh sb="10" eb="12">
      <t>クミアイ</t>
    </rPh>
    <rPh sb="13" eb="15">
      <t>イッパン</t>
    </rPh>
    <rPh sb="15" eb="17">
      <t>カイケイ</t>
    </rPh>
    <phoneticPr fontId="2"/>
  </si>
  <si>
    <t>松山広域福祉施設事務組合（公営企業会計）</t>
    <rPh sb="0" eb="2">
      <t>マツヤマ</t>
    </rPh>
    <rPh sb="2" eb="4">
      <t>コウイキ</t>
    </rPh>
    <rPh sb="4" eb="6">
      <t>フクシ</t>
    </rPh>
    <rPh sb="6" eb="8">
      <t>シセツ</t>
    </rPh>
    <rPh sb="8" eb="10">
      <t>ジム</t>
    </rPh>
    <rPh sb="10" eb="12">
      <t>クミアイ</t>
    </rPh>
    <rPh sb="13" eb="15">
      <t>コウエイ</t>
    </rPh>
    <rPh sb="15" eb="17">
      <t>キギョウ</t>
    </rPh>
    <rPh sb="17" eb="19">
      <t>カイケイ</t>
    </rPh>
    <phoneticPr fontId="2"/>
  </si>
  <si>
    <t>松山衛生事務組合</t>
    <rPh sb="0" eb="2">
      <t>マツヤマ</t>
    </rPh>
    <rPh sb="2" eb="4">
      <t>エイセイ</t>
    </rPh>
    <rPh sb="4" eb="6">
      <t>ジム</t>
    </rPh>
    <rPh sb="6" eb="8">
      <t>クミアイ</t>
    </rPh>
    <phoneticPr fontId="2"/>
  </si>
  <si>
    <t>松山市、東温市共有山林組合</t>
    <rPh sb="0" eb="3">
      <t>マツヤマシ</t>
    </rPh>
    <rPh sb="4" eb="7">
      <t>トウオンシ</t>
    </rPh>
    <rPh sb="7" eb="9">
      <t>キョウユウ</t>
    </rPh>
    <rPh sb="9" eb="11">
      <t>サンリン</t>
    </rPh>
    <rPh sb="11" eb="13">
      <t>クミアイ</t>
    </rPh>
    <phoneticPr fontId="2"/>
  </si>
  <si>
    <t>愛媛地方税滞納整理機構</t>
    <rPh sb="0" eb="2">
      <t>エヒメ</t>
    </rPh>
    <rPh sb="2" eb="5">
      <t>チホウゼイ</t>
    </rPh>
    <rPh sb="5" eb="7">
      <t>タイノウ</t>
    </rPh>
    <rPh sb="7" eb="9">
      <t>セイリ</t>
    </rPh>
    <rPh sb="9" eb="11">
      <t>キコウ</t>
    </rPh>
    <phoneticPr fontId="2"/>
  </si>
  <si>
    <t>愛媛県後期高齢者医療広域連合（一般会計）</t>
    <rPh sb="0" eb="3">
      <t>エヒメケン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</si>
  <si>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愛媛県後期高齢者医療広域連合（後期高齢者医療特別会計）</t>
    <rPh sb="0" eb="3">
      <t>エヒメケン</t>
    </rPh>
    <rPh sb="3" eb="5">
      <t>コウキ</t>
    </rPh>
    <rPh sb="5" eb="7">
      <t>コウレイ</t>
    </rPh>
    <rPh sb="7" eb="8">
      <t>シャ</t>
    </rPh>
    <rPh sb="8" eb="10">
      <t>イリョウ</t>
    </rPh>
    <rPh sb="10" eb="12">
      <t>コウイキ</t>
    </rPh>
    <rPh sb="12" eb="14">
      <t>レンゴウ</t>
    </rPh>
    <rPh sb="15" eb="17">
      <t>コウキ</t>
    </rPh>
    <rPh sb="17" eb="19">
      <t>コウレイ</t>
    </rPh>
    <rPh sb="19" eb="20">
      <t>シャ</t>
    </rPh>
    <rPh sb="20" eb="22">
      <t>イリョウ</t>
    </rPh>
    <rPh sb="22" eb="24">
      <t>トクベツ</t>
    </rPh>
    <rPh sb="24" eb="26">
      <t>カイケイ</t>
    </rPh>
    <phoneticPr fontId="2"/>
  </si>
  <si>
    <t>松山国際交流協会</t>
    <rPh sb="0" eb="2">
      <t>マツヤマ</t>
    </rPh>
    <rPh sb="2" eb="4">
      <t>コクサイ</t>
    </rPh>
    <rPh sb="4" eb="8">
      <t>コウリュウキョウカイ</t>
    </rPh>
    <phoneticPr fontId="38"/>
  </si>
  <si>
    <t>松山市男女共同参画推進財団</t>
    <rPh sb="0" eb="3">
      <t>マツヤマシ</t>
    </rPh>
    <rPh sb="3" eb="5">
      <t>ダンジョ</t>
    </rPh>
    <rPh sb="5" eb="7">
      <t>キョウドウ</t>
    </rPh>
    <rPh sb="7" eb="9">
      <t>サンカク</t>
    </rPh>
    <rPh sb="9" eb="11">
      <t>スイシン</t>
    </rPh>
    <rPh sb="11" eb="13">
      <t>ザイダン</t>
    </rPh>
    <phoneticPr fontId="38"/>
  </si>
  <si>
    <t>松山観光コンベンション協会</t>
    <rPh sb="0" eb="2">
      <t>マツヤマ</t>
    </rPh>
    <rPh sb="2" eb="4">
      <t>カンコウ</t>
    </rPh>
    <rPh sb="11" eb="13">
      <t>キョウカイ</t>
    </rPh>
    <phoneticPr fontId="38"/>
  </si>
  <si>
    <t>松山市文化・スポーツ振興財団</t>
    <rPh sb="0" eb="3">
      <t>マツヤマシ</t>
    </rPh>
    <rPh sb="3" eb="5">
      <t>ブンカ</t>
    </rPh>
    <rPh sb="10" eb="12">
      <t>シンコウ</t>
    </rPh>
    <rPh sb="12" eb="14">
      <t>ザイダン</t>
    </rPh>
    <phoneticPr fontId="38"/>
  </si>
  <si>
    <t>松山市学校給食会</t>
    <rPh sb="0" eb="3">
      <t>マツヤマシ</t>
    </rPh>
    <rPh sb="3" eb="5">
      <t>ガッコウ</t>
    </rPh>
    <rPh sb="5" eb="8">
      <t>キュウショクカイ</t>
    </rPh>
    <phoneticPr fontId="38"/>
  </si>
  <si>
    <t>２１世紀松山創造基金</t>
    <rPh sb="2" eb="4">
      <t>セイキ</t>
    </rPh>
    <rPh sb="4" eb="6">
      <t>マツヤマ</t>
    </rPh>
    <rPh sb="6" eb="8">
      <t>ソウゾウ</t>
    </rPh>
    <rPh sb="8" eb="10">
      <t>キキン</t>
    </rPh>
    <phoneticPr fontId="5"/>
  </si>
  <si>
    <t>合併振興基金</t>
    <rPh sb="0" eb="2">
      <t>ガッペイ</t>
    </rPh>
    <rPh sb="2" eb="4">
      <t>シンコウ</t>
    </rPh>
    <rPh sb="4" eb="6">
      <t>キキン</t>
    </rPh>
    <phoneticPr fontId="2"/>
  </si>
  <si>
    <t>観光開発等産業活性化基金</t>
    <rPh sb="0" eb="4">
      <t>カンコウカイハツ</t>
    </rPh>
    <rPh sb="4" eb="5">
      <t>トウ</t>
    </rPh>
    <rPh sb="5" eb="7">
      <t>サンギョウ</t>
    </rPh>
    <rPh sb="7" eb="10">
      <t>カッセイカ</t>
    </rPh>
    <rPh sb="10" eb="12">
      <t>キキン</t>
    </rPh>
    <phoneticPr fontId="2"/>
  </si>
  <si>
    <t>のびのび教育推進基金</t>
    <rPh sb="4" eb="6">
      <t>キョウイク</t>
    </rPh>
    <rPh sb="6" eb="8">
      <t>スイシン</t>
    </rPh>
    <rPh sb="8" eb="10">
      <t>キキン</t>
    </rPh>
    <phoneticPr fontId="2"/>
  </si>
  <si>
    <t>城山公園整備基金</t>
    <rPh sb="0" eb="2">
      <t>シロヤマ</t>
    </rPh>
    <rPh sb="2" eb="4">
      <t>コウエン</t>
    </rPh>
    <rPh sb="4" eb="6">
      <t>セイビ</t>
    </rPh>
    <rPh sb="6" eb="8">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</si>
</sst>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4B8F-4C9E-A5A9-B6BB254A02C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25257</c:v>
                </c:pt>
                <c:pt idx="1">
                  <c:v>26339</c:v>
                </c:pt>
                <c:pt idx="2">
                  <c:v>22798</c:v>
                </c:pt>
                <c:pt idx="3">
                  <c:v>33316</c:v>
                </c:pt>
                <c:pt idx="4">
                  <c:v>44215</c:v>
                </c:pt>
              </c:numCache>
            </c:numRef>
          </c:val>
          <c:smooth val="0"/>
          <c:extLst>
            <c:ext xmlns:c16="http://schemas.microsoft.com/office/drawing/2014/chart" uri="{C3380CC4-5D6E-409C-BE32-E72D297353CC}">
              <c16:uniqueId val="{00000001-4B8F-4C9E-A5A9-B6BB254A02C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2.66</c:v>
                </c:pt>
                <c:pt idx="1">
                  <c:v>3.14</c:v>
                </c:pt>
                <c:pt idx="2">
                  <c:v>3.73</c:v>
                </c:pt>
                <c:pt idx="3">
                  <c:v>2.58</c:v>
                </c:pt>
                <c:pt idx="4">
                  <c:v>1.28</c:v>
                </c:pt>
              </c:numCache>
            </c:numRef>
          </c:val>
          <c:extLst>
            <c:ext xmlns:c16="http://schemas.microsoft.com/office/drawing/2014/chart" uri="{C3380CC4-5D6E-409C-BE32-E72D297353CC}">
              <c16:uniqueId val="{00000000-499E-4AD5-9E24-40613268CC4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17.11</c:v>
                </c:pt>
                <c:pt idx="1">
                  <c:v>16.34</c:v>
                </c:pt>
                <c:pt idx="2">
                  <c:v>16.420000000000002</c:v>
                </c:pt>
                <c:pt idx="3">
                  <c:v>17.52</c:v>
                </c:pt>
                <c:pt idx="4">
                  <c:v>16.7</c:v>
                </c:pt>
              </c:numCache>
            </c:numRef>
          </c:val>
          <c:extLst>
            <c:ext xmlns:c16="http://schemas.microsoft.com/office/drawing/2014/chart" uri="{C3380CC4-5D6E-409C-BE32-E72D297353CC}">
              <c16:uniqueId val="{00000001-499E-4AD5-9E24-40613268CC4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-1.32</c:v>
                </c:pt>
                <c:pt idx="1">
                  <c:v>-0.65</c:v>
                </c:pt>
                <c:pt idx="2">
                  <c:v>-1.17</c:v>
                </c:pt>
                <c:pt idx="3">
                  <c:v>-1.4</c:v>
                </c:pt>
                <c:pt idx="4">
                  <c:v>-2.87</c:v>
                </c:pt>
              </c:numCache>
            </c:numRef>
          </c:val>
          <c:smooth val="0"/>
          <c:extLst>
            <c:ext xmlns:c16="http://schemas.microsoft.com/office/drawing/2014/chart" uri="{C3380CC4-5D6E-409C-BE32-E72D297353CC}">
              <c16:uniqueId val="{00000002-499E-4AD5-9E24-40613268CC4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8.44</c:v>
                </c:pt>
                <c:pt idx="2">
                  <c:v>#N/A</c:v>
                </c:pt>
                <c:pt idx="3">
                  <c:v>1.57</c:v>
                </c:pt>
                <c:pt idx="4">
                  <c:v>#N/A</c:v>
                </c:pt>
                <c:pt idx="5">
                  <c:v>1.57</c:v>
                </c:pt>
                <c:pt idx="6">
                  <c:v>#N/A</c:v>
                </c:pt>
                <c:pt idx="7">
                  <c:v>1.18</c:v>
                </c:pt>
                <c:pt idx="8">
                  <c:v>#N/A</c:v>
                </c:pt>
                <c:pt idx="9">
                  <c:v>0.82</c:v>
                </c:pt>
              </c:numCache>
            </c:numRef>
          </c:val>
          <c:extLst>
            <c:ext xmlns:c16="http://schemas.microsoft.com/office/drawing/2014/chart" uri="{C3380CC4-5D6E-409C-BE32-E72D297353CC}">
              <c16:uniqueId val="{00000000-5443-4026-8BC3-46C61D07A4D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443-4026-8BC3-46C61D07A4D1}"/>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0.5</c:v>
                </c:pt>
                <c:pt idx="2">
                  <c:v>#N/A</c:v>
                </c:pt>
                <c:pt idx="3">
                  <c:v>0.47</c:v>
                </c:pt>
                <c:pt idx="4">
                  <c:v>#N/A</c:v>
                </c:pt>
                <c:pt idx="5">
                  <c:v>0.51</c:v>
                </c:pt>
                <c:pt idx="6">
                  <c:v>#N/A</c:v>
                </c:pt>
                <c:pt idx="7">
                  <c:v>0.51</c:v>
                </c:pt>
                <c:pt idx="8">
                  <c:v>#N/A</c:v>
                </c:pt>
                <c:pt idx="9">
                  <c:v>0.59</c:v>
                </c:pt>
              </c:numCache>
            </c:numRef>
          </c:val>
          <c:extLst>
            <c:ext xmlns:c16="http://schemas.microsoft.com/office/drawing/2014/chart" uri="{C3380CC4-5D6E-409C-BE32-E72D297353CC}">
              <c16:uniqueId val="{00000002-5443-4026-8BC3-46C61D07A4D1}"/>
            </c:ext>
          </c:extLst>
        </c:ser>
        <c:ser>
          <c:idx val="3"/>
          <c:order val="3"/>
          <c:tx>
            <c:strRef>
              <c:f>データシート!$A$30</c:f>
              <c:strCache>
                <c:ptCount val="1"/>
                <c:pt idx="0">
                  <c:v>競輪事業特別会計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0.56000000000000005</c:v>
                </c:pt>
                <c:pt idx="2">
                  <c:v>#N/A</c:v>
                </c:pt>
                <c:pt idx="3">
                  <c:v>0.54</c:v>
                </c:pt>
                <c:pt idx="4">
                  <c:v>#N/A</c:v>
                </c:pt>
                <c:pt idx="5">
                  <c:v>0.66</c:v>
                </c:pt>
                <c:pt idx="6">
                  <c:v>#N/A</c:v>
                </c:pt>
                <c:pt idx="7">
                  <c:v>0.66</c:v>
                </c:pt>
                <c:pt idx="8">
                  <c:v>#N/A</c:v>
                </c:pt>
                <c:pt idx="9">
                  <c:v>0.68</c:v>
                </c:pt>
              </c:numCache>
            </c:numRef>
          </c:val>
          <c:extLst>
            <c:ext xmlns:c16="http://schemas.microsoft.com/office/drawing/2014/chart" uri="{C3380CC4-5D6E-409C-BE32-E72D297353CC}">
              <c16:uniqueId val="{00000003-5443-4026-8BC3-46C61D07A4D1}"/>
            </c:ext>
          </c:extLst>
        </c:ser>
        <c:ser>
          <c:idx val="4"/>
          <c:order val="4"/>
          <c:tx>
            <c:strRef>
              <c:f>データシート!$A$31</c:f>
              <c:strCache>
                <c:ptCount val="1"/>
                <c:pt idx="0">
                  <c:v>一般会計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2.37</c:v>
                </c:pt>
                <c:pt idx="2">
                  <c:v>#N/A</c:v>
                </c:pt>
                <c:pt idx="3">
                  <c:v>2.85</c:v>
                </c:pt>
                <c:pt idx="4">
                  <c:v>#N/A</c:v>
                </c:pt>
                <c:pt idx="5">
                  <c:v>3.41</c:v>
                </c:pt>
                <c:pt idx="6">
                  <c:v>#N/A</c:v>
                </c:pt>
                <c:pt idx="7">
                  <c:v>2.27</c:v>
                </c:pt>
                <c:pt idx="8">
                  <c:v>#N/A</c:v>
                </c:pt>
                <c:pt idx="9">
                  <c:v>1.01</c:v>
                </c:pt>
              </c:numCache>
            </c:numRef>
          </c:val>
          <c:extLst>
            <c:ext xmlns:c16="http://schemas.microsoft.com/office/drawing/2014/chart" uri="{C3380CC4-5D6E-409C-BE32-E72D297353CC}">
              <c16:uniqueId val="{00000004-5443-4026-8BC3-46C61D07A4D1}"/>
            </c:ext>
          </c:extLst>
        </c:ser>
        <c:ser>
          <c:idx val="5"/>
          <c:order val="5"/>
          <c:tx>
            <c:strRef>
              <c:f>データシート!$A$32</c:f>
              <c:strCache>
                <c:ptCount val="1"/>
                <c:pt idx="0">
                  <c:v>松山城観光事業特別会計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1.83</c:v>
                </c:pt>
                <c:pt idx="2">
                  <c:v>#N/A</c:v>
                </c:pt>
                <c:pt idx="3">
                  <c:v>1.02</c:v>
                </c:pt>
                <c:pt idx="4">
                  <c:v>#N/A</c:v>
                </c:pt>
                <c:pt idx="5">
                  <c:v>1.02</c:v>
                </c:pt>
                <c:pt idx="6">
                  <c:v>#N/A</c:v>
                </c:pt>
                <c:pt idx="7">
                  <c:v>1.06</c:v>
                </c:pt>
                <c:pt idx="8">
                  <c:v>#N/A</c:v>
                </c:pt>
                <c:pt idx="9">
                  <c:v>1.1499999999999999</c:v>
                </c:pt>
              </c:numCache>
            </c:numRef>
          </c:val>
          <c:extLst>
            <c:ext xmlns:c16="http://schemas.microsoft.com/office/drawing/2014/chart" uri="{C3380CC4-5D6E-409C-BE32-E72D297353CC}">
              <c16:uniqueId val="{00000005-5443-4026-8BC3-46C61D07A4D1}"/>
            </c:ext>
          </c:extLst>
        </c:ser>
        <c:ser>
          <c:idx val="6"/>
          <c:order val="6"/>
          <c:tx>
            <c:strRef>
              <c:f>データシート!$A$33</c:f>
              <c:strCache>
                <c:ptCount val="1"/>
                <c:pt idx="0">
                  <c:v>国民健康保険事業勘定特別会計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3.35</c:v>
                </c:pt>
                <c:pt idx="2">
                  <c:v>#N/A</c:v>
                </c:pt>
                <c:pt idx="3">
                  <c:v>3.4</c:v>
                </c:pt>
                <c:pt idx="4">
                  <c:v>#N/A</c:v>
                </c:pt>
                <c:pt idx="5">
                  <c:v>3</c:v>
                </c:pt>
                <c:pt idx="6">
                  <c:v>#N/A</c:v>
                </c:pt>
                <c:pt idx="7">
                  <c:v>2.5099999999999998</c:v>
                </c:pt>
                <c:pt idx="8">
                  <c:v>#N/A</c:v>
                </c:pt>
                <c:pt idx="9">
                  <c:v>1.75</c:v>
                </c:pt>
              </c:numCache>
            </c:numRef>
          </c:val>
          <c:extLst>
            <c:ext xmlns:c16="http://schemas.microsoft.com/office/drawing/2014/chart" uri="{C3380CC4-5D6E-409C-BE32-E72D297353CC}">
              <c16:uniqueId val="{00000006-5443-4026-8BC3-46C61D07A4D1}"/>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2.58</c:v>
                </c:pt>
                <c:pt idx="2">
                  <c:v>#N/A</c:v>
                </c:pt>
                <c:pt idx="3">
                  <c:v>2.5</c:v>
                </c:pt>
                <c:pt idx="4">
                  <c:v>#N/A</c:v>
                </c:pt>
                <c:pt idx="5">
                  <c:v>2.66</c:v>
                </c:pt>
                <c:pt idx="6">
                  <c:v>#N/A</c:v>
                </c:pt>
                <c:pt idx="7">
                  <c:v>2.4500000000000002</c:v>
                </c:pt>
                <c:pt idx="8">
                  <c:v>#N/A</c:v>
                </c:pt>
                <c:pt idx="9">
                  <c:v>2.4900000000000002</c:v>
                </c:pt>
              </c:numCache>
            </c:numRef>
          </c:val>
          <c:extLst>
            <c:ext xmlns:c16="http://schemas.microsoft.com/office/drawing/2014/chart" uri="{C3380CC4-5D6E-409C-BE32-E72D297353CC}">
              <c16:uniqueId val="{00000007-5443-4026-8BC3-46C61D07A4D1}"/>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#N/A</c:v>
                </c:pt>
                <c:pt idx="3">
                  <c:v>7.36</c:v>
                </c:pt>
                <c:pt idx="4">
                  <c:v>#N/A</c:v>
                </c:pt>
                <c:pt idx="5">
                  <c:v>8.58</c:v>
                </c:pt>
                <c:pt idx="6">
                  <c:v>#N/A</c:v>
                </c:pt>
                <c:pt idx="7">
                  <c:v>8.3800000000000008</c:v>
                </c:pt>
                <c:pt idx="8">
                  <c:v>#N/A</c:v>
                </c:pt>
                <c:pt idx="9">
                  <c:v>8.33</c:v>
                </c:pt>
              </c:numCache>
            </c:numRef>
          </c:val>
          <c:extLst>
            <c:ext xmlns:c16="http://schemas.microsoft.com/office/drawing/2014/chart" uri="{C3380CC4-5D6E-409C-BE32-E72D297353CC}">
              <c16:uniqueId val="{00000008-5443-4026-8BC3-46C61D07A4D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10.82</c:v>
                </c:pt>
                <c:pt idx="2">
                  <c:v>#N/A</c:v>
                </c:pt>
                <c:pt idx="3">
                  <c:v>11</c:v>
                </c:pt>
                <c:pt idx="4">
                  <c:v>#N/A</c:v>
                </c:pt>
                <c:pt idx="5">
                  <c:v>11.7</c:v>
                </c:pt>
                <c:pt idx="6">
                  <c:v>#N/A</c:v>
                </c:pt>
                <c:pt idx="7">
                  <c:v>11.84</c:v>
                </c:pt>
                <c:pt idx="8">
                  <c:v>#N/A</c:v>
                </c:pt>
                <c:pt idx="9">
                  <c:v>11.9</c:v>
                </c:pt>
              </c:numCache>
            </c:numRef>
          </c:val>
          <c:extLst>
            <c:ext xmlns:c16="http://schemas.microsoft.com/office/drawing/2014/chart" uri="{C3380CC4-5D6E-409C-BE32-E72D297353CC}">
              <c16:uniqueId val="{00000009-5443-4026-8BC3-46C61D07A4D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13770</c:v>
                </c:pt>
                <c:pt idx="5">
                  <c:v>13803</c:v>
                </c:pt>
                <c:pt idx="8">
                  <c:v>14159</c:v>
                </c:pt>
                <c:pt idx="11">
                  <c:v>14209</c:v>
                </c:pt>
                <c:pt idx="14">
                  <c:v>14461</c:v>
                </c:pt>
              </c:numCache>
            </c:numRef>
          </c:val>
          <c:extLst>
            <c:ext xmlns:c16="http://schemas.microsoft.com/office/drawing/2014/chart" uri="{C3380CC4-5D6E-409C-BE32-E72D297353CC}">
              <c16:uniqueId val="{00000000-28AE-4161-BE35-B378E95CB90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3</c:v>
                </c:pt>
                <c:pt idx="6">
                  <c:v>5</c:v>
                </c:pt>
                <c:pt idx="9">
                  <c:v>12</c:v>
                </c:pt>
                <c:pt idx="12">
                  <c:v>0</c:v>
                </c:pt>
              </c:numCache>
            </c:numRef>
          </c:val>
          <c:extLst>
            <c:ext xmlns:c16="http://schemas.microsoft.com/office/drawing/2014/chart" uri="{C3380CC4-5D6E-409C-BE32-E72D297353CC}">
              <c16:uniqueId val="{00000001-28AE-4161-BE35-B378E95CB90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8AE-4161-BE35-B378E95CB90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c:v>
                </c:pt>
                <c:pt idx="3">
                  <c:v>174</c:v>
                </c:pt>
                <c:pt idx="6">
                  <c:v>168</c:v>
                </c:pt>
                <c:pt idx="9">
                  <c:v>167</c:v>
                </c:pt>
                <c:pt idx="12">
                  <c:v>70</c:v>
                </c:pt>
              </c:numCache>
            </c:numRef>
          </c:val>
          <c:extLst>
            <c:ext xmlns:c16="http://schemas.microsoft.com/office/drawing/2014/chart" uri="{C3380CC4-5D6E-409C-BE32-E72D297353CC}">
              <c16:uniqueId val="{00000003-28AE-4161-BE35-B378E95CB90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5411</c:v>
                </c:pt>
                <c:pt idx="3">
                  <c:v>5259</c:v>
                </c:pt>
                <c:pt idx="6">
                  <c:v>5285</c:v>
                </c:pt>
                <c:pt idx="9">
                  <c:v>5297</c:v>
                </c:pt>
                <c:pt idx="12">
                  <c:v>5340</c:v>
                </c:pt>
              </c:numCache>
            </c:numRef>
          </c:val>
          <c:extLst>
            <c:ext xmlns:c16="http://schemas.microsoft.com/office/drawing/2014/chart" uri="{C3380CC4-5D6E-409C-BE32-E72D297353CC}">
              <c16:uniqueId val="{00000004-28AE-4161-BE35-B378E95CB90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433</c:v>
                </c:pt>
                <c:pt idx="3">
                  <c:v>160</c:v>
                </c:pt>
                <c:pt idx="6">
                  <c:v>160</c:v>
                </c:pt>
                <c:pt idx="9">
                  <c:v>160</c:v>
                </c:pt>
                <c:pt idx="12">
                  <c:v>160</c:v>
                </c:pt>
              </c:numCache>
            </c:numRef>
          </c:val>
          <c:extLst>
            <c:ext xmlns:c16="http://schemas.microsoft.com/office/drawing/2014/chart" uri="{C3380CC4-5D6E-409C-BE32-E72D297353CC}">
              <c16:uniqueId val="{00000005-28AE-4161-BE35-B378E95CB90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8AE-4161-BE35-B378E95CB90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15770</c:v>
                </c:pt>
                <c:pt idx="3">
                  <c:v>15792</c:v>
                </c:pt>
                <c:pt idx="6">
                  <c:v>16370</c:v>
                </c:pt>
                <c:pt idx="9">
                  <c:v>16262</c:v>
                </c:pt>
                <c:pt idx="12">
                  <c:v>16243</c:v>
                </c:pt>
              </c:numCache>
            </c:numRef>
          </c:val>
          <c:extLst>
            <c:ext xmlns:c16="http://schemas.microsoft.com/office/drawing/2014/chart" uri="{C3380CC4-5D6E-409C-BE32-E72D297353CC}">
              <c16:uniqueId val="{00000007-28AE-4161-BE35-B378E95CB90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7848</c:v>
                </c:pt>
                <c:pt idx="2">
                  <c:v>#N/A</c:v>
                </c:pt>
                <c:pt idx="3">
                  <c:v>#N/A</c:v>
                </c:pt>
                <c:pt idx="4">
                  <c:v>7585</c:v>
                </c:pt>
                <c:pt idx="5">
                  <c:v>#N/A</c:v>
                </c:pt>
                <c:pt idx="6">
                  <c:v>#N/A</c:v>
                </c:pt>
                <c:pt idx="7">
                  <c:v>7829</c:v>
                </c:pt>
                <c:pt idx="8">
                  <c:v>#N/A</c:v>
                </c:pt>
                <c:pt idx="9">
                  <c:v>#N/A</c:v>
                </c:pt>
                <c:pt idx="10">
                  <c:v>7689</c:v>
                </c:pt>
                <c:pt idx="11">
                  <c:v>#N/A</c:v>
                </c:pt>
                <c:pt idx="12">
                  <c:v>#N/A</c:v>
                </c:pt>
                <c:pt idx="13">
                  <c:v>7352</c:v>
                </c:pt>
                <c:pt idx="14">
                  <c:v>#N/A</c:v>
                </c:pt>
              </c:numCache>
            </c:numRef>
          </c:val>
          <c:smooth val="0"/>
          <c:extLst>
            <c:ext xmlns:c16="http://schemas.microsoft.com/office/drawing/2014/chart" uri="{C3380CC4-5D6E-409C-BE32-E72D297353CC}">
              <c16:uniqueId val="{00000008-28AE-4161-BE35-B378E95CB90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182508</c:v>
                </c:pt>
                <c:pt idx="5">
                  <c:v>180762</c:v>
                </c:pt>
                <c:pt idx="8">
                  <c:v>175566</c:v>
                </c:pt>
                <c:pt idx="11">
                  <c:v>168638</c:v>
                </c:pt>
                <c:pt idx="14">
                  <c:v>161539</c:v>
                </c:pt>
              </c:numCache>
            </c:numRef>
          </c:val>
          <c:extLst>
            <c:ext xmlns:c16="http://schemas.microsoft.com/office/drawing/2014/chart" uri="{C3380CC4-5D6E-409C-BE32-E72D297353CC}">
              <c16:uniqueId val="{00000000-2E4A-4110-8D42-4448A009E99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3785</c:v>
                </c:pt>
                <c:pt idx="5">
                  <c:v>2972</c:v>
                </c:pt>
                <c:pt idx="8">
                  <c:v>2905</c:v>
                </c:pt>
                <c:pt idx="11">
                  <c:v>3216</c:v>
                </c:pt>
                <c:pt idx="14">
                  <c:v>3950</c:v>
                </c:pt>
              </c:numCache>
            </c:numRef>
          </c:val>
          <c:extLst>
            <c:ext xmlns:c16="http://schemas.microsoft.com/office/drawing/2014/chart" uri="{C3380CC4-5D6E-409C-BE32-E72D297353CC}">
              <c16:uniqueId val="{00000001-2E4A-4110-8D42-4448A009E99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52897</c:v>
                </c:pt>
                <c:pt idx="5">
                  <c:v>58439</c:v>
                </c:pt>
                <c:pt idx="8">
                  <c:v>60197</c:v>
                </c:pt>
                <c:pt idx="11">
                  <c:v>63071</c:v>
                </c:pt>
                <c:pt idx="14">
                  <c:v>62875</c:v>
                </c:pt>
              </c:numCache>
            </c:numRef>
          </c:val>
          <c:extLst>
            <c:ext xmlns:c16="http://schemas.microsoft.com/office/drawing/2014/chart" uri="{C3380CC4-5D6E-409C-BE32-E72D297353CC}">
              <c16:uniqueId val="{00000002-2E4A-4110-8D42-4448A009E99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E4A-4110-8D42-4448A009E99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E4A-4110-8D42-4448A009E99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E4A-4110-8D42-4448A009E99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21187</c:v>
                </c:pt>
                <c:pt idx="3">
                  <c:v>21573</c:v>
                </c:pt>
                <c:pt idx="6">
                  <c:v>22268</c:v>
                </c:pt>
                <c:pt idx="9">
                  <c:v>22755</c:v>
                </c:pt>
                <c:pt idx="12">
                  <c:v>22847</c:v>
                </c:pt>
              </c:numCache>
            </c:numRef>
          </c:val>
          <c:extLst>
            <c:ext xmlns:c16="http://schemas.microsoft.com/office/drawing/2014/chart" uri="{C3380CC4-5D6E-409C-BE32-E72D297353CC}">
              <c16:uniqueId val="{00000006-2E4A-4110-8D42-4448A009E99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2151</c:v>
                </c:pt>
                <c:pt idx="3">
                  <c:v>1979</c:v>
                </c:pt>
                <c:pt idx="6">
                  <c:v>1746</c:v>
                </c:pt>
                <c:pt idx="9">
                  <c:v>1572</c:v>
                </c:pt>
                <c:pt idx="12">
                  <c:v>1399</c:v>
                </c:pt>
              </c:numCache>
            </c:numRef>
          </c:val>
          <c:extLst>
            <c:ext xmlns:c16="http://schemas.microsoft.com/office/drawing/2014/chart" uri="{C3380CC4-5D6E-409C-BE32-E72D297353CC}">
              <c16:uniqueId val="{00000007-2E4A-4110-8D42-4448A009E99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78485</c:v>
                </c:pt>
                <c:pt idx="3">
                  <c:v>75770</c:v>
                </c:pt>
                <c:pt idx="6">
                  <c:v>71846</c:v>
                </c:pt>
                <c:pt idx="9">
                  <c:v>69174</c:v>
                </c:pt>
                <c:pt idx="12">
                  <c:v>67635</c:v>
                </c:pt>
              </c:numCache>
            </c:numRef>
          </c:val>
          <c:extLst>
            <c:ext xmlns:c16="http://schemas.microsoft.com/office/drawing/2014/chart" uri="{C3380CC4-5D6E-409C-BE32-E72D297353CC}">
              <c16:uniqueId val="{00000008-2E4A-4110-8D42-4448A009E99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E4A-4110-8D42-4448A009E99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178299</c:v>
                </c:pt>
                <c:pt idx="3">
                  <c:v>173419</c:v>
                </c:pt>
                <c:pt idx="6">
                  <c:v>166529</c:v>
                </c:pt>
                <c:pt idx="9">
                  <c:v>161626</c:v>
                </c:pt>
                <c:pt idx="12">
                  <c:v>159143</c:v>
                </c:pt>
              </c:numCache>
            </c:numRef>
          </c:val>
          <c:extLst>
            <c:ext xmlns:c16="http://schemas.microsoft.com/office/drawing/2014/chart" uri="{C3380CC4-5D6E-409C-BE32-E72D297353CC}">
              <c16:uniqueId val="{0000000A-2E4A-4110-8D42-4448A009E99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40931</c:v>
                </c:pt>
                <c:pt idx="2">
                  <c:v>#N/A</c:v>
                </c:pt>
                <c:pt idx="3">
                  <c:v>#N/A</c:v>
                </c:pt>
                <c:pt idx="4">
                  <c:v>30569</c:v>
                </c:pt>
                <c:pt idx="5">
                  <c:v>#N/A</c:v>
                </c:pt>
                <c:pt idx="6">
                  <c:v>#N/A</c:v>
                </c:pt>
                <c:pt idx="7">
                  <c:v>23721</c:v>
                </c:pt>
                <c:pt idx="8">
                  <c:v>#N/A</c:v>
                </c:pt>
                <c:pt idx="9">
                  <c:v>#N/A</c:v>
                </c:pt>
                <c:pt idx="10">
                  <c:v>20202</c:v>
                </c:pt>
                <c:pt idx="11">
                  <c:v>#N/A</c:v>
                </c:pt>
                <c:pt idx="12">
                  <c:v>#N/A</c:v>
                </c:pt>
                <c:pt idx="13">
                  <c:v>22659</c:v>
                </c:pt>
                <c:pt idx="14">
                  <c:v>#N/A</c:v>
                </c:pt>
              </c:numCache>
            </c:numRef>
          </c:val>
          <c:smooth val="0"/>
          <c:extLst>
            <c:ext xmlns:c16="http://schemas.microsoft.com/office/drawing/2014/chart" uri="{C3380CC4-5D6E-409C-BE32-E72D297353CC}">
              <c16:uniqueId val="{0000000B-2E4A-4110-8D42-4448A009E99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18250</c:v>
                </c:pt>
                <c:pt idx="1">
                  <c:v>19800</c:v>
                </c:pt>
                <c:pt idx="2">
                  <c:v>19400</c:v>
                </c:pt>
              </c:numCache>
            </c:numRef>
          </c:val>
          <c:extLst>
            <c:ext xmlns:c16="http://schemas.microsoft.com/office/drawing/2014/chart" uri="{C3380CC4-5D6E-409C-BE32-E72D297353CC}">
              <c16:uniqueId val="{00000000-6014-4284-BCA6-3627666F1D7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10150</c:v>
                </c:pt>
                <c:pt idx="1">
                  <c:v>8950</c:v>
                </c:pt>
                <c:pt idx="2">
                  <c:v>8500</c:v>
                </c:pt>
              </c:numCache>
            </c:numRef>
          </c:val>
          <c:extLst>
            <c:ext xmlns:c16="http://schemas.microsoft.com/office/drawing/2014/chart" uri="{C3380CC4-5D6E-409C-BE32-E72D297353CC}">
              <c16:uniqueId val="{00000001-6014-4284-BCA6-3627666F1D7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24586</c:v>
                </c:pt>
                <c:pt idx="1">
                  <c:v>25032</c:v>
                </c:pt>
                <c:pt idx="2">
                  <c:v>23549</c:v>
                </c:pt>
              </c:numCache>
            </c:numRef>
          </c:val>
          <c:extLst>
            <c:ext xmlns:c16="http://schemas.microsoft.com/office/drawing/2014/chart" uri="{C3380CC4-5D6E-409C-BE32-E72D297353CC}">
              <c16:uniqueId val="{00000002-6014-4284-BCA6-3627666F1D7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要因となる元利償還金等は、平成１５年度発行の臨時地方道整備事業債の償還完了による減などで前年度から約０．９億円減少した。また、減要因となる算入公債費等は、特定財源（令和５年度臨時財政対策債償還基金費分）の増加などで前年度から約２．５億円増加した。元利償還金等が減少し、算入公債費等が増加したため、令和６年度の実質公債費比率の分子は、前年度から約３．４億円の減となった。</a:t>
          </a:r>
          <a:endParaRPr lang="ja-JP" altLang="ja-JP" sz="18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減債基金積立不足は生じていない。なお、２０年満期一括償還分は起債額の１／２０ずつを翌年度から減債基金へ積立てている。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要因となる将来負担額は、臨時財政対策債などの償還がすすみ、一般会計等に係る地方債現在高が減少したことや、下水道事業債残高の減などにより公営企業債等繰入見込額が減少したため、約４１．０億円減少した。また、減要因となる充当可能財源等は、充当可能特定歳入が増加したものの、基準財政需要額算入見込額（臨時財政対策債償還費、合併特例債償還費等）と充当可能基金（財政調整基金等）が減少したため、全体では約６５．６億円減少した。将来負担額の減少が充当可能財源等の減少を下回ったため、令和６年度の将来負担比率の分子は約２４．６億円の増となった。</a:t>
          </a:r>
          <a:endParaRPr lang="ja-JP" altLang="ja-JP" sz="18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愛媛県松山市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・「特定目的基金」が約１４．８億円、「減債基金」が４．５億円、「財政調整基金」が４億円減少したことなどにより、基金全体としては約２３．３億円の減少となった。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8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短期的には、公共施設の更新等大型事業などに備え、基金積立てによる財政負担の平準化を図るため、「２１世紀松山創造基金」、「のびのび教育推進基金」等へ積立てを行うことにより増加する予定だが、大型事業の実施に伴い取り崩しをするため、中長期的には減少していく見込み。</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・２１世紀松山創造基金：日本一のまちづくりに向けた重要施策等のほか、地球にやさしい都市政策・環境政策等に関する施策を推進する。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・合併振興基金：市民の連帯の強化と地域を振興する。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・観光開発等産業活性化基金：観光振興及び健全な産業の振興を促進する。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・のびのび教育推進基金：教育の諸施策を推進する。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・城山公園整備基金：城山公園の整備を推進する。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・合併振興基金：総合コミュニティセンターの改修等、地域振興に要する事業などに取り崩したことにより約４．７億円の減少。</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・観光開発等産業活性化基金：企業立地促進奨励金の支給などに取り崩したことにより約２．４億円の減少。</a:t>
          </a:r>
          <a:endParaRPr lang="ja-JP" altLang="ja-JP" sz="11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・２１世紀松山創造基金：今後の公共施設の更新に備えて、毎年積立て予定。</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・のびのび教育推進基金：学校施設の長寿命化や学校給食共同調理場の更新に備えて計画的に積立て予定。</a:t>
          </a:r>
          <a:endParaRPr lang="ja-JP" altLang="ja-JP" sz="11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・決算剰余金など２０億円を積み立てた一方、物価高騰対策などの財源に２４億円を取り崩したことにより４億円の減少。</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も、景気の変動による税収の減少や自然災害など不測の事態に備えるため、引き続き国や県の補助金を十分に活用し、本市の財政負担をできるだけ減らすほか、予算の執行段階での経費節減にも努め、財政調整基金の計画的な積立てと取崩しを行うことで、本市の「健全な財政運営へのガイドライン」に定める数値基準の残高を確保していく。</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・普通交付税として追加交付された「臨時財政対策債を償還するための基金に積み立てる財源」など１５．５億円を積み立てた一方、地方債償還のため２０億円を取り崩したことにより４．５億円の減少。</a:t>
          </a:r>
          <a:endParaRPr lang="ja-JP" altLang="ja-JP" sz="11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・今後も、金利変動や大型投資に伴う公債費の増嵩リスクに備えて、計画的に積み立て、市債の償還財源を確保することで、公債費負担の平準化を図っていく。</a:t>
          </a:r>
          <a:endParaRPr lang="ja-JP" altLang="ja-JP" sz="11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496,666
491,638
429.35
233,179,187
228,583,457
1,484,848
116,200,928
155,377,053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６年度は、個人所得の増加等に伴う個人市民税（定額減税に係る地方特例交付金含む）の増や、家屋の新増築等に伴う固定資産税の増などで基準財政収入額は増加したものの、こども子育て費の創設や、臨時財政対策債発行可能額への振替相当額の減などによる基準財政需要額の増加が基準財政収入額の増加を上回ったことで、単年度の財政力指数は０．０２ポイント低下し、３か年平均の指数は同数となった。類似団体と比較し、平均値を下回っていることから、今後も市税をはじめ、あらゆる歳入確保に努めて指数の改善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105228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05978"/>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20155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105228</xdr:rowOff>
    </xdr:from>
    <xdr:to>
      <xdr:col>24</xdr:col>
      <xdr:colOff>12700</xdr:colOff>
      <xdr:row>35</xdr:row>
      <xdr:rowOff>105228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59872</xdr:rowOff>
    </xdr:from>
    <xdr:to>
      <xdr:col>23</xdr:col>
      <xdr:colOff>133350</xdr:colOff>
      <xdr:row>42</xdr:row>
      <xdr:rowOff>59872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607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42635</xdr:rowOff>
    </xdr:from>
    <xdr:to>
      <xdr:col>19</xdr:col>
      <xdr:colOff>133350</xdr:colOff>
      <xdr:row>42</xdr:row>
      <xdr:rowOff>59872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435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42635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263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8165</xdr:rowOff>
    </xdr:from>
    <xdr:to>
      <xdr:col>11</xdr:col>
      <xdr:colOff>31750</xdr:colOff>
      <xdr:row>42</xdr:row>
      <xdr:rowOff>25400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2090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152599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182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9072</xdr:rowOff>
    </xdr:from>
    <xdr:to>
      <xdr:col>19</xdr:col>
      <xdr:colOff>184150</xdr:colOff>
      <xdr:row>42</xdr:row>
      <xdr:rowOff>110672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95449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163285</xdr:rowOff>
    </xdr:from>
    <xdr:to>
      <xdr:col>15</xdr:col>
      <xdr:colOff>133350</xdr:colOff>
      <xdr:row>42</xdr:row>
      <xdr:rowOff>93435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78212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128815</xdr:rowOff>
    </xdr:from>
    <xdr:to>
      <xdr:col>7</xdr:col>
      <xdr:colOff>31750</xdr:colOff>
      <xdr:row>42</xdr:row>
      <xdr:rowOff>58965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43742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行財政改革努力により、経常経費の抑制、自主財源の確保に努めていることから、類似団体と比較し良好な水準を確保している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、地方交付税や地方特例交付金の増などにより、歳入総額が増加したものの、歳入の増加額以上に職員人件費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定期予防接種事業費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の増などで歳出総額が増加したことにより、前年度から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した。今後も扶助費や保険給付費等の社会保障経費は増加傾向で推移すると思われ、自助努力による数値の根本的な改善は困難な状況であると考えられる。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36830</xdr:rowOff>
    </xdr:from>
    <xdr:to>
      <xdr:col>23</xdr:col>
      <xdr:colOff>133350</xdr:colOff>
      <xdr:row>65</xdr:row>
      <xdr:rowOff>105198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181080"/>
          <a:ext cx="8382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102887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247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36830</xdr:rowOff>
    </xdr:from>
    <xdr:to>
      <xdr:col>19</xdr:col>
      <xdr:colOff>133350</xdr:colOff>
      <xdr:row>65</xdr:row>
      <xdr:rowOff>40852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1181080"/>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122767</xdr:rowOff>
    </xdr:from>
    <xdr:to>
      <xdr:col>19</xdr:col>
      <xdr:colOff>184150</xdr:colOff>
      <xdr:row>66</xdr:row>
      <xdr:rowOff>52917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37694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35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131869</xdr:rowOff>
    </xdr:from>
    <xdr:to>
      <xdr:col>15</xdr:col>
      <xdr:colOff>82550</xdr:colOff>
      <xdr:row>65</xdr:row>
      <xdr:rowOff>40852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10466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131869</xdr:rowOff>
    </xdr:from>
    <xdr:to>
      <xdr:col>11</xdr:col>
      <xdr:colOff>31750</xdr:colOff>
      <xdr:row>65</xdr:row>
      <xdr:rowOff>48895</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104669"/>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36212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25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25629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34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54398</xdr:rowOff>
    </xdr:from>
    <xdr:to>
      <xdr:col>23</xdr:col>
      <xdr:colOff>184150</xdr:colOff>
      <xdr:row>65</xdr:row>
      <xdr:rowOff>155998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19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70925</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04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157480</xdr:rowOff>
    </xdr:from>
    <xdr:to>
      <xdr:col>19</xdr:col>
      <xdr:colOff>184150</xdr:colOff>
      <xdr:row>65</xdr:row>
      <xdr:rowOff>87630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97807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899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161502</xdr:rowOff>
    </xdr:from>
    <xdr:to>
      <xdr:col>15</xdr:col>
      <xdr:colOff>133350</xdr:colOff>
      <xdr:row>65</xdr:row>
      <xdr:rowOff>91652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1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101829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903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81069</xdr:rowOff>
    </xdr:from>
    <xdr:to>
      <xdr:col>11</xdr:col>
      <xdr:colOff>82550</xdr:colOff>
      <xdr:row>65</xdr:row>
      <xdr:rowOff>11219</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05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21396</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822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169545</xdr:rowOff>
    </xdr:from>
    <xdr:to>
      <xdr:col>7</xdr:col>
      <xdr:colOff>31750</xdr:colOff>
      <xdr:row>65</xdr:row>
      <xdr:rowOff>99695</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1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109872</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91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[120,216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松山市人材育成・行政経営改革方針に沿って定員管理及び給与等の適正化による人件費の抑制を図るとともに、委託契約事務の執行の適正化に関するガイドラインに基づき、指定管理者制度導入等による民間委託等の推進や競争性のない随意契約の見直しに努めていることから、類似団体と比較し良好な水準を確保している。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年度は、定年延長による退職手当の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などにより人件費が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91081</xdr:rowOff>
    </xdr:from>
    <xdr:to>
      <xdr:col>23</xdr:col>
      <xdr:colOff>133350</xdr:colOff>
      <xdr:row>89</xdr:row>
      <xdr:rowOff>163415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7081"/>
          <a:ext cx="0" cy="1615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135492</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163415</xdr:rowOff>
    </xdr:from>
    <xdr:to>
      <xdr:col>24</xdr:col>
      <xdr:colOff>12700</xdr:colOff>
      <xdr:row>89</xdr:row>
      <xdr:rowOff>163415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6008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5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91081</xdr:rowOff>
    </xdr:from>
    <xdr:to>
      <xdr:col>24</xdr:col>
      <xdr:colOff>12700</xdr:colOff>
      <xdr:row>80</xdr:row>
      <xdr:rowOff>91081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3497</xdr:rowOff>
    </xdr:from>
    <xdr:to>
      <xdr:col>23</xdr:col>
      <xdr:colOff>133350</xdr:colOff>
      <xdr:row>82</xdr:row>
      <xdr:rowOff>148276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062397"/>
          <a:ext cx="8382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31235</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33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59158</xdr:rowOff>
    </xdr:from>
    <xdr:to>
      <xdr:col>23</xdr:col>
      <xdr:colOff>184150</xdr:colOff>
      <xdr:row>84</xdr:row>
      <xdr:rowOff>160758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3497</xdr:rowOff>
    </xdr:from>
    <xdr:to>
      <xdr:col>19</xdr:col>
      <xdr:colOff>133350</xdr:colOff>
      <xdr:row>82</xdr:row>
      <xdr:rowOff>68487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062397"/>
          <a:ext cx="889000" cy="6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85123</xdr:rowOff>
    </xdr:from>
    <xdr:to>
      <xdr:col>19</xdr:col>
      <xdr:colOff>184150</xdr:colOff>
      <xdr:row>84</xdr:row>
      <xdr:rowOff>15273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50</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401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54538</xdr:rowOff>
    </xdr:from>
    <xdr:to>
      <xdr:col>15</xdr:col>
      <xdr:colOff>82550</xdr:colOff>
      <xdr:row>82</xdr:row>
      <xdr:rowOff>68487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941988"/>
          <a:ext cx="889000" cy="18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164009</xdr:rowOff>
    </xdr:from>
    <xdr:to>
      <xdr:col>15</xdr:col>
      <xdr:colOff>133350</xdr:colOff>
      <xdr:row>84</xdr:row>
      <xdr:rowOff>94159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78936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480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12779</xdr:rowOff>
    </xdr:from>
    <xdr:to>
      <xdr:col>11</xdr:col>
      <xdr:colOff>31750</xdr:colOff>
      <xdr:row>81</xdr:row>
      <xdr:rowOff>54538</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728779"/>
          <a:ext cx="889000" cy="21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70224</xdr:rowOff>
    </xdr:from>
    <xdr:to>
      <xdr:col>11</xdr:col>
      <xdr:colOff>82550</xdr:colOff>
      <xdr:row>84</xdr:row>
      <xdr:rowOff>374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156601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8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80787</xdr:rowOff>
    </xdr:from>
    <xdr:to>
      <xdr:col>7</xdr:col>
      <xdr:colOff>31750</xdr:colOff>
      <xdr:row>83</xdr:row>
      <xdr:rowOff>10937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167164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97476</xdr:rowOff>
    </xdr:from>
    <xdr:to>
      <xdr:col>23</xdr:col>
      <xdr:colOff>184150</xdr:colOff>
      <xdr:row>83</xdr:row>
      <xdr:rowOff>27626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114003</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0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124147</xdr:rowOff>
    </xdr:from>
    <xdr:to>
      <xdr:col>19</xdr:col>
      <xdr:colOff>184150</xdr:colOff>
      <xdr:row>82</xdr:row>
      <xdr:rowOff>54297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1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64474</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780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17687</xdr:rowOff>
    </xdr:from>
    <xdr:to>
      <xdr:col>15</xdr:col>
      <xdr:colOff>133350</xdr:colOff>
      <xdr:row>82</xdr:row>
      <xdr:rowOff>119287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7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129464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45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3738</xdr:rowOff>
    </xdr:from>
    <xdr:to>
      <xdr:col>11</xdr:col>
      <xdr:colOff>82550</xdr:colOff>
      <xdr:row>81</xdr:row>
      <xdr:rowOff>105338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89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115515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66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133429</xdr:rowOff>
    </xdr:from>
    <xdr:to>
      <xdr:col>7</xdr:col>
      <xdr:colOff>31750</xdr:colOff>
      <xdr:row>80</xdr:row>
      <xdr:rowOff>63579</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67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73756</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446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事院や愛媛県人事委員会の勧告を参考に、給与制度を見直すことにより、国等と概ね均衡を保っている。今後も引き続き、国・愛媛県・類似団体との均衡を図るとともに、本市の財政状況等を踏まえた適正な給与水準を維持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54769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96181"/>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26846</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54769</xdr:rowOff>
    </xdr:from>
    <xdr:to>
      <xdr:col>81</xdr:col>
      <xdr:colOff>133350</xdr:colOff>
      <xdr:row>89</xdr:row>
      <xdr:rowOff>54769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107156</xdr:rowOff>
    </xdr:from>
    <xdr:to>
      <xdr:col>81</xdr:col>
      <xdr:colOff>44450</xdr:colOff>
      <xdr:row>85</xdr:row>
      <xdr:rowOff>152400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6179800" y="14680406"/>
          <a:ext cx="8382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134002</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707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86</xdr:row>
      <xdr:rowOff>11113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4725650"/>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76852</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82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167481</xdr:rowOff>
    </xdr:from>
    <xdr:to>
      <xdr:col>72</xdr:col>
      <xdr:colOff>203200</xdr:colOff>
      <xdr:row>86</xdr:row>
      <xdr:rowOff>11113</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4401800" y="14740731"/>
          <a:ext cx="8890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20638</xdr:rowOff>
    </xdr:from>
    <xdr:to>
      <xdr:col>73</xdr:col>
      <xdr:colOff>44450</xdr:colOff>
      <xdr:row>86</xdr:row>
      <xdr:rowOff>122238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107015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167481</xdr:rowOff>
    </xdr:from>
    <xdr:to>
      <xdr:col>68</xdr:col>
      <xdr:colOff>152400</xdr:colOff>
      <xdr:row>86</xdr:row>
      <xdr:rowOff>71438</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4740731"/>
          <a:ext cx="889000" cy="7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65881</xdr:rowOff>
    </xdr:from>
    <xdr:to>
      <xdr:col>68</xdr:col>
      <xdr:colOff>203200</xdr:colOff>
      <xdr:row>86</xdr:row>
      <xdr:rowOff>167481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81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152258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89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96044</xdr:rowOff>
    </xdr:from>
    <xdr:to>
      <xdr:col>64</xdr:col>
      <xdr:colOff>152400</xdr:colOff>
      <xdr:row>87</xdr:row>
      <xdr:rowOff>26194</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84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10971</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92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56356</xdr:rowOff>
    </xdr:from>
    <xdr:to>
      <xdr:col>81</xdr:col>
      <xdr:colOff>95250</xdr:colOff>
      <xdr:row>85</xdr:row>
      <xdr:rowOff>157956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62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72883</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474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131763</xdr:rowOff>
    </xdr:from>
    <xdr:to>
      <xdr:col>73</xdr:col>
      <xdr:colOff>44450</xdr:colOff>
      <xdr:row>86</xdr:row>
      <xdr:rowOff>61913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70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72090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47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116681</xdr:rowOff>
    </xdr:from>
    <xdr:to>
      <xdr:col>68</xdr:col>
      <xdr:colOff>203200</xdr:colOff>
      <xdr:row>86</xdr:row>
      <xdr:rowOff>46831</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6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57008</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458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20638</xdr:rowOff>
    </xdr:from>
    <xdr:to>
      <xdr:col>64</xdr:col>
      <xdr:colOff>152400</xdr:colOff>
      <xdr:row>86</xdr:row>
      <xdr:rowOff>122238</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76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132415</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松山市人材育成・行政経営改革方針に基づき、計画的な職員採用や業務の簡素化・効率化、民間委託の活用などにより、職員数の適正化に努めており、類似団体よりも少ない水準を維持してきた。今後も、引き続き定員管理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108857</xdr:rowOff>
    </xdr:from>
    <xdr:to>
      <xdr:col>81</xdr:col>
      <xdr:colOff>44450</xdr:colOff>
      <xdr:row>66</xdr:row>
      <xdr:rowOff>85997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988150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58074</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37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85997</xdr:rowOff>
    </xdr:from>
    <xdr:to>
      <xdr:col>81</xdr:col>
      <xdr:colOff>133350</xdr:colOff>
      <xdr:row>66</xdr:row>
      <xdr:rowOff>85997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40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23784</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108857</xdr:rowOff>
    </xdr:from>
    <xdr:to>
      <xdr:col>81</xdr:col>
      <xdr:colOff>133350</xdr:colOff>
      <xdr:row>57</xdr:row>
      <xdr:rowOff>108857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138249</xdr:rowOff>
    </xdr:from>
    <xdr:to>
      <xdr:col>81</xdr:col>
      <xdr:colOff>44450</xdr:colOff>
      <xdr:row>60</xdr:row>
      <xdr:rowOff>18506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179800" y="10253799"/>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115587</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402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131354</xdr:rowOff>
    </xdr:from>
    <xdr:to>
      <xdr:col>77</xdr:col>
      <xdr:colOff>44450</xdr:colOff>
      <xdr:row>59</xdr:row>
      <xdr:rowOff>138249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5290800" y="10246904"/>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34307</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96883</xdr:rowOff>
    </xdr:from>
    <xdr:to>
      <xdr:col>72</xdr:col>
      <xdr:colOff>203200</xdr:colOff>
      <xdr:row>59</xdr:row>
      <xdr:rowOff>131354</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4401800" y="1021243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13624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86541</xdr:rowOff>
    </xdr:from>
    <xdr:to>
      <xdr:col>68</xdr:col>
      <xdr:colOff>152400</xdr:colOff>
      <xdr:row>59</xdr:row>
      <xdr:rowOff>96883</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0202091"/>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81462</xdr:rowOff>
    </xdr:from>
    <xdr:to>
      <xdr:col>68</xdr:col>
      <xdr:colOff>203200</xdr:colOff>
      <xdr:row>61</xdr:row>
      <xdr:rowOff>11612</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167839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45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154050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139156</xdr:rowOff>
    </xdr:from>
    <xdr:to>
      <xdr:col>81</xdr:col>
      <xdr:colOff>95250</xdr:colOff>
      <xdr:row>60</xdr:row>
      <xdr:rowOff>69306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02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155683</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0099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87449</xdr:rowOff>
    </xdr:from>
    <xdr:to>
      <xdr:col>77</xdr:col>
      <xdr:colOff>95250</xdr:colOff>
      <xdr:row>60</xdr:row>
      <xdr:rowOff>17599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20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27776</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9971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80554</xdr:rowOff>
    </xdr:from>
    <xdr:to>
      <xdr:col>73</xdr:col>
      <xdr:colOff>44450</xdr:colOff>
      <xdr:row>60</xdr:row>
      <xdr:rowOff>10704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019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20881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996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46083</xdr:rowOff>
    </xdr:from>
    <xdr:to>
      <xdr:col>68</xdr:col>
      <xdr:colOff>203200</xdr:colOff>
      <xdr:row>59</xdr:row>
      <xdr:rowOff>147683</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016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157860</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9930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35741</xdr:rowOff>
    </xdr:from>
    <xdr:to>
      <xdr:col>64</xdr:col>
      <xdr:colOff>152400</xdr:colOff>
      <xdr:row>59</xdr:row>
      <xdr:rowOff>137341</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01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147518</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99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市債の償還に充当できる特定財源が増えたことや、普通交付税などの増加で標準財政規模が増えたため、令和６年度の単年度実質公債費比率は７．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前年度から０．６ポイント改善した。また、３か年平均では、７．６％と前年度から０．２ポイント改善した。類似団体内平均を上回っていることや、公共施設の老朽化に伴う建替え更新や大型事業による数値の上昇が見込まれるため、今後も「健全な財政運営へのガイドライン」に基づき、市債残高を抑制することによる公債費の減少や交付税措置の高い起債を効果的に活用するなど実質負担の軽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52494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65663"/>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24571</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52494</xdr:rowOff>
    </xdr:from>
    <xdr:to>
      <xdr:col>81</xdr:col>
      <xdr:colOff>133350</xdr:colOff>
      <xdr:row>44</xdr:row>
      <xdr:rowOff>52494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164677</xdr:rowOff>
    </xdr:from>
    <xdr:to>
      <xdr:col>81</xdr:col>
      <xdr:colOff>44450</xdr:colOff>
      <xdr:row>42</xdr:row>
      <xdr:rowOff>9313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6179800" y="719412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108814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9313</xdr:rowOff>
    </xdr:from>
    <xdr:to>
      <xdr:col>77</xdr:col>
      <xdr:colOff>44450</xdr:colOff>
      <xdr:row>42</xdr:row>
      <xdr:rowOff>17356</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5290800" y="721021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17356</xdr:rowOff>
    </xdr:from>
    <xdr:to>
      <xdr:col>72</xdr:col>
      <xdr:colOff>203200</xdr:colOff>
      <xdr:row>42</xdr:row>
      <xdr:rowOff>17356</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4401800" y="72182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17356</xdr:rowOff>
    </xdr:from>
    <xdr:to>
      <xdr:col>68</xdr:col>
      <xdr:colOff>152400</xdr:colOff>
      <xdr:row>42</xdr:row>
      <xdr:rowOff>17356</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a:off x="13512800" y="72182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32614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48700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113877</xdr:rowOff>
    </xdr:from>
    <xdr:to>
      <xdr:col>81</xdr:col>
      <xdr:colOff>95250</xdr:colOff>
      <xdr:row>42</xdr:row>
      <xdr:rowOff>44027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85954</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7115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129963</xdr:rowOff>
    </xdr:from>
    <xdr:to>
      <xdr:col>77</xdr:col>
      <xdr:colOff>95250</xdr:colOff>
      <xdr:row>42</xdr:row>
      <xdr:rowOff>60113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44890</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724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138006</xdr:rowOff>
    </xdr:from>
    <xdr:to>
      <xdr:col>73</xdr:col>
      <xdr:colOff>44450</xdr:colOff>
      <xdr:row>42</xdr:row>
      <xdr:rowOff>68156</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52933</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138006</xdr:rowOff>
    </xdr:from>
    <xdr:to>
      <xdr:col>68</xdr:col>
      <xdr:colOff>203200</xdr:colOff>
      <xdr:row>42</xdr:row>
      <xdr:rowOff>68156</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52933</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52933</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基準財政需要額の算入見込額や基金など将来負担額に充当できる財源が減ったため、令和６年度の将来負担比率は２２．１％となり、前年度から１．８ポイント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類似団体内平均を上回っていることから、「健全な財政運営へのガイドライン」に基づき、償還能力に留意し、交付税措置の高い起債を効果的に活用するなど計画的で健全な市債の発行に努める。また、今後の大型事業や公共施設マネジメント（更新等）の財源として、基金の取崩しに伴う比率の上昇が見込まれることから、事業の選択と集中などで更なる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75286</xdr:rowOff>
    </xdr:from>
    <xdr:to>
      <xdr:col>81</xdr:col>
      <xdr:colOff>44450</xdr:colOff>
      <xdr:row>15</xdr:row>
      <xdr:rowOff>92659</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2647036"/>
          <a:ext cx="8382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5300</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405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160223</xdr:rowOff>
    </xdr:from>
    <xdr:to>
      <xdr:col>81</xdr:col>
      <xdr:colOff>95250</xdr:colOff>
      <xdr:row>15</xdr:row>
      <xdr:rowOff>90373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5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75286</xdr:rowOff>
    </xdr:from>
    <xdr:to>
      <xdr:col>77</xdr:col>
      <xdr:colOff>44450</xdr:colOff>
      <xdr:row>15</xdr:row>
      <xdr:rowOff>113894</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264703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165049</xdr:rowOff>
    </xdr:from>
    <xdr:to>
      <xdr:col>77</xdr:col>
      <xdr:colOff>95250</xdr:colOff>
      <xdr:row>15</xdr:row>
      <xdr:rowOff>95199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105376</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334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113894</xdr:rowOff>
    </xdr:from>
    <xdr:to>
      <xdr:col>72</xdr:col>
      <xdr:colOff>203200</xdr:colOff>
      <xdr:row>16</xdr:row>
      <xdr:rowOff>4216</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2685644"/>
          <a:ext cx="889000" cy="6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4216</xdr:rowOff>
    </xdr:from>
    <xdr:to>
      <xdr:col>73</xdr:col>
      <xdr:colOff>44450</xdr:colOff>
      <xdr:row>15</xdr:row>
      <xdr:rowOff>105816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115993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34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4216</xdr:rowOff>
    </xdr:from>
    <xdr:to>
      <xdr:col>68</xdr:col>
      <xdr:colOff>152400</xdr:colOff>
      <xdr:row>16</xdr:row>
      <xdr:rowOff>122936</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2747416"/>
          <a:ext cx="889000" cy="11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54407</xdr:rowOff>
    </xdr:from>
    <xdr:to>
      <xdr:col>68</xdr:col>
      <xdr:colOff>203200</xdr:colOff>
      <xdr:row>15</xdr:row>
      <xdr:rowOff>156007</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166184</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132588</xdr:rowOff>
    </xdr:from>
    <xdr:to>
      <xdr:col>64</xdr:col>
      <xdr:colOff>152400</xdr:colOff>
      <xdr:row>16</xdr:row>
      <xdr:rowOff>62738</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72915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41859</xdr:rowOff>
    </xdr:from>
    <xdr:to>
      <xdr:col>81</xdr:col>
      <xdr:colOff>95250</xdr:colOff>
      <xdr:row>15</xdr:row>
      <xdr:rowOff>143459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61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13936</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585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24486</xdr:rowOff>
    </xdr:from>
    <xdr:to>
      <xdr:col>77</xdr:col>
      <xdr:colOff>95250</xdr:colOff>
      <xdr:row>15</xdr:row>
      <xdr:rowOff>126086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59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110863</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682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63094</xdr:rowOff>
    </xdr:from>
    <xdr:to>
      <xdr:col>73</xdr:col>
      <xdr:colOff>44450</xdr:colOff>
      <xdr:row>15</xdr:row>
      <xdr:rowOff>164694</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6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149471</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72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124866</xdr:rowOff>
    </xdr:from>
    <xdr:to>
      <xdr:col>68</xdr:col>
      <xdr:colOff>203200</xdr:colOff>
      <xdr:row>16</xdr:row>
      <xdr:rowOff>55016</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69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39793</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782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72136</xdr:rowOff>
    </xdr:from>
    <xdr:to>
      <xdr:col>64</xdr:col>
      <xdr:colOff>152400</xdr:colOff>
      <xdr:row>17</xdr:row>
      <xdr:rowOff>2286</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281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158513</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290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496,666
491,638
429.35
233,179,187
228,583,457
1,484,848
116,200,928
155,377,053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年度は、退職手当の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などにより、前年度から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．８ポイント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上昇</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ている。松山市人材育成・行政経営改革方針に沿った定員管理及び給与等の適正化や指定管理者制度等民間委託の推進等により人件費の縮減を図っており、類似団体の平均値を下回る健全な水準を維持し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92710</xdr:rowOff>
    </xdr:from>
    <xdr:to>
      <xdr:col>24</xdr:col>
      <xdr:colOff>25400</xdr:colOff>
      <xdr:row>36</xdr:row>
      <xdr:rowOff>58420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9346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92710</xdr:rowOff>
    </xdr:from>
    <xdr:to>
      <xdr:col>19</xdr:col>
      <xdr:colOff>187325</xdr:colOff>
      <xdr:row>35</xdr:row>
      <xdr:rowOff>153670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934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123190</xdr:rowOff>
    </xdr:from>
    <xdr:to>
      <xdr:col>15</xdr:col>
      <xdr:colOff>98425</xdr:colOff>
      <xdr:row>35</xdr:row>
      <xdr:rowOff>153670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239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123190</xdr:rowOff>
    </xdr:from>
    <xdr:to>
      <xdr:col>11</xdr:col>
      <xdr:colOff>9525</xdr:colOff>
      <xdr:row>36</xdr:row>
      <xdr:rowOff>27940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239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24147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41910</xdr:rowOff>
    </xdr:from>
    <xdr:to>
      <xdr:col>20</xdr:col>
      <xdr:colOff>38100</xdr:colOff>
      <xdr:row>35</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153687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102870</xdr:rowOff>
    </xdr:from>
    <xdr:to>
      <xdr:col>15</xdr:col>
      <xdr:colOff>149225</xdr:colOff>
      <xdr:row>36</xdr:row>
      <xdr:rowOff>33020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43197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72390</xdr:rowOff>
    </xdr:from>
    <xdr:to>
      <xdr:col>11</xdr:col>
      <xdr:colOff>60325</xdr:colOff>
      <xdr:row>36</xdr:row>
      <xdr:rowOff>2540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148590</xdr:rowOff>
    </xdr:from>
    <xdr:to>
      <xdr:col>6</xdr:col>
      <xdr:colOff>171450</xdr:colOff>
      <xdr:row>36</xdr:row>
      <xdr:rowOff>78740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88917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新型コロナウイルスワクチン接種がＢ類定期接種へ移行したことなどによる定期予防接事業費</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などにより前年度から０．</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８</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上昇</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87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92710</xdr:rowOff>
    </xdr:from>
    <xdr:to>
      <xdr:col>82</xdr:col>
      <xdr:colOff>107950</xdr:colOff>
      <xdr:row>17</xdr:row>
      <xdr:rowOff>153670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0073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119397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2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92710</xdr:rowOff>
    </xdr:from>
    <xdr:to>
      <xdr:col>78</xdr:col>
      <xdr:colOff>69850</xdr:colOff>
      <xdr:row>17</xdr:row>
      <xdr:rowOff>123190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0073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62230</xdr:rowOff>
    </xdr:from>
    <xdr:to>
      <xdr:col>73</xdr:col>
      <xdr:colOff>180975</xdr:colOff>
      <xdr:row>17</xdr:row>
      <xdr:rowOff>123190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9768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5097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62230</xdr:rowOff>
    </xdr:from>
    <xdr:to>
      <xdr:col>69</xdr:col>
      <xdr:colOff>92075</xdr:colOff>
      <xdr:row>17</xdr:row>
      <xdr:rowOff>69850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76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92727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113047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74947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41910</xdr:rowOff>
    </xdr:from>
    <xdr:to>
      <xdr:col>78</xdr:col>
      <xdr:colOff>120650</xdr:colOff>
      <xdr:row>17</xdr:row>
      <xdr:rowOff>143510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153687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725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72390</xdr:rowOff>
    </xdr:from>
    <xdr:to>
      <xdr:col>74</xdr:col>
      <xdr:colOff>31750</xdr:colOff>
      <xdr:row>18</xdr:row>
      <xdr:rowOff>2540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158767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11430</xdr:rowOff>
    </xdr:from>
    <xdr:to>
      <xdr:col>69</xdr:col>
      <xdr:colOff>142875</xdr:colOff>
      <xdr:row>17</xdr:row>
      <xdr:rowOff>113030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97807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latin typeface="ＭＳ ゴシック" panose="020B0609070205080204" pitchFamily="49" charset="-128"/>
              <a:ea typeface="ＭＳ ゴシック" panose="020B0609070205080204" pitchFamily="49" charset="-128"/>
            </a:rPr>
            <a:t>令和６年度は、調整給付金給付事業費や障がい福祉サービス事業費の増などで扶助費全体は増加したものの、経常一般財源等も増加したことにより、前年度から０．１ポイント低下している。今後も扶助費の伸びが想定されるが、自助努力による改善は困難な状況と考える。 </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424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146050</xdr:rowOff>
    </xdr:from>
    <xdr:to>
      <xdr:col>24</xdr:col>
      <xdr:colOff>25400</xdr:colOff>
      <xdr:row>59</xdr:row>
      <xdr:rowOff>158750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10261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149877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31750</xdr:rowOff>
    </xdr:from>
    <xdr:to>
      <xdr:col>19</xdr:col>
      <xdr:colOff>187325</xdr:colOff>
      <xdr:row>59</xdr:row>
      <xdr:rowOff>158750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1473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19050</xdr:rowOff>
    </xdr:from>
    <xdr:to>
      <xdr:col>15</xdr:col>
      <xdr:colOff>98425</xdr:colOff>
      <xdr:row>59</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134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19050</xdr:rowOff>
    </xdr:from>
    <xdr:to>
      <xdr:col>11</xdr:col>
      <xdr:colOff>9525</xdr:colOff>
      <xdr:row>59</xdr:row>
      <xdr:rowOff>44450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134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80027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95250</xdr:rowOff>
    </xdr:from>
    <xdr:to>
      <xdr:col>24</xdr:col>
      <xdr:colOff>76200</xdr:colOff>
      <xdr:row>60</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67327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107950</xdr:rowOff>
    </xdr:from>
    <xdr:to>
      <xdr:col>20</xdr:col>
      <xdr:colOff>38100</xdr:colOff>
      <xdr:row>60</xdr:row>
      <xdr:rowOff>38100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22877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30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152400</xdr:rowOff>
    </xdr:from>
    <xdr:to>
      <xdr:col>15</xdr:col>
      <xdr:colOff>149225</xdr:colOff>
      <xdr:row>59</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67327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139700</xdr:rowOff>
    </xdr:from>
    <xdr:to>
      <xdr:col>11</xdr:col>
      <xdr:colOff>60325</xdr:colOff>
      <xdr:row>59</xdr:row>
      <xdr:rowOff>69850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54627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165100</xdr:rowOff>
    </xdr:from>
    <xdr:to>
      <xdr:col>6</xdr:col>
      <xdr:colOff>171450</xdr:colOff>
      <xdr:row>59</xdr:row>
      <xdr:rowOff>95250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80027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修繕箇所の減少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などにより維持補修費が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したほか、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保険料軽減措置の対象者の減に伴い、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特別会計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への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繰出金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が減少したため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、前年度から０．６ポイント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低下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165100</xdr:rowOff>
    </xdr:from>
    <xdr:to>
      <xdr:col>82</xdr:col>
      <xdr:colOff>107950</xdr:colOff>
      <xdr:row>59</xdr:row>
      <xdr:rowOff>69850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1092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165100</xdr:rowOff>
    </xdr:from>
    <xdr:to>
      <xdr:col>78</xdr:col>
      <xdr:colOff>69850</xdr:colOff>
      <xdr:row>59</xdr:row>
      <xdr:rowOff>69850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109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3827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152400</xdr:rowOff>
    </xdr:from>
    <xdr:to>
      <xdr:col>73</xdr:col>
      <xdr:colOff>180975</xdr:colOff>
      <xdr:row>58</xdr:row>
      <xdr:rowOff>165100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096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152400</xdr:rowOff>
    </xdr:from>
    <xdr:to>
      <xdr:col>69</xdr:col>
      <xdr:colOff>92075</xdr:colOff>
      <xdr:row>59</xdr:row>
      <xdr:rowOff>44450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096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86377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19050</xdr:rowOff>
    </xdr:from>
    <xdr:to>
      <xdr:col>78</xdr:col>
      <xdr:colOff>120650</xdr:colOff>
      <xdr:row>59</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105427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114300</xdr:rowOff>
    </xdr:from>
    <xdr:to>
      <xdr:col>74</xdr:col>
      <xdr:colOff>31750</xdr:colOff>
      <xdr:row>59</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29227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101600</xdr:rowOff>
    </xdr:from>
    <xdr:to>
      <xdr:col>69</xdr:col>
      <xdr:colOff>142875</xdr:colOff>
      <xdr:row>59</xdr:row>
      <xdr:rowOff>31750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165100</xdr:rowOff>
    </xdr:from>
    <xdr:to>
      <xdr:col>65</xdr:col>
      <xdr:colOff>53975</xdr:colOff>
      <xdr:row>59</xdr:row>
      <xdr:rowOff>95250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80027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令和６年度は、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下水道会計負担金の増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などにより前年度から０．</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上昇</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97282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19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26416</xdr:rowOff>
    </xdr:from>
    <xdr:to>
      <xdr:col>82</xdr:col>
      <xdr:colOff>107950</xdr:colOff>
      <xdr:row>34</xdr:row>
      <xdr:rowOff>53848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585571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148861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978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26416</xdr:rowOff>
    </xdr:from>
    <xdr:to>
      <xdr:col>78</xdr:col>
      <xdr:colOff>69850</xdr:colOff>
      <xdr:row>34</xdr:row>
      <xdr:rowOff>44704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58557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100855</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0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170434</xdr:rowOff>
    </xdr:from>
    <xdr:to>
      <xdr:col>73</xdr:col>
      <xdr:colOff>180975</xdr:colOff>
      <xdr:row>34</xdr:row>
      <xdr:rowOff>44704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58282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5334</xdr:rowOff>
    </xdr:from>
    <xdr:to>
      <xdr:col>74</xdr:col>
      <xdr:colOff>31750</xdr:colOff>
      <xdr:row>35</xdr:row>
      <xdr:rowOff>106934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91711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0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170434</xdr:rowOff>
    </xdr:from>
    <xdr:to>
      <xdr:col>69</xdr:col>
      <xdr:colOff>92075</xdr:colOff>
      <xdr:row>34</xdr:row>
      <xdr:rowOff>17272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58282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64279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3048</xdr:rowOff>
    </xdr:from>
    <xdr:to>
      <xdr:col>82</xdr:col>
      <xdr:colOff>158750</xdr:colOff>
      <xdr:row>34</xdr:row>
      <xdr:rowOff>104648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83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19575</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67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147066</xdr:rowOff>
    </xdr:from>
    <xdr:to>
      <xdr:col>78</xdr:col>
      <xdr:colOff>120650</xdr:colOff>
      <xdr:row>34</xdr:row>
      <xdr:rowOff>77216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80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87393</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573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165354</xdr:rowOff>
    </xdr:from>
    <xdr:to>
      <xdr:col>74</xdr:col>
      <xdr:colOff>31750</xdr:colOff>
      <xdr:row>34</xdr:row>
      <xdr:rowOff>95504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105681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59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119634</xdr:rowOff>
    </xdr:from>
    <xdr:to>
      <xdr:col>69</xdr:col>
      <xdr:colOff>142875</xdr:colOff>
      <xdr:row>34</xdr:row>
      <xdr:rowOff>49784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7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59961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54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137922</xdr:rowOff>
    </xdr:from>
    <xdr:to>
      <xdr:col>65</xdr:col>
      <xdr:colOff>53975</xdr:colOff>
      <xdr:row>34</xdr:row>
      <xdr:rowOff>68072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79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78249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56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健全な財政運営へのガイドラインを遵守した財政運営に努めており、類似団体の数値を下回る健全な水準を維持している。今後も引き続き市債借入の抑制など将来負担の軽減を図り、健全な財政運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448540"/>
          <a:ext cx="0" cy="140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114316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142239</xdr:rowOff>
    </xdr:from>
    <xdr:to>
      <xdr:col>24</xdr:col>
      <xdr:colOff>114300</xdr:colOff>
      <xdr:row>80</xdr:row>
      <xdr:rowOff>142239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127000</xdr:rowOff>
    </xdr:from>
    <xdr:to>
      <xdr:col>24</xdr:col>
      <xdr:colOff>25400</xdr:colOff>
      <xdr:row>76</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157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165100</xdr:rowOff>
    </xdr:from>
    <xdr:to>
      <xdr:col>19</xdr:col>
      <xdr:colOff>187325</xdr:colOff>
      <xdr:row>77</xdr:row>
      <xdr:rowOff>16511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31953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120666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8889</xdr:rowOff>
    </xdr:from>
    <xdr:to>
      <xdr:col>15</xdr:col>
      <xdr:colOff>98425</xdr:colOff>
      <xdr:row>77</xdr:row>
      <xdr:rowOff>16511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2105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8889</xdr:rowOff>
    </xdr:from>
    <xdr:to>
      <xdr:col>11</xdr:col>
      <xdr:colOff>9525</xdr:colOff>
      <xdr:row>77</xdr:row>
      <xdr:rowOff>24130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2105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92727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114300</xdr:rowOff>
    </xdr:from>
    <xdr:to>
      <xdr:col>20</xdr:col>
      <xdr:colOff>38100</xdr:colOff>
      <xdr:row>77</xdr:row>
      <xdr:rowOff>44450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137161</xdr:rowOff>
    </xdr:from>
    <xdr:to>
      <xdr:col>15</xdr:col>
      <xdr:colOff>149225</xdr:colOff>
      <xdr:row>77</xdr:row>
      <xdr:rowOff>67311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129539</xdr:rowOff>
    </xdr:from>
    <xdr:to>
      <xdr:col>11</xdr:col>
      <xdr:colOff>60325</xdr:colOff>
      <xdr:row>77</xdr:row>
      <xdr:rowOff>59689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69867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扶助費が類似団体の平均値を大きく上回っているが、厳しい財政事情の中、行財政改革による人件費などの抑制に努めていることから、令和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．２ポイント上昇したものの、類似団体の平均値を下回る健全な水準を維持している。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539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73661</xdr:rowOff>
    </xdr:from>
    <xdr:to>
      <xdr:col>82</xdr:col>
      <xdr:colOff>107950</xdr:colOff>
      <xdr:row>76</xdr:row>
      <xdr:rowOff>157480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103861"/>
          <a:ext cx="8382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116857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66039</xdr:rowOff>
    </xdr:from>
    <xdr:to>
      <xdr:col>78</xdr:col>
      <xdr:colOff>69850</xdr:colOff>
      <xdr:row>76</xdr:row>
      <xdr:rowOff>73661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0962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21607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165100</xdr:rowOff>
    </xdr:from>
    <xdr:to>
      <xdr:col>73</xdr:col>
      <xdr:colOff>180975</xdr:colOff>
      <xdr:row>76</xdr:row>
      <xdr:rowOff>66039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023850"/>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151147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165100</xdr:rowOff>
    </xdr:from>
    <xdr:to>
      <xdr:col>69</xdr:col>
      <xdr:colOff>92075</xdr:colOff>
      <xdr:row>76</xdr:row>
      <xdr:rowOff>69850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0238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40657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07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106680</xdr:rowOff>
    </xdr:from>
    <xdr:to>
      <xdr:col>82</xdr:col>
      <xdr:colOff>158750</xdr:colOff>
      <xdr:row>77</xdr:row>
      <xdr:rowOff>36830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123207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22861</xdr:rowOff>
    </xdr:from>
    <xdr:to>
      <xdr:col>78</xdr:col>
      <xdr:colOff>120650</xdr:colOff>
      <xdr:row>76</xdr:row>
      <xdr:rowOff>124461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134637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82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15239</xdr:rowOff>
    </xdr:from>
    <xdr:to>
      <xdr:col>74</xdr:col>
      <xdr:colOff>31750</xdr:colOff>
      <xdr:row>76</xdr:row>
      <xdr:rowOff>116839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127017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114300</xdr:rowOff>
    </xdr:from>
    <xdr:to>
      <xdr:col>69</xdr:col>
      <xdr:colOff>142875</xdr:colOff>
      <xdr:row>76</xdr:row>
      <xdr:rowOff>44450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54627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74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19050</xdr:rowOff>
    </xdr:from>
    <xdr:to>
      <xdr:col>65</xdr:col>
      <xdr:colOff>53975</xdr:colOff>
      <xdr:row>76</xdr:row>
      <xdr:rowOff>120650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130827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20358</xdr:rowOff>
    </xdr:from>
    <xdr:to>
      <xdr:col>29</xdr:col>
      <xdr:colOff>127000</xdr:colOff>
      <xdr:row>19</xdr:row>
      <xdr:rowOff>31331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933"/>
          <a:ext cx="0" cy="13825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3408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31331</xdr:rowOff>
    </xdr:from>
    <xdr:to>
      <xdr:col>30</xdr:col>
      <xdr:colOff>25400</xdr:colOff>
      <xdr:row>19</xdr:row>
      <xdr:rowOff>31331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6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106735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20358</xdr:rowOff>
    </xdr:from>
    <xdr:to>
      <xdr:col>30</xdr:col>
      <xdr:colOff>25400</xdr:colOff>
      <xdr:row>11</xdr:row>
      <xdr:rowOff>20358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9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53429</xdr:rowOff>
    </xdr:from>
    <xdr:to>
      <xdr:col>29</xdr:col>
      <xdr:colOff>127000</xdr:colOff>
      <xdr:row>19</xdr:row>
      <xdr:rowOff>33541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87154"/>
          <a:ext cx="647700" cy="1515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92841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40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76314</xdr:rowOff>
    </xdr:from>
    <xdr:to>
      <xdr:col>29</xdr:col>
      <xdr:colOff>177800</xdr:colOff>
      <xdr:row>16</xdr:row>
      <xdr:rowOff>6464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33541</xdr:rowOff>
    </xdr:from>
    <xdr:to>
      <xdr:col>26</xdr:col>
      <xdr:colOff>50800</xdr:colOff>
      <xdr:row>19</xdr:row>
      <xdr:rowOff>76403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38716"/>
          <a:ext cx="698500" cy="428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74219</xdr:rowOff>
    </xdr:from>
    <xdr:to>
      <xdr:col>26</xdr:col>
      <xdr:colOff>101600</xdr:colOff>
      <xdr:row>17</xdr:row>
      <xdr:rowOff>4369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14546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3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76403</xdr:rowOff>
    </xdr:from>
    <xdr:to>
      <xdr:col>22</xdr:col>
      <xdr:colOff>114300</xdr:colOff>
      <xdr:row>19</xdr:row>
      <xdr:rowOff>124714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81578"/>
          <a:ext cx="698500" cy="48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128968</xdr:rowOff>
    </xdr:from>
    <xdr:to>
      <xdr:col>22</xdr:col>
      <xdr:colOff>165100</xdr:colOff>
      <xdr:row>17</xdr:row>
      <xdr:rowOff>59118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69295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8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124714</xdr:rowOff>
    </xdr:from>
    <xdr:to>
      <xdr:col>18</xdr:col>
      <xdr:colOff>177800</xdr:colOff>
      <xdr:row>19</xdr:row>
      <xdr:rowOff>126809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29889"/>
          <a:ext cx="698500" cy="20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92041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5334</xdr:rowOff>
    </xdr:from>
    <xdr:to>
      <xdr:col>15</xdr:col>
      <xdr:colOff>101600</xdr:colOff>
      <xdr:row>17</xdr:row>
      <xdr:rowOff>106934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117111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2629</xdr:rowOff>
    </xdr:from>
    <xdr:to>
      <xdr:col>29</xdr:col>
      <xdr:colOff>177800</xdr:colOff>
      <xdr:row>18</xdr:row>
      <xdr:rowOff>104229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36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146156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08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154191</xdr:rowOff>
    </xdr:from>
    <xdr:to>
      <xdr:col>26</xdr:col>
      <xdr:colOff>101600</xdr:colOff>
      <xdr:row>19</xdr:row>
      <xdr:rowOff>84341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879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69118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74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25603</xdr:rowOff>
    </xdr:from>
    <xdr:to>
      <xdr:col>22</xdr:col>
      <xdr:colOff>165100</xdr:colOff>
      <xdr:row>19</xdr:row>
      <xdr:rowOff>127203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30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111980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1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73914</xdr:rowOff>
    </xdr:from>
    <xdr:to>
      <xdr:col>19</xdr:col>
      <xdr:colOff>38100</xdr:colOff>
      <xdr:row>20</xdr:row>
      <xdr:rowOff>4064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79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160291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6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76009</xdr:rowOff>
    </xdr:from>
    <xdr:to>
      <xdr:col>15</xdr:col>
      <xdr:colOff>101600</xdr:colOff>
      <xdr:row>20</xdr:row>
      <xdr:rowOff>6159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81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162386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67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222860</xdr:rowOff>
    </xdr:from>
    <xdr:to>
      <xdr:col>29</xdr:col>
      <xdr:colOff>127000</xdr:colOff>
      <xdr:row>38</xdr:row>
      <xdr:rowOff>2260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47410"/>
          <a:ext cx="0" cy="1322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317237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2260</xdr:rowOff>
    </xdr:from>
    <xdr:to>
      <xdr:col>30</xdr:col>
      <xdr:colOff>25400</xdr:colOff>
      <xdr:row>38</xdr:row>
      <xdr:rowOff>2260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69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137787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222860</xdr:rowOff>
    </xdr:from>
    <xdr:to>
      <xdr:col>30</xdr:col>
      <xdr:colOff>25400</xdr:colOff>
      <xdr:row>33</xdr:row>
      <xdr:rowOff>222860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47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322453</xdr:rowOff>
    </xdr:from>
    <xdr:to>
      <xdr:col>29</xdr:col>
      <xdr:colOff>127000</xdr:colOff>
      <xdr:row>35</xdr:row>
      <xdr:rowOff>1156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589903"/>
          <a:ext cx="647700" cy="216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82490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92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110413</xdr:rowOff>
    </xdr:from>
    <xdr:to>
      <xdr:col>29</xdr:col>
      <xdr:colOff>177800</xdr:colOff>
      <xdr:row>35</xdr:row>
      <xdr:rowOff>212013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315976</xdr:rowOff>
    </xdr:from>
    <xdr:to>
      <xdr:col>26</xdr:col>
      <xdr:colOff>50800</xdr:colOff>
      <xdr:row>34</xdr:row>
      <xdr:rowOff>322453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583426"/>
          <a:ext cx="698500" cy="6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105956</xdr:rowOff>
    </xdr:from>
    <xdr:to>
      <xdr:col>26</xdr:col>
      <xdr:colOff>101600</xdr:colOff>
      <xdr:row>35</xdr:row>
      <xdr:rowOff>207556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192333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02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315976</xdr:rowOff>
    </xdr:from>
    <xdr:to>
      <xdr:col>22</xdr:col>
      <xdr:colOff>114300</xdr:colOff>
      <xdr:row>34</xdr:row>
      <xdr:rowOff>338150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583426"/>
          <a:ext cx="698500" cy="22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105308</xdr:rowOff>
    </xdr:from>
    <xdr:to>
      <xdr:col>22</xdr:col>
      <xdr:colOff>165100</xdr:colOff>
      <xdr:row>35</xdr:row>
      <xdr:rowOff>206908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191685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02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321272</xdr:rowOff>
    </xdr:from>
    <xdr:to>
      <xdr:col>18</xdr:col>
      <xdr:colOff>177800</xdr:colOff>
      <xdr:row>34</xdr:row>
      <xdr:rowOff>338150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588722"/>
          <a:ext cx="698500" cy="16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122796</xdr:rowOff>
    </xdr:from>
    <xdr:to>
      <xdr:col>19</xdr:col>
      <xdr:colOff>38100</xdr:colOff>
      <xdr:row>35</xdr:row>
      <xdr:rowOff>224396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209173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1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129578</xdr:rowOff>
    </xdr:from>
    <xdr:to>
      <xdr:col>15</xdr:col>
      <xdr:colOff>101600</xdr:colOff>
      <xdr:row>35</xdr:row>
      <xdr:rowOff>231178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215955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293256</xdr:rowOff>
    </xdr:from>
    <xdr:to>
      <xdr:col>29</xdr:col>
      <xdr:colOff>177800</xdr:colOff>
      <xdr:row>35</xdr:row>
      <xdr:rowOff>51956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560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138333</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40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271653</xdr:rowOff>
    </xdr:from>
    <xdr:to>
      <xdr:col>26</xdr:col>
      <xdr:colOff>101600</xdr:colOff>
      <xdr:row>35</xdr:row>
      <xdr:rowOff>30353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539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40530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307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265176</xdr:rowOff>
    </xdr:from>
    <xdr:to>
      <xdr:col>22</xdr:col>
      <xdr:colOff>165100</xdr:colOff>
      <xdr:row>35</xdr:row>
      <xdr:rowOff>23876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532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34053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301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287350</xdr:rowOff>
    </xdr:from>
    <xdr:to>
      <xdr:col>19</xdr:col>
      <xdr:colOff>38100</xdr:colOff>
      <xdr:row>35</xdr:row>
      <xdr:rowOff>46050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554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56227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3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270472</xdr:rowOff>
    </xdr:from>
    <xdr:to>
      <xdr:col>15</xdr:col>
      <xdr:colOff>101600</xdr:colOff>
      <xdr:row>35</xdr:row>
      <xdr:rowOff>29172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537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39349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30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496,666
491,638
429.35
233,179,187
228,583,457
1,484,848
116,200,928
155,377,053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36014</xdr:rowOff>
    </xdr:from>
    <xdr:to>
      <xdr:col>24</xdr:col>
      <xdr:colOff>62865</xdr:colOff>
      <xdr:row>39</xdr:row>
      <xdr:rowOff>59951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964"/>
          <a:ext cx="1270" cy="139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63778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59951</xdr:rowOff>
    </xdr:from>
    <xdr:to>
      <xdr:col>24</xdr:col>
      <xdr:colOff>152400</xdr:colOff>
      <xdr:row>39</xdr:row>
      <xdr:rowOff>59951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4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154141</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36014</xdr:rowOff>
    </xdr:from>
    <xdr:to>
      <xdr:col>24</xdr:col>
      <xdr:colOff>152400</xdr:colOff>
      <xdr:row>31</xdr:row>
      <xdr:rowOff>36014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95253</xdr:rowOff>
    </xdr:from>
    <xdr:to>
      <xdr:col>24</xdr:col>
      <xdr:colOff>63500</xdr:colOff>
      <xdr:row>38</xdr:row>
      <xdr:rowOff>146525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38903"/>
          <a:ext cx="838200" cy="22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130065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128433</xdr:rowOff>
    </xdr:from>
    <xdr:to>
      <xdr:col>19</xdr:col>
      <xdr:colOff>177800</xdr:colOff>
      <xdr:row>38</xdr:row>
      <xdr:rowOff>146525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643533"/>
          <a:ext cx="889000" cy="1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139976</xdr:rowOff>
    </xdr:from>
    <xdr:to>
      <xdr:col>20</xdr:col>
      <xdr:colOff>38100</xdr:colOff>
      <xdr:row>37</xdr:row>
      <xdr:rowOff>70126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86653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8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128433</xdr:rowOff>
    </xdr:from>
    <xdr:to>
      <xdr:col>15</xdr:col>
      <xdr:colOff>50800</xdr:colOff>
      <xdr:row>38</xdr:row>
      <xdr:rowOff>163475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643533"/>
          <a:ext cx="889000" cy="3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119238</xdr:rowOff>
    </xdr:from>
    <xdr:to>
      <xdr:col>15</xdr:col>
      <xdr:colOff>101600</xdr:colOff>
      <xdr:row>37</xdr:row>
      <xdr:rowOff>49388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9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65915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6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163475</xdr:rowOff>
    </xdr:from>
    <xdr:to>
      <xdr:col>10</xdr:col>
      <xdr:colOff>114300</xdr:colOff>
      <xdr:row>39</xdr:row>
      <xdr:rowOff>13219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78575"/>
          <a:ext cx="889000" cy="2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139747</xdr:rowOff>
    </xdr:from>
    <xdr:to>
      <xdr:col>10</xdr:col>
      <xdr:colOff>165100</xdr:colOff>
      <xdr:row>37</xdr:row>
      <xdr:rowOff>69897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1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86424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8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161889</xdr:rowOff>
    </xdr:from>
    <xdr:to>
      <xdr:col>6</xdr:col>
      <xdr:colOff>38100</xdr:colOff>
      <xdr:row>37</xdr:row>
      <xdr:rowOff>92039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3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108566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0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44453</xdr:rowOff>
    </xdr:from>
    <xdr:to>
      <xdr:col>24</xdr:col>
      <xdr:colOff>114300</xdr:colOff>
      <xdr:row>37</xdr:row>
      <xdr:rowOff>146053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8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22880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6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95725</xdr:rowOff>
    </xdr:from>
    <xdr:to>
      <xdr:col>20</xdr:col>
      <xdr:colOff>38100</xdr:colOff>
      <xdr:row>39</xdr:row>
      <xdr:rowOff>25875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61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17002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70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77633</xdr:rowOff>
    </xdr:from>
    <xdr:to>
      <xdr:col>15</xdr:col>
      <xdr:colOff>101600</xdr:colOff>
      <xdr:row>39</xdr:row>
      <xdr:rowOff>7783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9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170360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8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112675</xdr:rowOff>
    </xdr:from>
    <xdr:to>
      <xdr:col>10</xdr:col>
      <xdr:colOff>165100</xdr:colOff>
      <xdr:row>39</xdr:row>
      <xdr:rowOff>42825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62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33952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72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133869</xdr:rowOff>
    </xdr:from>
    <xdr:to>
      <xdr:col>6</xdr:col>
      <xdr:colOff>38100</xdr:colOff>
      <xdr:row>39</xdr:row>
      <xdr:rowOff>64019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4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55146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4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115354</xdr:rowOff>
    </xdr:from>
    <xdr:to>
      <xdr:col>24</xdr:col>
      <xdr:colOff>62865</xdr:colOff>
      <xdr:row>57</xdr:row>
      <xdr:rowOff>140546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9304"/>
          <a:ext cx="1270" cy="1053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144373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1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140546</xdr:rowOff>
    </xdr:from>
    <xdr:to>
      <xdr:col>24</xdr:col>
      <xdr:colOff>152400</xdr:colOff>
      <xdr:row>57</xdr:row>
      <xdr:rowOff>140546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13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62031</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115354</xdr:rowOff>
    </xdr:from>
    <xdr:to>
      <xdr:col>24</xdr:col>
      <xdr:colOff>152400</xdr:colOff>
      <xdr:row>51</xdr:row>
      <xdr:rowOff>115354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15684</xdr:rowOff>
    </xdr:from>
    <xdr:to>
      <xdr:col>24</xdr:col>
      <xdr:colOff>63500</xdr:colOff>
      <xdr:row>56</xdr:row>
      <xdr:rowOff>96815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16884"/>
          <a:ext cx="838200" cy="8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90563</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48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67686</xdr:rowOff>
    </xdr:from>
    <xdr:to>
      <xdr:col>24</xdr:col>
      <xdr:colOff>114300</xdr:colOff>
      <xdr:row>55</xdr:row>
      <xdr:rowOff>169286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49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160045</xdr:rowOff>
    </xdr:from>
    <xdr:to>
      <xdr:col>19</xdr:col>
      <xdr:colOff>177800</xdr:colOff>
      <xdr:row>56</xdr:row>
      <xdr:rowOff>96815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589795"/>
          <a:ext cx="889000" cy="108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124882</xdr:rowOff>
    </xdr:from>
    <xdr:to>
      <xdr:col>20</xdr:col>
      <xdr:colOff>38100</xdr:colOff>
      <xdr:row>56</xdr:row>
      <xdr:rowOff>55032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5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71559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2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160045</xdr:rowOff>
    </xdr:from>
    <xdr:to>
      <xdr:col>15</xdr:col>
      <xdr:colOff>50800</xdr:colOff>
      <xdr:row>56</xdr:row>
      <xdr:rowOff>171430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589795"/>
          <a:ext cx="889000" cy="18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5667</xdr:rowOff>
    </xdr:from>
    <xdr:to>
      <xdr:col>15</xdr:col>
      <xdr:colOff>101600</xdr:colOff>
      <xdr:row>55</xdr:row>
      <xdr:rowOff>107267</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435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123794</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21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171430</xdr:rowOff>
    </xdr:from>
    <xdr:to>
      <xdr:col>10</xdr:col>
      <xdr:colOff>114300</xdr:colOff>
      <xdr:row>58</xdr:row>
      <xdr:rowOff>68834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72630"/>
          <a:ext cx="889000" cy="240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103347</xdr:rowOff>
    </xdr:from>
    <xdr:to>
      <xdr:col>10</xdr:col>
      <xdr:colOff>165100</xdr:colOff>
      <xdr:row>56</xdr:row>
      <xdr:rowOff>33497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3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50024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30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95072</xdr:rowOff>
    </xdr:from>
    <xdr:to>
      <xdr:col>6</xdr:col>
      <xdr:colOff>38100</xdr:colOff>
      <xdr:row>57</xdr:row>
      <xdr:rowOff>25222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9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41749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47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136334</xdr:rowOff>
    </xdr:from>
    <xdr:to>
      <xdr:col>24</xdr:col>
      <xdr:colOff>114300</xdr:colOff>
      <xdr:row>56</xdr:row>
      <xdr:rowOff>66484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6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114761</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4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46015</xdr:rowOff>
    </xdr:from>
    <xdr:to>
      <xdr:col>20</xdr:col>
      <xdr:colOff>38100</xdr:colOff>
      <xdr:row>56</xdr:row>
      <xdr:rowOff>147615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4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138742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73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109245</xdr:rowOff>
    </xdr:from>
    <xdr:to>
      <xdr:col>15</xdr:col>
      <xdr:colOff>101600</xdr:colOff>
      <xdr:row>56</xdr:row>
      <xdr:rowOff>39395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3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30522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63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120630</xdr:rowOff>
    </xdr:from>
    <xdr:to>
      <xdr:col>10</xdr:col>
      <xdr:colOff>165100</xdr:colOff>
      <xdr:row>57</xdr:row>
      <xdr:rowOff>50780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2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41907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81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18034</xdr:rowOff>
    </xdr:from>
    <xdr:to>
      <xdr:col>6</xdr:col>
      <xdr:colOff>38100</xdr:colOff>
      <xdr:row>58</xdr:row>
      <xdr:rowOff>119634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6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110761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5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86756</xdr:rowOff>
    </xdr:from>
    <xdr:to>
      <xdr:col>24</xdr:col>
      <xdr:colOff>62865</xdr:colOff>
      <xdr:row>78</xdr:row>
      <xdr:rowOff>128727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088256"/>
          <a:ext cx="1270" cy="141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132554</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5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128727</xdr:rowOff>
    </xdr:from>
    <xdr:to>
      <xdr:col>24</xdr:col>
      <xdr:colOff>152400</xdr:colOff>
      <xdr:row>78</xdr:row>
      <xdr:rowOff>128727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0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33433</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86756</xdr:rowOff>
    </xdr:from>
    <xdr:to>
      <xdr:col>24</xdr:col>
      <xdr:colOff>152400</xdr:colOff>
      <xdr:row>70</xdr:row>
      <xdr:rowOff>86756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0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153370</xdr:rowOff>
    </xdr:from>
    <xdr:to>
      <xdr:col>24</xdr:col>
      <xdr:colOff>63500</xdr:colOff>
      <xdr:row>77</xdr:row>
      <xdr:rowOff>164343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355020"/>
          <a:ext cx="8382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39585</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069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xdr:rowOff>
    </xdr:from>
    <xdr:to>
      <xdr:col>24</xdr:col>
      <xdr:colOff>114300</xdr:colOff>
      <xdr:row>77</xdr:row>
      <xdr:rowOff>118308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1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153370</xdr:rowOff>
    </xdr:from>
    <xdr:to>
      <xdr:col>19</xdr:col>
      <xdr:colOff>177800</xdr:colOff>
      <xdr:row>78</xdr:row>
      <xdr:rowOff>13742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55020"/>
          <a:ext cx="889000" cy="31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38745</xdr:rowOff>
    </xdr:from>
    <xdr:to>
      <xdr:col>20</xdr:col>
      <xdr:colOff>38100</xdr:colOff>
      <xdr:row>77</xdr:row>
      <xdr:rowOff>140345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156872</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1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13742</xdr:rowOff>
    </xdr:from>
    <xdr:to>
      <xdr:col>15</xdr:col>
      <xdr:colOff>50800</xdr:colOff>
      <xdr:row>78</xdr:row>
      <xdr:rowOff>18497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386842"/>
          <a:ext cx="889000" cy="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34905</xdr:rowOff>
    </xdr:from>
    <xdr:to>
      <xdr:col>15</xdr:col>
      <xdr:colOff>101600</xdr:colOff>
      <xdr:row>77</xdr:row>
      <xdr:rowOff>136505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153032</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1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18497</xdr:rowOff>
    </xdr:from>
    <xdr:to>
      <xdr:col>10</xdr:col>
      <xdr:colOff>114300</xdr:colOff>
      <xdr:row>78</xdr:row>
      <xdr:rowOff>21468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391597"/>
          <a:ext cx="889000" cy="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28093</xdr:rowOff>
    </xdr:from>
    <xdr:to>
      <xdr:col>10</xdr:col>
      <xdr:colOff>165100</xdr:colOff>
      <xdr:row>77</xdr:row>
      <xdr:rowOff>129693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146220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0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35911</xdr:rowOff>
    </xdr:from>
    <xdr:to>
      <xdr:col>6</xdr:col>
      <xdr:colOff>38100</xdr:colOff>
      <xdr:row>77</xdr:row>
      <xdr:rowOff>137511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154038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1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113543</xdr:rowOff>
    </xdr:from>
    <xdr:to>
      <xdr:col>24</xdr:col>
      <xdr:colOff>114300</xdr:colOff>
      <xdr:row>78</xdr:row>
      <xdr:rowOff>43693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1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91970</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93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102570</xdr:rowOff>
    </xdr:from>
    <xdr:to>
      <xdr:col>20</xdr:col>
      <xdr:colOff>38100</xdr:colOff>
      <xdr:row>78</xdr:row>
      <xdr:rowOff>32720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0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23847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396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134392</xdr:rowOff>
    </xdr:from>
    <xdr:to>
      <xdr:col>15</xdr:col>
      <xdr:colOff>101600</xdr:colOff>
      <xdr:row>78</xdr:row>
      <xdr:rowOff>64542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3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55669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28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139147</xdr:rowOff>
    </xdr:from>
    <xdr:to>
      <xdr:col>10</xdr:col>
      <xdr:colOff>165100</xdr:colOff>
      <xdr:row>78</xdr:row>
      <xdr:rowOff>69297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4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60424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33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142118</xdr:rowOff>
    </xdr:from>
    <xdr:to>
      <xdr:col>6</xdr:col>
      <xdr:colOff>38100</xdr:colOff>
      <xdr:row>78</xdr:row>
      <xdr:rowOff>72268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4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63395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3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88134</xdr:rowOff>
    </xdr:from>
    <xdr:to>
      <xdr:col>24</xdr:col>
      <xdr:colOff>62865</xdr:colOff>
      <xdr:row>99</xdr:row>
      <xdr:rowOff>5032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18634"/>
          <a:ext cx="1270" cy="1459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8859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5032</xdr:rowOff>
    </xdr:from>
    <xdr:to>
      <xdr:col>24</xdr:col>
      <xdr:colOff>152400</xdr:colOff>
      <xdr:row>99</xdr:row>
      <xdr:rowOff>5032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7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34811</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9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88134</xdr:rowOff>
    </xdr:from>
    <xdr:to>
      <xdr:col>24</xdr:col>
      <xdr:colOff>152400</xdr:colOff>
      <xdr:row>90</xdr:row>
      <xdr:rowOff>88134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1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28775</xdr:rowOff>
    </xdr:from>
    <xdr:to>
      <xdr:col>24</xdr:col>
      <xdr:colOff>63500</xdr:colOff>
      <xdr:row>95</xdr:row>
      <xdr:rowOff>93076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316525"/>
          <a:ext cx="838200" cy="64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78081</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658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99654</xdr:rowOff>
    </xdr:from>
    <xdr:to>
      <xdr:col>24</xdr:col>
      <xdr:colOff>114300</xdr:colOff>
      <xdr:row>96</xdr:row>
      <xdr:rowOff>29804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8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93076</xdr:rowOff>
    </xdr:from>
    <xdr:to>
      <xdr:col>19</xdr:col>
      <xdr:colOff>177800</xdr:colOff>
      <xdr:row>96</xdr:row>
      <xdr:rowOff>53637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380826"/>
          <a:ext cx="889000" cy="13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5330</xdr:rowOff>
    </xdr:from>
    <xdr:to>
      <xdr:col>20</xdr:col>
      <xdr:colOff>38100</xdr:colOff>
      <xdr:row>96</xdr:row>
      <xdr:rowOff>106930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98057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557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68007</xdr:rowOff>
    </xdr:from>
    <xdr:to>
      <xdr:col>15</xdr:col>
      <xdr:colOff>50800</xdr:colOff>
      <xdr:row>96</xdr:row>
      <xdr:rowOff>53637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355757"/>
          <a:ext cx="889000" cy="15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12082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64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68007</xdr:rowOff>
    </xdr:from>
    <xdr:to>
      <xdr:col>10</xdr:col>
      <xdr:colOff>114300</xdr:colOff>
      <xdr:row>97</xdr:row>
      <xdr:rowOff>74419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355757"/>
          <a:ext cx="889000" cy="34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153550</xdr:rowOff>
    </xdr:from>
    <xdr:to>
      <xdr:col>10</xdr:col>
      <xdr:colOff>165100</xdr:colOff>
      <xdr:row>96</xdr:row>
      <xdr:rowOff>83700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74827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53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85939</xdr:rowOff>
    </xdr:from>
    <xdr:to>
      <xdr:col>6</xdr:col>
      <xdr:colOff>38100</xdr:colOff>
      <xdr:row>98</xdr:row>
      <xdr:rowOff>16089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7216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80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149425</xdr:rowOff>
    </xdr:from>
    <xdr:to>
      <xdr:col>24</xdr:col>
      <xdr:colOff>114300</xdr:colOff>
      <xdr:row>95</xdr:row>
      <xdr:rowOff>79575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26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852</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117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42276</xdr:rowOff>
    </xdr:from>
    <xdr:to>
      <xdr:col>20</xdr:col>
      <xdr:colOff>38100</xdr:colOff>
      <xdr:row>95</xdr:row>
      <xdr:rowOff>143876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33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160403</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105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2837</xdr:rowOff>
    </xdr:from>
    <xdr:to>
      <xdr:col>15</xdr:col>
      <xdr:colOff>101600</xdr:colOff>
      <xdr:row>96</xdr:row>
      <xdr:rowOff>104437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6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120964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23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17207</xdr:rowOff>
    </xdr:from>
    <xdr:to>
      <xdr:col>10</xdr:col>
      <xdr:colOff>165100</xdr:colOff>
      <xdr:row>95</xdr:row>
      <xdr:rowOff>118807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30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135334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080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23619</xdr:rowOff>
    </xdr:from>
    <xdr:to>
      <xdr:col>6</xdr:col>
      <xdr:colOff>38100</xdr:colOff>
      <xdr:row>97</xdr:row>
      <xdr:rowOff>125219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5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141746</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429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27272</xdr:rowOff>
    </xdr:from>
    <xdr:to>
      <xdr:col>54</xdr:col>
      <xdr:colOff>189865</xdr:colOff>
      <xdr:row>38</xdr:row>
      <xdr:rowOff>36667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856572"/>
          <a:ext cx="1270" cy="695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40494</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36667</xdr:rowOff>
    </xdr:from>
    <xdr:to>
      <xdr:col>55</xdr:col>
      <xdr:colOff>88900</xdr:colOff>
      <xdr:row>38</xdr:row>
      <xdr:rowOff>36667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5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145399</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6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27272</xdr:rowOff>
    </xdr:from>
    <xdr:to>
      <xdr:col>55</xdr:col>
      <xdr:colOff>88900</xdr:colOff>
      <xdr:row>34</xdr:row>
      <xdr:rowOff>27272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85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33031</xdr:rowOff>
    </xdr:from>
    <xdr:to>
      <xdr:col>55</xdr:col>
      <xdr:colOff>0</xdr:colOff>
      <xdr:row>37</xdr:row>
      <xdr:rowOff>55619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376681"/>
          <a:ext cx="838200" cy="2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17953</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90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166526</xdr:rowOff>
    </xdr:from>
    <xdr:to>
      <xdr:col>55</xdr:col>
      <xdr:colOff>50800</xdr:colOff>
      <xdr:row>37</xdr:row>
      <xdr:rowOff>96676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33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154570</xdr:rowOff>
    </xdr:from>
    <xdr:to>
      <xdr:col>50</xdr:col>
      <xdr:colOff>114300</xdr:colOff>
      <xdr:row>37</xdr:row>
      <xdr:rowOff>33031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326770"/>
          <a:ext cx="889000" cy="4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138495</xdr:rowOff>
    </xdr:from>
    <xdr:to>
      <xdr:col>50</xdr:col>
      <xdr:colOff>165100</xdr:colOff>
      <xdr:row>37</xdr:row>
      <xdr:rowOff>68645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85172</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08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171432</xdr:rowOff>
    </xdr:from>
    <xdr:to>
      <xdr:col>45</xdr:col>
      <xdr:colOff>177800</xdr:colOff>
      <xdr:row>36</xdr:row>
      <xdr:rowOff>154570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6172182"/>
          <a:ext cx="889000" cy="15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98686</xdr:rowOff>
    </xdr:from>
    <xdr:to>
      <xdr:col>46</xdr:col>
      <xdr:colOff>38100</xdr:colOff>
      <xdr:row>37</xdr:row>
      <xdr:rowOff>28836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45363</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0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84129</xdr:rowOff>
    </xdr:from>
    <xdr:to>
      <xdr:col>41</xdr:col>
      <xdr:colOff>50800</xdr:colOff>
      <xdr:row>35</xdr:row>
      <xdr:rowOff>171432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227629"/>
          <a:ext cx="889000" cy="94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137853</xdr:rowOff>
    </xdr:from>
    <xdr:to>
      <xdr:col>41</xdr:col>
      <xdr:colOff>101600</xdr:colOff>
      <xdr:row>37</xdr:row>
      <xdr:rowOff>68003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59130</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40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81062</xdr:rowOff>
    </xdr:from>
    <xdr:to>
      <xdr:col>36</xdr:col>
      <xdr:colOff>165100</xdr:colOff>
      <xdr:row>31</xdr:row>
      <xdr:rowOff>11212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2339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31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4819</xdr:rowOff>
    </xdr:from>
    <xdr:to>
      <xdr:col>55</xdr:col>
      <xdr:colOff>50800</xdr:colOff>
      <xdr:row>37</xdr:row>
      <xdr:rowOff>106419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34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154696</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32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153681</xdr:rowOff>
    </xdr:from>
    <xdr:to>
      <xdr:col>50</xdr:col>
      <xdr:colOff>165100</xdr:colOff>
      <xdr:row>37</xdr:row>
      <xdr:rowOff>83831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32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74958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41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103770</xdr:rowOff>
    </xdr:from>
    <xdr:to>
      <xdr:col>46</xdr:col>
      <xdr:colOff>38100</xdr:colOff>
      <xdr:row>37</xdr:row>
      <xdr:rowOff>33920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25047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36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120632</xdr:rowOff>
    </xdr:from>
    <xdr:to>
      <xdr:col>41</xdr:col>
      <xdr:colOff>101600</xdr:colOff>
      <xdr:row>36</xdr:row>
      <xdr:rowOff>50782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12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67309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589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33329</xdr:rowOff>
    </xdr:from>
    <xdr:to>
      <xdr:col>36</xdr:col>
      <xdr:colOff>165100</xdr:colOff>
      <xdr:row>30</xdr:row>
      <xdr:rowOff>134929</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151456</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495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115621</xdr:rowOff>
    </xdr:from>
    <xdr:to>
      <xdr:col>54</xdr:col>
      <xdr:colOff>189865</xdr:colOff>
      <xdr:row>58</xdr:row>
      <xdr:rowOff>136709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688121"/>
          <a:ext cx="1270" cy="139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140536</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08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136709</xdr:rowOff>
    </xdr:from>
    <xdr:to>
      <xdr:col>55</xdr:col>
      <xdr:colOff>88900</xdr:colOff>
      <xdr:row>58</xdr:row>
      <xdr:rowOff>136709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08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62298</xdr:rowOff>
    </xdr:from>
    <xdr:ext cx="534377"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46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115621</xdr:rowOff>
    </xdr:from>
    <xdr:to>
      <xdr:col>55</xdr:col>
      <xdr:colOff>88900</xdr:colOff>
      <xdr:row>50</xdr:row>
      <xdr:rowOff>115621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688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97504</xdr:rowOff>
    </xdr:from>
    <xdr:to>
      <xdr:col>55</xdr:col>
      <xdr:colOff>0</xdr:colOff>
      <xdr:row>57</xdr:row>
      <xdr:rowOff>133680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698704"/>
          <a:ext cx="838200" cy="20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136847</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395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113970</xdr:rowOff>
    </xdr:from>
    <xdr:to>
      <xdr:col>55</xdr:col>
      <xdr:colOff>50800</xdr:colOff>
      <xdr:row>56</xdr:row>
      <xdr:rowOff>44120</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54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133680</xdr:rowOff>
    </xdr:from>
    <xdr:to>
      <xdr:col>50</xdr:col>
      <xdr:colOff>114300</xdr:colOff>
      <xdr:row>58</xdr:row>
      <xdr:rowOff>162598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906330"/>
          <a:ext cx="889000" cy="20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138678</xdr:rowOff>
    </xdr:from>
    <xdr:to>
      <xdr:col>50</xdr:col>
      <xdr:colOff>165100</xdr:colOff>
      <xdr:row>56</xdr:row>
      <xdr:rowOff>68828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5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85355</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34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95142</xdr:rowOff>
    </xdr:from>
    <xdr:to>
      <xdr:col>45</xdr:col>
      <xdr:colOff>177800</xdr:colOff>
      <xdr:row>58</xdr:row>
      <xdr:rowOff>162598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10039242"/>
          <a:ext cx="889000" cy="6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156604</xdr:rowOff>
    </xdr:from>
    <xdr:to>
      <xdr:col>46</xdr:col>
      <xdr:colOff>38100</xdr:colOff>
      <xdr:row>56</xdr:row>
      <xdr:rowOff>86754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58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103281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36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95142</xdr:rowOff>
    </xdr:from>
    <xdr:to>
      <xdr:col>41</xdr:col>
      <xdr:colOff>50800</xdr:colOff>
      <xdr:row>58</xdr:row>
      <xdr:rowOff>115754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10039242"/>
          <a:ext cx="889000" cy="2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144050</xdr:rowOff>
    </xdr:from>
    <xdr:to>
      <xdr:col>41</xdr:col>
      <xdr:colOff>101600</xdr:colOff>
      <xdr:row>56</xdr:row>
      <xdr:rowOff>74200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90727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34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66211</xdr:rowOff>
    </xdr:from>
    <xdr:to>
      <xdr:col>36</xdr:col>
      <xdr:colOff>165100</xdr:colOff>
      <xdr:row>55</xdr:row>
      <xdr:rowOff>167811</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12888</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27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46704</xdr:rowOff>
    </xdr:from>
    <xdr:to>
      <xdr:col>55</xdr:col>
      <xdr:colOff>50800</xdr:colOff>
      <xdr:row>56</xdr:row>
      <xdr:rowOff>148304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64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25131</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62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82880</xdr:rowOff>
    </xdr:from>
    <xdr:to>
      <xdr:col>50</xdr:col>
      <xdr:colOff>165100</xdr:colOff>
      <xdr:row>58</xdr:row>
      <xdr:rowOff>13030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85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4157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94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111798</xdr:rowOff>
    </xdr:from>
    <xdr:to>
      <xdr:col>46</xdr:col>
      <xdr:colOff>38100</xdr:colOff>
      <xdr:row>59</xdr:row>
      <xdr:rowOff>41948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05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33075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14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44342</xdr:rowOff>
    </xdr:from>
    <xdr:to>
      <xdr:col>41</xdr:col>
      <xdr:colOff>101600</xdr:colOff>
      <xdr:row>58</xdr:row>
      <xdr:rowOff>145942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98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137069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08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64954</xdr:rowOff>
    </xdr:from>
    <xdr:to>
      <xdr:col>36</xdr:col>
      <xdr:colOff>165100</xdr:colOff>
      <xdr:row>58</xdr:row>
      <xdr:rowOff>166554</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00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157681</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101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23457</xdr:rowOff>
    </xdr:from>
    <xdr:to>
      <xdr:col>54</xdr:col>
      <xdr:colOff>189865</xdr:colOff>
      <xdr:row>79</xdr:row>
      <xdr:rowOff>29057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96407"/>
          <a:ext cx="1270" cy="137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32884</xdr:rowOff>
    </xdr:from>
    <xdr:ext cx="378565"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77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29057</xdr:rowOff>
    </xdr:from>
    <xdr:to>
      <xdr:col>55</xdr:col>
      <xdr:colOff>88900</xdr:colOff>
      <xdr:row>79</xdr:row>
      <xdr:rowOff>29057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73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141584</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7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23457</xdr:rowOff>
    </xdr:from>
    <xdr:to>
      <xdr:col>55</xdr:col>
      <xdr:colOff>88900</xdr:colOff>
      <xdr:row>71</xdr:row>
      <xdr:rowOff>23457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96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38088</xdr:rowOff>
    </xdr:from>
    <xdr:to>
      <xdr:col>55</xdr:col>
      <xdr:colOff>0</xdr:colOff>
      <xdr:row>78</xdr:row>
      <xdr:rowOff>91275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411188"/>
          <a:ext cx="838200" cy="5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166564</xdr:rowOff>
    </xdr:from>
    <xdr:ext cx="469744"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025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143687</xdr:rowOff>
    </xdr:from>
    <xdr:to>
      <xdr:col>55</xdr:col>
      <xdr:colOff>50800</xdr:colOff>
      <xdr:row>77</xdr:row>
      <xdr:rowOff>73837</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17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89370</xdr:rowOff>
    </xdr:from>
    <xdr:to>
      <xdr:col>50</xdr:col>
      <xdr:colOff>114300</xdr:colOff>
      <xdr:row>78</xdr:row>
      <xdr:rowOff>91275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4624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101016</xdr:rowOff>
    </xdr:from>
    <xdr:to>
      <xdr:col>50</xdr:col>
      <xdr:colOff>165100</xdr:colOff>
      <xdr:row>77</xdr:row>
      <xdr:rowOff>31166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131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47693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290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55308</xdr:rowOff>
    </xdr:from>
    <xdr:to>
      <xdr:col>45</xdr:col>
      <xdr:colOff>177800</xdr:colOff>
      <xdr:row>78</xdr:row>
      <xdr:rowOff>89370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428408"/>
          <a:ext cx="889000" cy="3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34150</xdr:rowOff>
    </xdr:from>
    <xdr:to>
      <xdr:col>46</xdr:col>
      <xdr:colOff>38100</xdr:colOff>
      <xdr:row>76</xdr:row>
      <xdr:rowOff>135750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0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152278</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283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2845</xdr:rowOff>
    </xdr:from>
    <xdr:to>
      <xdr:col>41</xdr:col>
      <xdr:colOff>50800</xdr:colOff>
      <xdr:row>78</xdr:row>
      <xdr:rowOff>55308</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375945"/>
          <a:ext cx="889000" cy="5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xdr:rowOff>
    </xdr:from>
    <xdr:to>
      <xdr:col>41</xdr:col>
      <xdr:colOff>101600</xdr:colOff>
      <xdr:row>76</xdr:row>
      <xdr:rowOff>113461</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04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129989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281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153518</xdr:rowOff>
    </xdr:from>
    <xdr:to>
      <xdr:col>36</xdr:col>
      <xdr:colOff>165100</xdr:colOff>
      <xdr:row>76</xdr:row>
      <xdr:rowOff>83668</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01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100195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278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158738</xdr:rowOff>
    </xdr:from>
    <xdr:to>
      <xdr:col>55</xdr:col>
      <xdr:colOff>50800</xdr:colOff>
      <xdr:row>78</xdr:row>
      <xdr:rowOff>88888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36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137165</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33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40475</xdr:rowOff>
    </xdr:from>
    <xdr:to>
      <xdr:col>50</xdr:col>
      <xdr:colOff>165100</xdr:colOff>
      <xdr:row>78</xdr:row>
      <xdr:rowOff>142075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41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133202</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3506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38570</xdr:rowOff>
    </xdr:from>
    <xdr:to>
      <xdr:col>46</xdr:col>
      <xdr:colOff>38100</xdr:colOff>
      <xdr:row>78</xdr:row>
      <xdr:rowOff>140170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41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131297</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428" y="1350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4508</xdr:rowOff>
    </xdr:from>
    <xdr:to>
      <xdr:col>41</xdr:col>
      <xdr:colOff>101600</xdr:colOff>
      <xdr:row>78</xdr:row>
      <xdr:rowOff>106108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37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97235</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626428" y="13470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123495</xdr:rowOff>
    </xdr:from>
    <xdr:to>
      <xdr:col>36</xdr:col>
      <xdr:colOff>165100</xdr:colOff>
      <xdr:row>78</xdr:row>
      <xdr:rowOff>53645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32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44772</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37428" y="13417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65920</xdr:rowOff>
    </xdr:from>
    <xdr:to>
      <xdr:col>54</xdr:col>
      <xdr:colOff>189865</xdr:colOff>
      <xdr:row>98</xdr:row>
      <xdr:rowOff>15075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96420"/>
          <a:ext cx="1270" cy="132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18902</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8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15075</xdr:rowOff>
    </xdr:from>
    <xdr:to>
      <xdr:col>55</xdr:col>
      <xdr:colOff>88900</xdr:colOff>
      <xdr:row>98</xdr:row>
      <xdr:rowOff>15075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8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12597</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65920</xdr:rowOff>
    </xdr:from>
    <xdr:to>
      <xdr:col>55</xdr:col>
      <xdr:colOff>88900</xdr:colOff>
      <xdr:row>90</xdr:row>
      <xdr:rowOff>65920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71958</xdr:rowOff>
    </xdr:from>
    <xdr:to>
      <xdr:col>55</xdr:col>
      <xdr:colOff>0</xdr:colOff>
      <xdr:row>96</xdr:row>
      <xdr:rowOff>85407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359708"/>
          <a:ext cx="838200" cy="18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51821</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339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73394</xdr:rowOff>
    </xdr:from>
    <xdr:to>
      <xdr:col>55</xdr:col>
      <xdr:colOff>50800</xdr:colOff>
      <xdr:row>96</xdr:row>
      <xdr:rowOff>3544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36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85407</xdr:rowOff>
    </xdr:from>
    <xdr:to>
      <xdr:col>50</xdr:col>
      <xdr:colOff>114300</xdr:colOff>
      <xdr:row>97</xdr:row>
      <xdr:rowOff>103791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544607"/>
          <a:ext cx="889000" cy="18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132429</xdr:rowOff>
    </xdr:from>
    <xdr:to>
      <xdr:col>50</xdr:col>
      <xdr:colOff>165100</xdr:colOff>
      <xdr:row>96</xdr:row>
      <xdr:rowOff>62579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79106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19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67863</xdr:rowOff>
    </xdr:from>
    <xdr:to>
      <xdr:col>45</xdr:col>
      <xdr:colOff>177800</xdr:colOff>
      <xdr:row>97</xdr:row>
      <xdr:rowOff>103791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698513"/>
          <a:ext cx="889000" cy="3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4451</xdr:rowOff>
    </xdr:from>
    <xdr:to>
      <xdr:col>46</xdr:col>
      <xdr:colOff>38100</xdr:colOff>
      <xdr:row>96</xdr:row>
      <xdr:rowOff>106051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122578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2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67863</xdr:rowOff>
    </xdr:from>
    <xdr:to>
      <xdr:col>41</xdr:col>
      <xdr:colOff>50800</xdr:colOff>
      <xdr:row>97</xdr:row>
      <xdr:rowOff>96780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698513"/>
          <a:ext cx="889000" cy="2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18835</xdr:rowOff>
    </xdr:from>
    <xdr:to>
      <xdr:col>41</xdr:col>
      <xdr:colOff>101600</xdr:colOff>
      <xdr:row>96</xdr:row>
      <xdr:rowOff>120435</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136962</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2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153708</xdr:rowOff>
    </xdr:from>
    <xdr:to>
      <xdr:col>36</xdr:col>
      <xdr:colOff>165100</xdr:colOff>
      <xdr:row>96</xdr:row>
      <xdr:rowOff>83858</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100385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21158</xdr:rowOff>
    </xdr:from>
    <xdr:to>
      <xdr:col>55</xdr:col>
      <xdr:colOff>50800</xdr:colOff>
      <xdr:row>95</xdr:row>
      <xdr:rowOff>122758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30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44035</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16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34607</xdr:rowOff>
    </xdr:from>
    <xdr:to>
      <xdr:col>50</xdr:col>
      <xdr:colOff>165100</xdr:colOff>
      <xdr:row>96</xdr:row>
      <xdr:rowOff>136207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49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127334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58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52991</xdr:rowOff>
    </xdr:from>
    <xdr:to>
      <xdr:col>46</xdr:col>
      <xdr:colOff>38100</xdr:colOff>
      <xdr:row>97</xdr:row>
      <xdr:rowOff>154591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68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145718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77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17063</xdr:rowOff>
    </xdr:from>
    <xdr:to>
      <xdr:col>41</xdr:col>
      <xdr:colOff>101600</xdr:colOff>
      <xdr:row>97</xdr:row>
      <xdr:rowOff>118663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64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109790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740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45980</xdr:rowOff>
    </xdr:from>
    <xdr:to>
      <xdr:col>36</xdr:col>
      <xdr:colOff>165100</xdr:colOff>
      <xdr:row>97</xdr:row>
      <xdr:rowOff>147580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67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138707</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76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5588</xdr:rowOff>
    </xdr:from>
    <xdr:to>
      <xdr:col>85</xdr:col>
      <xdr:colOff>126364</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320538"/>
          <a:ext cx="1269" cy="146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123715</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0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5588</xdr:rowOff>
    </xdr:from>
    <xdr:to>
      <xdr:col>86</xdr:col>
      <xdr:colOff>25400</xdr:colOff>
      <xdr:row>31</xdr:row>
      <xdr:rowOff>5588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320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111179</xdr:rowOff>
    </xdr:from>
    <xdr:to>
      <xdr:col>85</xdr:col>
      <xdr:colOff>127000</xdr:colOff>
      <xdr:row>38</xdr:row>
      <xdr:rowOff>46192</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5481300" y="6454829"/>
          <a:ext cx="838200" cy="10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83438</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598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105011</xdr:rowOff>
    </xdr:from>
    <xdr:to>
      <xdr:col>85</xdr:col>
      <xdr:colOff>177800</xdr:colOff>
      <xdr:row>39</xdr:row>
      <xdr:rowOff>35161</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46192</xdr:rowOff>
    </xdr:from>
    <xdr:to>
      <xdr:col>81</xdr:col>
      <xdr:colOff>50800</xdr:colOff>
      <xdr:row>39</xdr:row>
      <xdr:rowOff>26488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4592300" y="6561292"/>
          <a:ext cx="889000" cy="151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99133</xdr:rowOff>
    </xdr:from>
    <xdr:to>
      <xdr:col>81</xdr:col>
      <xdr:colOff>101600</xdr:colOff>
      <xdr:row>39</xdr:row>
      <xdr:rowOff>29283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20410</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706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28012</xdr:rowOff>
    </xdr:from>
    <xdr:to>
      <xdr:col>76</xdr:col>
      <xdr:colOff>114300</xdr:colOff>
      <xdr:row>39</xdr:row>
      <xdr:rowOff>26488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543112"/>
          <a:ext cx="889000" cy="16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135491</xdr:rowOff>
    </xdr:from>
    <xdr:to>
      <xdr:col>76</xdr:col>
      <xdr:colOff>165100</xdr:colOff>
      <xdr:row>39</xdr:row>
      <xdr:rowOff>65641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6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82168</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3017" y="6425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58601</xdr:rowOff>
    </xdr:from>
    <xdr:to>
      <xdr:col>71</xdr:col>
      <xdr:colOff>177800</xdr:colOff>
      <xdr:row>38</xdr:row>
      <xdr:rowOff>28012</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402251"/>
          <a:ext cx="889000" cy="14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73007</xdr:rowOff>
    </xdr:from>
    <xdr:to>
      <xdr:col>72</xdr:col>
      <xdr:colOff>38100</xdr:colOff>
      <xdr:row>39</xdr:row>
      <xdr:rowOff>3157</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58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165734</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680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64625</xdr:rowOff>
    </xdr:from>
    <xdr:to>
      <xdr:col>67</xdr:col>
      <xdr:colOff>101600</xdr:colOff>
      <xdr:row>37</xdr:row>
      <xdr:rowOff>166225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40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157352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50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60379</xdr:rowOff>
    </xdr:from>
    <xdr:to>
      <xdr:col>85</xdr:col>
      <xdr:colOff>177800</xdr:colOff>
      <xdr:row>37</xdr:row>
      <xdr:rowOff>161979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40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83256</xdr:rowOff>
    </xdr:from>
    <xdr:ext cx="469744"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255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166842</xdr:rowOff>
    </xdr:from>
    <xdr:to>
      <xdr:col>81</xdr:col>
      <xdr:colOff>101600</xdr:colOff>
      <xdr:row>38</xdr:row>
      <xdr:rowOff>96992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51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113519</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46428" y="6285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147138</xdr:rowOff>
    </xdr:from>
    <xdr:to>
      <xdr:col>76</xdr:col>
      <xdr:colOff>165100</xdr:colOff>
      <xdr:row>39</xdr:row>
      <xdr:rowOff>77288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6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68415</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03017" y="6754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148663</xdr:rowOff>
    </xdr:from>
    <xdr:to>
      <xdr:col>72</xdr:col>
      <xdr:colOff>38100</xdr:colOff>
      <xdr:row>38</xdr:row>
      <xdr:rowOff>78812</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4923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95340</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468428" y="6267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7801</xdr:rowOff>
    </xdr:from>
    <xdr:to>
      <xdr:col>67</xdr:col>
      <xdr:colOff>101600</xdr:colOff>
      <xdr:row>37</xdr:row>
      <xdr:rowOff>109401</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35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125928</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579428" y="6126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41287</xdr:rowOff>
    </xdr:from>
    <xdr:to>
      <xdr:col>85</xdr:col>
      <xdr:colOff>126364</xdr:colOff>
      <xdr:row>79</xdr:row>
      <xdr:rowOff>39230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85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43057</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39230</xdr:rowOff>
    </xdr:from>
    <xdr:to>
      <xdr:col>86</xdr:col>
      <xdr:colOff>25400</xdr:colOff>
      <xdr:row>79</xdr:row>
      <xdr:rowOff>39230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8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159414</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41287</xdr:rowOff>
    </xdr:from>
    <xdr:to>
      <xdr:col>86</xdr:col>
      <xdr:colOff>25400</xdr:colOff>
      <xdr:row>72</xdr:row>
      <xdr:rowOff>41287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8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13216</xdr:rowOff>
    </xdr:from>
    <xdr:to>
      <xdr:col>85</xdr:col>
      <xdr:colOff>127000</xdr:colOff>
      <xdr:row>77</xdr:row>
      <xdr:rowOff>17307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3214866"/>
          <a:ext cx="838200" cy="4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61074</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919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38196</xdr:rowOff>
    </xdr:from>
    <xdr:to>
      <xdr:col>85</xdr:col>
      <xdr:colOff>177800</xdr:colOff>
      <xdr:row>76</xdr:row>
      <xdr:rowOff>139796</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0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17307</xdr:rowOff>
    </xdr:from>
    <xdr:to>
      <xdr:col>81</xdr:col>
      <xdr:colOff>50800</xdr:colOff>
      <xdr:row>77</xdr:row>
      <xdr:rowOff>18131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218957"/>
          <a:ext cx="889000" cy="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31659</xdr:rowOff>
    </xdr:from>
    <xdr:to>
      <xdr:col>81</xdr:col>
      <xdr:colOff>101600</xdr:colOff>
      <xdr:row>76</xdr:row>
      <xdr:rowOff>133259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149786</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83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18131</xdr:rowOff>
    </xdr:from>
    <xdr:to>
      <xdr:col>76</xdr:col>
      <xdr:colOff>114300</xdr:colOff>
      <xdr:row>77</xdr:row>
      <xdr:rowOff>22360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219781"/>
          <a:ext cx="8890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29350</xdr:rowOff>
    </xdr:from>
    <xdr:to>
      <xdr:col>76</xdr:col>
      <xdr:colOff>165100</xdr:colOff>
      <xdr:row>76</xdr:row>
      <xdr:rowOff>130950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147476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83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22360</xdr:rowOff>
    </xdr:from>
    <xdr:to>
      <xdr:col>71</xdr:col>
      <xdr:colOff>177800</xdr:colOff>
      <xdr:row>77</xdr:row>
      <xdr:rowOff>46729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224010"/>
          <a:ext cx="889000" cy="2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32801</xdr:rowOff>
    </xdr:from>
    <xdr:to>
      <xdr:col>72</xdr:col>
      <xdr:colOff>38100</xdr:colOff>
      <xdr:row>76</xdr:row>
      <xdr:rowOff>134401</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06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150929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83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49329</xdr:rowOff>
    </xdr:from>
    <xdr:to>
      <xdr:col>67</xdr:col>
      <xdr:colOff>101600</xdr:colOff>
      <xdr:row>76</xdr:row>
      <xdr:rowOff>150929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07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167457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85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133866</xdr:rowOff>
    </xdr:from>
    <xdr:to>
      <xdr:col>85</xdr:col>
      <xdr:colOff>177800</xdr:colOff>
      <xdr:row>77</xdr:row>
      <xdr:rowOff>64016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16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112293</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14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137957</xdr:rowOff>
    </xdr:from>
    <xdr:to>
      <xdr:col>81</xdr:col>
      <xdr:colOff>101600</xdr:colOff>
      <xdr:row>77</xdr:row>
      <xdr:rowOff>68107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16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59234</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26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138781</xdr:rowOff>
    </xdr:from>
    <xdr:to>
      <xdr:col>76</xdr:col>
      <xdr:colOff>165100</xdr:colOff>
      <xdr:row>77</xdr:row>
      <xdr:rowOff>68931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16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60058</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26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143010</xdr:rowOff>
    </xdr:from>
    <xdr:to>
      <xdr:col>72</xdr:col>
      <xdr:colOff>38100</xdr:colOff>
      <xdr:row>77</xdr:row>
      <xdr:rowOff>73160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17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64287</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26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167379</xdr:rowOff>
    </xdr:from>
    <xdr:to>
      <xdr:col>67</xdr:col>
      <xdr:colOff>101600</xdr:colOff>
      <xdr:row>77</xdr:row>
      <xdr:rowOff>97529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19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88656</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29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136519</xdr:rowOff>
    </xdr:from>
    <xdr:to>
      <xdr:col>85</xdr:col>
      <xdr:colOff>126364</xdr:colOff>
      <xdr:row>99</xdr:row>
      <xdr:rowOff>17380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738469"/>
          <a:ext cx="1269" cy="125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21207</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17380</xdr:rowOff>
    </xdr:from>
    <xdr:to>
      <xdr:col>86</xdr:col>
      <xdr:colOff>25400</xdr:colOff>
      <xdr:row>99</xdr:row>
      <xdr:rowOff>17380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9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83196</xdr:rowOff>
    </xdr:from>
    <xdr:ext cx="534377"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5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136519</xdr:rowOff>
    </xdr:from>
    <xdr:to>
      <xdr:col>86</xdr:col>
      <xdr:colOff>25400</xdr:colOff>
      <xdr:row>91</xdr:row>
      <xdr:rowOff>136519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73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57728</xdr:rowOff>
    </xdr:from>
    <xdr:to>
      <xdr:col>85</xdr:col>
      <xdr:colOff>127000</xdr:colOff>
      <xdr:row>98</xdr:row>
      <xdr:rowOff>107105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859828"/>
          <a:ext cx="838200" cy="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121893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81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99016</xdr:rowOff>
    </xdr:from>
    <xdr:to>
      <xdr:col>85</xdr:col>
      <xdr:colOff>177800</xdr:colOff>
      <xdr:row>98</xdr:row>
      <xdr:rowOff>29166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2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57728</xdr:rowOff>
    </xdr:from>
    <xdr:to>
      <xdr:col>81</xdr:col>
      <xdr:colOff>50800</xdr:colOff>
      <xdr:row>98</xdr:row>
      <xdr:rowOff>160102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859828"/>
          <a:ext cx="889000" cy="102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118960</xdr:rowOff>
    </xdr:from>
    <xdr:to>
      <xdr:col>81</xdr:col>
      <xdr:colOff>101600</xdr:colOff>
      <xdr:row>98</xdr:row>
      <xdr:rowOff>49110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65637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52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37497</xdr:rowOff>
    </xdr:from>
    <xdr:to>
      <xdr:col>76</xdr:col>
      <xdr:colOff>114300</xdr:colOff>
      <xdr:row>98</xdr:row>
      <xdr:rowOff>160102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839597"/>
          <a:ext cx="889000" cy="122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98310</xdr:rowOff>
    </xdr:from>
    <xdr:to>
      <xdr:col>76</xdr:col>
      <xdr:colOff>165100</xdr:colOff>
      <xdr:row>98</xdr:row>
      <xdr:rowOff>28460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44987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0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37497</xdr:rowOff>
    </xdr:from>
    <xdr:to>
      <xdr:col>71</xdr:col>
      <xdr:colOff>177800</xdr:colOff>
      <xdr:row>98</xdr:row>
      <xdr:rowOff>123355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839597"/>
          <a:ext cx="889000" cy="85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94520</xdr:rowOff>
    </xdr:from>
    <xdr:to>
      <xdr:col>72</xdr:col>
      <xdr:colOff>38100</xdr:colOff>
      <xdr:row>98</xdr:row>
      <xdr:rowOff>24670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41197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50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20453</xdr:rowOff>
    </xdr:from>
    <xdr:to>
      <xdr:col>67</xdr:col>
      <xdr:colOff>101600</xdr:colOff>
      <xdr:row>98</xdr:row>
      <xdr:rowOff>122053</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2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138580</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79428" y="1659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56305</xdr:rowOff>
    </xdr:from>
    <xdr:to>
      <xdr:col>85</xdr:col>
      <xdr:colOff>177800</xdr:colOff>
      <xdr:row>98</xdr:row>
      <xdr:rowOff>157905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5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142682</xdr:rowOff>
    </xdr:from>
    <xdr:ext cx="469744"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73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6928</xdr:rowOff>
    </xdr:from>
    <xdr:to>
      <xdr:col>81</xdr:col>
      <xdr:colOff>101600</xdr:colOff>
      <xdr:row>98</xdr:row>
      <xdr:rowOff>108528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0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99655</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46428" y="1690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109302</xdr:rowOff>
    </xdr:from>
    <xdr:to>
      <xdr:col>76</xdr:col>
      <xdr:colOff>165100</xdr:colOff>
      <xdr:row>99</xdr:row>
      <xdr:rowOff>39452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91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30579</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57428" y="17004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158147</xdr:rowOff>
    </xdr:from>
    <xdr:to>
      <xdr:col>72</xdr:col>
      <xdr:colOff>38100</xdr:colOff>
      <xdr:row>98</xdr:row>
      <xdr:rowOff>88297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78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79424</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68428" y="16881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72555</xdr:rowOff>
    </xdr:from>
    <xdr:to>
      <xdr:col>67</xdr:col>
      <xdr:colOff>101600</xdr:colOff>
      <xdr:row>99</xdr:row>
      <xdr:rowOff>2705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7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165282</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6967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469744"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4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107239</xdr:rowOff>
    </xdr:from>
    <xdr:to>
      <xdr:col>116</xdr:col>
      <xdr:colOff>63500</xdr:colOff>
      <xdr:row>32</xdr:row>
      <xdr:rowOff>147015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5593639"/>
          <a:ext cx="838200" cy="3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7434</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179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29007</xdr:rowOff>
    </xdr:from>
    <xdr:to>
      <xdr:col>116</xdr:col>
      <xdr:colOff>114300</xdr:colOff>
      <xdr:row>36</xdr:row>
      <xdr:rowOff>130607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147015</xdr:rowOff>
    </xdr:from>
    <xdr:to>
      <xdr:col>111</xdr:col>
      <xdr:colOff>177800</xdr:colOff>
      <xdr:row>32</xdr:row>
      <xdr:rowOff>155931</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5633415"/>
          <a:ext cx="8890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5004</xdr:rowOff>
    </xdr:from>
    <xdr:to>
      <xdr:col>112</xdr:col>
      <xdr:colOff>38100</xdr:colOff>
      <xdr:row>36</xdr:row>
      <xdr:rowOff>106604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17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97731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69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109068</xdr:rowOff>
    </xdr:from>
    <xdr:to>
      <xdr:col>107</xdr:col>
      <xdr:colOff>50800</xdr:colOff>
      <xdr:row>32</xdr:row>
      <xdr:rowOff>155931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5595468"/>
          <a:ext cx="8890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160909</xdr:rowOff>
    </xdr:from>
    <xdr:to>
      <xdr:col>107</xdr:col>
      <xdr:colOff>101600</xdr:colOff>
      <xdr:row>36</xdr:row>
      <xdr:rowOff>91059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82186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54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56490</xdr:rowOff>
    </xdr:from>
    <xdr:to>
      <xdr:col>102</xdr:col>
      <xdr:colOff>114300</xdr:colOff>
      <xdr:row>32</xdr:row>
      <xdr:rowOff>109068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554289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163881</xdr:rowOff>
    </xdr:from>
    <xdr:to>
      <xdr:col>102</xdr:col>
      <xdr:colOff>165100</xdr:colOff>
      <xdr:row>36</xdr:row>
      <xdr:rowOff>94031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16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85158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57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164567</xdr:rowOff>
    </xdr:from>
    <xdr:to>
      <xdr:col>98</xdr:col>
      <xdr:colOff>38100</xdr:colOff>
      <xdr:row>36</xdr:row>
      <xdr:rowOff>94717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85844</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5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56439</xdr:rowOff>
    </xdr:from>
    <xdr:to>
      <xdr:col>116</xdr:col>
      <xdr:colOff>114300</xdr:colOff>
      <xdr:row>32</xdr:row>
      <xdr:rowOff>158039</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554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79316</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539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96215</xdr:rowOff>
    </xdr:from>
    <xdr:to>
      <xdr:col>112</xdr:col>
      <xdr:colOff>38100</xdr:colOff>
      <xdr:row>33</xdr:row>
      <xdr:rowOff>26365</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558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31</xdr:row>
      <xdr:rowOff>42892</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5357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105131</xdr:rowOff>
    </xdr:from>
    <xdr:to>
      <xdr:col>107</xdr:col>
      <xdr:colOff>101600</xdr:colOff>
      <xdr:row>33</xdr:row>
      <xdr:rowOff>35281</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559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31</xdr:row>
      <xdr:rowOff>51808</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536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58268</xdr:rowOff>
    </xdr:from>
    <xdr:to>
      <xdr:col>102</xdr:col>
      <xdr:colOff>165100</xdr:colOff>
      <xdr:row>32</xdr:row>
      <xdr:rowOff>159868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554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31</xdr:row>
      <xdr:rowOff>4945</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5319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5690</xdr:rowOff>
    </xdr:from>
    <xdr:to>
      <xdr:col>98</xdr:col>
      <xdr:colOff>38100</xdr:colOff>
      <xdr:row>32</xdr:row>
      <xdr:rowOff>107290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549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30</xdr:row>
      <xdr:rowOff>123817</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5267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155092</xdr:rowOff>
    </xdr:from>
    <xdr:to>
      <xdr:col>116</xdr:col>
      <xdr:colOff>62864</xdr:colOff>
      <xdr:row>59</xdr:row>
      <xdr:rowOff>44241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99042"/>
          <a:ext cx="1269" cy="126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48068</xdr:rowOff>
    </xdr:from>
    <xdr:ext cx="313932"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44241</xdr:rowOff>
    </xdr:from>
    <xdr:to>
      <xdr:col>116</xdr:col>
      <xdr:colOff>152400</xdr:colOff>
      <xdr:row>59</xdr:row>
      <xdr:rowOff>44241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5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101769</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6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155092</xdr:rowOff>
    </xdr:from>
    <xdr:to>
      <xdr:col>116</xdr:col>
      <xdr:colOff>152400</xdr:colOff>
      <xdr:row>51</xdr:row>
      <xdr:rowOff>155092</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41421</xdr:rowOff>
    </xdr:from>
    <xdr:to>
      <xdr:col>116</xdr:col>
      <xdr:colOff>63500</xdr:colOff>
      <xdr:row>58</xdr:row>
      <xdr:rowOff>71120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9985521"/>
          <a:ext cx="838200" cy="29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11930</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956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33503</xdr:rowOff>
    </xdr:from>
    <xdr:to>
      <xdr:col>116</xdr:col>
      <xdr:colOff>114300</xdr:colOff>
      <xdr:row>58</xdr:row>
      <xdr:rowOff>135103</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39288</xdr:rowOff>
    </xdr:from>
    <xdr:to>
      <xdr:col>111</xdr:col>
      <xdr:colOff>177800</xdr:colOff>
      <xdr:row>58</xdr:row>
      <xdr:rowOff>41421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9983388"/>
          <a:ext cx="889000" cy="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22320</xdr:rowOff>
    </xdr:from>
    <xdr:to>
      <xdr:col>112</xdr:col>
      <xdr:colOff>38100</xdr:colOff>
      <xdr:row>58</xdr:row>
      <xdr:rowOff>123920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115047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1005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39288</xdr:rowOff>
    </xdr:from>
    <xdr:to>
      <xdr:col>107</xdr:col>
      <xdr:colOff>50800</xdr:colOff>
      <xdr:row>58</xdr:row>
      <xdr:rowOff>43040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9983388"/>
          <a:ext cx="889000" cy="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21768</xdr:rowOff>
    </xdr:from>
    <xdr:to>
      <xdr:col>107</xdr:col>
      <xdr:colOff>101600</xdr:colOff>
      <xdr:row>58</xdr:row>
      <xdr:rowOff>123368</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114495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1005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37211</xdr:rowOff>
    </xdr:from>
    <xdr:to>
      <xdr:col>102</xdr:col>
      <xdr:colOff>114300</xdr:colOff>
      <xdr:row>58</xdr:row>
      <xdr:rowOff>43040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9981311"/>
          <a:ext cx="8890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9481</xdr:rowOff>
    </xdr:from>
    <xdr:to>
      <xdr:col>102</xdr:col>
      <xdr:colOff>165100</xdr:colOff>
      <xdr:row>58</xdr:row>
      <xdr:rowOff>111081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102208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10046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160547</xdr:rowOff>
    </xdr:from>
    <xdr:to>
      <xdr:col>98</xdr:col>
      <xdr:colOff>38100</xdr:colOff>
      <xdr:row>58</xdr:row>
      <xdr:rowOff>90697</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81824</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1002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20320</xdr:rowOff>
    </xdr:from>
    <xdr:to>
      <xdr:col>116</xdr:col>
      <xdr:colOff>114300</xdr:colOff>
      <xdr:row>58</xdr:row>
      <xdr:rowOff>121920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96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43197</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81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162071</xdr:rowOff>
    </xdr:from>
    <xdr:to>
      <xdr:col>112</xdr:col>
      <xdr:colOff>38100</xdr:colOff>
      <xdr:row>58</xdr:row>
      <xdr:rowOff>92221</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993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108748</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9709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159938</xdr:rowOff>
    </xdr:from>
    <xdr:to>
      <xdr:col>107</xdr:col>
      <xdr:colOff>101600</xdr:colOff>
      <xdr:row>58</xdr:row>
      <xdr:rowOff>90088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9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106615</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970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163690</xdr:rowOff>
    </xdr:from>
    <xdr:to>
      <xdr:col>102</xdr:col>
      <xdr:colOff>165100</xdr:colOff>
      <xdr:row>58</xdr:row>
      <xdr:rowOff>93840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93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110367</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9711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157861</xdr:rowOff>
    </xdr:from>
    <xdr:to>
      <xdr:col>98</xdr:col>
      <xdr:colOff>38100</xdr:colOff>
      <xdr:row>58</xdr:row>
      <xdr:rowOff>88011</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993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104538</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970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150140</xdr:rowOff>
    </xdr:from>
    <xdr:to>
      <xdr:col>116</xdr:col>
      <xdr:colOff>62864</xdr:colOff>
      <xdr:row>78</xdr:row>
      <xdr:rowOff>38658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51640"/>
          <a:ext cx="1269" cy="126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42485</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38658</xdr:rowOff>
    </xdr:from>
    <xdr:to>
      <xdr:col>116</xdr:col>
      <xdr:colOff>152400</xdr:colOff>
      <xdr:row>78</xdr:row>
      <xdr:rowOff>38658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41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96817</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150140</xdr:rowOff>
    </xdr:from>
    <xdr:to>
      <xdr:col>116</xdr:col>
      <xdr:colOff>152400</xdr:colOff>
      <xdr:row>70</xdr:row>
      <xdr:rowOff>150140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31610</xdr:rowOff>
    </xdr:from>
    <xdr:to>
      <xdr:col>116</xdr:col>
      <xdr:colOff>63500</xdr:colOff>
      <xdr:row>74</xdr:row>
      <xdr:rowOff>34201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718910"/>
          <a:ext cx="8382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64126</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751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85699</xdr:rowOff>
    </xdr:from>
    <xdr:to>
      <xdr:col>116</xdr:col>
      <xdr:colOff>114300</xdr:colOff>
      <xdr:row>75</xdr:row>
      <xdr:rowOff>15849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7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34201</xdr:rowOff>
    </xdr:from>
    <xdr:to>
      <xdr:col>111</xdr:col>
      <xdr:colOff>177800</xdr:colOff>
      <xdr:row>74</xdr:row>
      <xdr:rowOff>86246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2721501"/>
          <a:ext cx="889000" cy="5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126429</xdr:rowOff>
    </xdr:from>
    <xdr:to>
      <xdr:col>112</xdr:col>
      <xdr:colOff>38100</xdr:colOff>
      <xdr:row>75</xdr:row>
      <xdr:rowOff>56579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47706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90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86246</xdr:rowOff>
    </xdr:from>
    <xdr:to>
      <xdr:col>107</xdr:col>
      <xdr:colOff>50800</xdr:colOff>
      <xdr:row>74</xdr:row>
      <xdr:rowOff>114402</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2773546"/>
          <a:ext cx="889000" cy="2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107332</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9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114402</xdr:rowOff>
    </xdr:from>
    <xdr:to>
      <xdr:col>102</xdr:col>
      <xdr:colOff>114300</xdr:colOff>
      <xdr:row>74</xdr:row>
      <xdr:rowOff>127012</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2801702"/>
          <a:ext cx="889000" cy="1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47142</xdr:rowOff>
    </xdr:from>
    <xdr:to>
      <xdr:col>102</xdr:col>
      <xdr:colOff>165100</xdr:colOff>
      <xdr:row>75</xdr:row>
      <xdr:rowOff>148741</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139870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63830</xdr:rowOff>
    </xdr:from>
    <xdr:to>
      <xdr:col>98</xdr:col>
      <xdr:colOff>38100</xdr:colOff>
      <xdr:row>75</xdr:row>
      <xdr:rowOff>165430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156557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152260</xdr:rowOff>
    </xdr:from>
    <xdr:to>
      <xdr:col>116</xdr:col>
      <xdr:colOff>114300</xdr:colOff>
      <xdr:row>74</xdr:row>
      <xdr:rowOff>82410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6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3687</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51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154851</xdr:rowOff>
    </xdr:from>
    <xdr:to>
      <xdr:col>112</xdr:col>
      <xdr:colOff>38100</xdr:colOff>
      <xdr:row>74</xdr:row>
      <xdr:rowOff>85001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67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101528</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44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35446</xdr:rowOff>
    </xdr:from>
    <xdr:to>
      <xdr:col>107</xdr:col>
      <xdr:colOff>101600</xdr:colOff>
      <xdr:row>74</xdr:row>
      <xdr:rowOff>137046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72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153573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49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63602</xdr:rowOff>
    </xdr:from>
    <xdr:to>
      <xdr:col>102</xdr:col>
      <xdr:colOff>165100</xdr:colOff>
      <xdr:row>74</xdr:row>
      <xdr:rowOff>165202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75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10279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52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76212</xdr:rowOff>
    </xdr:from>
    <xdr:to>
      <xdr:col>98</xdr:col>
      <xdr:colOff>38100</xdr:colOff>
      <xdr:row>75</xdr:row>
      <xdr:rowOff>6362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76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22889</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53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財政調整基金積立金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の減などにより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などが減少し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たものの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子規記念博物館の改修や学校施設の長寿命化改修</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などにより</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普通建設費</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が大きく増加し</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た結果</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、歳出</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総額</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は前年度から増加している。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なお、類似団体と比較すると、人件費や普通建設事業費は平均値を下回り、扶助費は例年平均値を上回っている。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496,666
491,638
429.35
233,179,187
228,583,457
1,484,848
116,200,928
155,377,053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159512</xdr:rowOff>
    </xdr:from>
    <xdr:to>
      <xdr:col>24</xdr:col>
      <xdr:colOff>62865</xdr:colOff>
      <xdr:row>37</xdr:row>
      <xdr:rowOff>138938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3012"/>
          <a:ext cx="127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142765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138938</xdr:rowOff>
    </xdr:from>
    <xdr:to>
      <xdr:col>24</xdr:col>
      <xdr:colOff>152400</xdr:colOff>
      <xdr:row>37</xdr:row>
      <xdr:rowOff>138938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106189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159512</xdr:rowOff>
    </xdr:from>
    <xdr:to>
      <xdr:col>24</xdr:col>
      <xdr:colOff>152400</xdr:colOff>
      <xdr:row>30</xdr:row>
      <xdr:rowOff>159512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39878</xdr:rowOff>
    </xdr:from>
    <xdr:to>
      <xdr:col>24</xdr:col>
      <xdr:colOff>63500</xdr:colOff>
      <xdr:row>36</xdr:row>
      <xdr:rowOff>56642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12078"/>
          <a:ext cx="8382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30243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59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56642</xdr:rowOff>
    </xdr:from>
    <xdr:to>
      <xdr:col>19</xdr:col>
      <xdr:colOff>177800</xdr:colOff>
      <xdr:row>36</xdr:row>
      <xdr:rowOff>129032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28842"/>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146067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129032</xdr:rowOff>
    </xdr:from>
    <xdr:to>
      <xdr:col>15</xdr:col>
      <xdr:colOff>50800</xdr:colOff>
      <xdr:row>36</xdr:row>
      <xdr:rowOff>157226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01232"/>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160545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130556</xdr:rowOff>
    </xdr:from>
    <xdr:to>
      <xdr:col>10</xdr:col>
      <xdr:colOff>114300</xdr:colOff>
      <xdr:row>36</xdr:row>
      <xdr:rowOff>157226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02756"/>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56134</xdr:rowOff>
    </xdr:from>
    <xdr:to>
      <xdr:col>10</xdr:col>
      <xdr:colOff>165100</xdr:colOff>
      <xdr:row>35</xdr:row>
      <xdr:rowOff>157734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2811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5097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160528</xdr:rowOff>
    </xdr:from>
    <xdr:to>
      <xdr:col>24</xdr:col>
      <xdr:colOff>114300</xdr:colOff>
      <xdr:row>36</xdr:row>
      <xdr:rowOff>90678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6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138955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3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5842</xdr:rowOff>
    </xdr:from>
    <xdr:to>
      <xdr:col>20</xdr:col>
      <xdr:colOff>38100</xdr:colOff>
      <xdr:row>36</xdr:row>
      <xdr:rowOff>107442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7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98569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70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78232</xdr:rowOff>
    </xdr:from>
    <xdr:to>
      <xdr:col>15</xdr:col>
      <xdr:colOff>101600</xdr:colOff>
      <xdr:row>37</xdr:row>
      <xdr:rowOff>8382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5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170959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4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106426</xdr:rowOff>
    </xdr:from>
    <xdr:to>
      <xdr:col>10</xdr:col>
      <xdr:colOff>165100</xdr:colOff>
      <xdr:row>37</xdr:row>
      <xdr:rowOff>36576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7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27703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7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79756</xdr:rowOff>
    </xdr:from>
    <xdr:to>
      <xdr:col>6</xdr:col>
      <xdr:colOff>38100</xdr:colOff>
      <xdr:row>37</xdr:row>
      <xdr:rowOff>9906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5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1033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57671</xdr:rowOff>
    </xdr:from>
    <xdr:to>
      <xdr:col>24</xdr:col>
      <xdr:colOff>62865</xdr:colOff>
      <xdr:row>59</xdr:row>
      <xdr:rowOff>46812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144521"/>
          <a:ext cx="1270" cy="101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50639</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46812</xdr:rowOff>
    </xdr:from>
    <xdr:to>
      <xdr:col>24</xdr:col>
      <xdr:colOff>152400</xdr:colOff>
      <xdr:row>59</xdr:row>
      <xdr:rowOff>46812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6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4348</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91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57671</xdr:rowOff>
    </xdr:from>
    <xdr:to>
      <xdr:col>24</xdr:col>
      <xdr:colOff>152400</xdr:colOff>
      <xdr:row>53</xdr:row>
      <xdr:rowOff>57671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144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75285</xdr:rowOff>
    </xdr:from>
    <xdr:to>
      <xdr:col>24</xdr:col>
      <xdr:colOff>63500</xdr:colOff>
      <xdr:row>58</xdr:row>
      <xdr:rowOff>150685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019385"/>
          <a:ext cx="838200" cy="7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129608</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30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106731</xdr:rowOff>
    </xdr:from>
    <xdr:to>
      <xdr:col>24</xdr:col>
      <xdr:colOff>114300</xdr:colOff>
      <xdr:row>58</xdr:row>
      <xdr:rowOff>36881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150685</xdr:rowOff>
    </xdr:from>
    <xdr:to>
      <xdr:col>19</xdr:col>
      <xdr:colOff>177800</xdr:colOff>
      <xdr:row>59</xdr:row>
      <xdr:rowOff>31000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094785"/>
          <a:ext cx="889000" cy="5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168542</xdr:rowOff>
    </xdr:from>
    <xdr:to>
      <xdr:col>20</xdr:col>
      <xdr:colOff>38100</xdr:colOff>
      <xdr:row>58</xdr:row>
      <xdr:rowOff>98692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115219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71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166801</xdr:rowOff>
    </xdr:from>
    <xdr:to>
      <xdr:col>15</xdr:col>
      <xdr:colOff>50800</xdr:colOff>
      <xdr:row>59</xdr:row>
      <xdr:rowOff>31000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10110901"/>
          <a:ext cx="889000" cy="35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145872</xdr:rowOff>
    </xdr:from>
    <xdr:to>
      <xdr:col>15</xdr:col>
      <xdr:colOff>101600</xdr:colOff>
      <xdr:row>58</xdr:row>
      <xdr:rowOff>76022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92549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137160</xdr:rowOff>
    </xdr:from>
    <xdr:to>
      <xdr:col>10</xdr:col>
      <xdr:colOff>114300</xdr:colOff>
      <xdr:row>58</xdr:row>
      <xdr:rowOff>166801</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881110"/>
          <a:ext cx="889000" cy="122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146786</xdr:rowOff>
    </xdr:from>
    <xdr:to>
      <xdr:col>10</xdr:col>
      <xdr:colOff>165100</xdr:colOff>
      <xdr:row>58</xdr:row>
      <xdr:rowOff>76936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93463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69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124523</xdr:rowOff>
    </xdr:from>
    <xdr:to>
      <xdr:col>6</xdr:col>
      <xdr:colOff>38100</xdr:colOff>
      <xdr:row>51</xdr:row>
      <xdr:rowOff>54673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71200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47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24485</xdr:rowOff>
    </xdr:from>
    <xdr:to>
      <xdr:col>24</xdr:col>
      <xdr:colOff>114300</xdr:colOff>
      <xdr:row>58</xdr:row>
      <xdr:rowOff>126085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2912</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4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99885</xdr:rowOff>
    </xdr:from>
    <xdr:to>
      <xdr:col>20</xdr:col>
      <xdr:colOff>38100</xdr:colOff>
      <xdr:row>59</xdr:row>
      <xdr:rowOff>30035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4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21162</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136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151650</xdr:rowOff>
    </xdr:from>
    <xdr:to>
      <xdr:col>15</xdr:col>
      <xdr:colOff>101600</xdr:colOff>
      <xdr:row>59</xdr:row>
      <xdr:rowOff>81800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09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72927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18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116001</xdr:rowOff>
    </xdr:from>
    <xdr:to>
      <xdr:col>10</xdr:col>
      <xdr:colOff>165100</xdr:colOff>
      <xdr:row>59</xdr:row>
      <xdr:rowOff>46151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06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37278</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15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86360</xdr:rowOff>
    </xdr:from>
    <xdr:to>
      <xdr:col>6</xdr:col>
      <xdr:colOff>38100</xdr:colOff>
      <xdr:row>52</xdr:row>
      <xdr:rowOff>16510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83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7637</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923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151046</xdr:rowOff>
    </xdr:from>
    <xdr:to>
      <xdr:col>24</xdr:col>
      <xdr:colOff>62865</xdr:colOff>
      <xdr:row>78</xdr:row>
      <xdr:rowOff>121518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23996"/>
          <a:ext cx="1270" cy="117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125345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9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121518</xdr:rowOff>
    </xdr:from>
    <xdr:to>
      <xdr:col>24</xdr:col>
      <xdr:colOff>152400</xdr:colOff>
      <xdr:row>78</xdr:row>
      <xdr:rowOff>121518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9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97723</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9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151046</xdr:rowOff>
    </xdr:from>
    <xdr:to>
      <xdr:col>24</xdr:col>
      <xdr:colOff>152400</xdr:colOff>
      <xdr:row>71</xdr:row>
      <xdr:rowOff>151046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2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168855</xdr:rowOff>
    </xdr:from>
    <xdr:to>
      <xdr:col>24</xdr:col>
      <xdr:colOff>63500</xdr:colOff>
      <xdr:row>76</xdr:row>
      <xdr:rowOff>47254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027605"/>
          <a:ext cx="838200" cy="49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5537</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357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27110</xdr:rowOff>
    </xdr:from>
    <xdr:to>
      <xdr:col>24</xdr:col>
      <xdr:colOff>114300</xdr:colOff>
      <xdr:row>76</xdr:row>
      <xdr:rowOff>128710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5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47254</xdr:rowOff>
    </xdr:from>
    <xdr:to>
      <xdr:col>19</xdr:col>
      <xdr:colOff>177800</xdr:colOff>
      <xdr:row>76</xdr:row>
      <xdr:rowOff>156487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077454"/>
          <a:ext cx="889000" cy="10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98409</xdr:rowOff>
    </xdr:from>
    <xdr:to>
      <xdr:col>20</xdr:col>
      <xdr:colOff>38100</xdr:colOff>
      <xdr:row>77</xdr:row>
      <xdr:rowOff>28559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19686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21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78977</xdr:rowOff>
    </xdr:from>
    <xdr:to>
      <xdr:col>15</xdr:col>
      <xdr:colOff>50800</xdr:colOff>
      <xdr:row>76</xdr:row>
      <xdr:rowOff>156487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109177"/>
          <a:ext cx="889000" cy="7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3663</xdr:rowOff>
    </xdr:from>
    <xdr:to>
      <xdr:col>15</xdr:col>
      <xdr:colOff>101600</xdr:colOff>
      <xdr:row>77</xdr:row>
      <xdr:rowOff>105263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96390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29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78977</xdr:rowOff>
    </xdr:from>
    <xdr:to>
      <xdr:col>10</xdr:col>
      <xdr:colOff>114300</xdr:colOff>
      <xdr:row>77</xdr:row>
      <xdr:rowOff>106713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109177"/>
          <a:ext cx="889000" cy="19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123639</xdr:rowOff>
    </xdr:from>
    <xdr:to>
      <xdr:col>10</xdr:col>
      <xdr:colOff>165100</xdr:colOff>
      <xdr:row>77</xdr:row>
      <xdr:rowOff>53789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44916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24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147239</xdr:rowOff>
    </xdr:from>
    <xdr:to>
      <xdr:col>6</xdr:col>
      <xdr:colOff>38100</xdr:colOff>
      <xdr:row>78</xdr:row>
      <xdr:rowOff>77389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68516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441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118054</xdr:rowOff>
    </xdr:from>
    <xdr:to>
      <xdr:col>24</xdr:col>
      <xdr:colOff>114300</xdr:colOff>
      <xdr:row>76</xdr:row>
      <xdr:rowOff>48205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97680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140931</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828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167904</xdr:rowOff>
    </xdr:from>
    <xdr:to>
      <xdr:col>20</xdr:col>
      <xdr:colOff>38100</xdr:colOff>
      <xdr:row>76</xdr:row>
      <xdr:rowOff>98054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02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114581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801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105687</xdr:rowOff>
    </xdr:from>
    <xdr:to>
      <xdr:col>15</xdr:col>
      <xdr:colOff>101600</xdr:colOff>
      <xdr:row>77</xdr:row>
      <xdr:rowOff>35837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13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52364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91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28177</xdr:rowOff>
    </xdr:from>
    <xdr:to>
      <xdr:col>10</xdr:col>
      <xdr:colOff>165100</xdr:colOff>
      <xdr:row>76</xdr:row>
      <xdr:rowOff>129777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05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146304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83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55913</xdr:rowOff>
    </xdr:from>
    <xdr:to>
      <xdr:col>6</xdr:col>
      <xdr:colOff>38100</xdr:colOff>
      <xdr:row>77</xdr:row>
      <xdr:rowOff>157513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5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2590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032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95535</xdr:rowOff>
    </xdr:from>
    <xdr:to>
      <xdr:col>24</xdr:col>
      <xdr:colOff>62865</xdr:colOff>
      <xdr:row>97</xdr:row>
      <xdr:rowOff>152090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26035"/>
          <a:ext cx="1270" cy="1256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155917</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152090</xdr:rowOff>
    </xdr:from>
    <xdr:to>
      <xdr:col>24</xdr:col>
      <xdr:colOff>152400</xdr:colOff>
      <xdr:row>97</xdr:row>
      <xdr:rowOff>152090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8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42212</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95535</xdr:rowOff>
    </xdr:from>
    <xdr:to>
      <xdr:col>24</xdr:col>
      <xdr:colOff>152400</xdr:colOff>
      <xdr:row>90</xdr:row>
      <xdr:rowOff>95535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2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40236</xdr:rowOff>
    </xdr:from>
    <xdr:to>
      <xdr:col>24</xdr:col>
      <xdr:colOff>63500</xdr:colOff>
      <xdr:row>97</xdr:row>
      <xdr:rowOff>55643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670886"/>
          <a:ext cx="838200" cy="1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12084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299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160657</xdr:rowOff>
    </xdr:from>
    <xdr:to>
      <xdr:col>24</xdr:col>
      <xdr:colOff>114300</xdr:colOff>
      <xdr:row>96</xdr:row>
      <xdr:rowOff>90807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4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16805</xdr:rowOff>
    </xdr:from>
    <xdr:to>
      <xdr:col>19</xdr:col>
      <xdr:colOff>177800</xdr:colOff>
      <xdr:row>97</xdr:row>
      <xdr:rowOff>40236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476005"/>
          <a:ext cx="889000" cy="19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103987</xdr:rowOff>
    </xdr:from>
    <xdr:to>
      <xdr:col>20</xdr:col>
      <xdr:colOff>38100</xdr:colOff>
      <xdr:row>96</xdr:row>
      <xdr:rowOff>34137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39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50664</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16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16805</xdr:rowOff>
    </xdr:from>
    <xdr:to>
      <xdr:col>15</xdr:col>
      <xdr:colOff>50800</xdr:colOff>
      <xdr:row>96</xdr:row>
      <xdr:rowOff>145072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476005"/>
          <a:ext cx="889000" cy="128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119190</xdr:rowOff>
    </xdr:from>
    <xdr:to>
      <xdr:col>15</xdr:col>
      <xdr:colOff>101600</xdr:colOff>
      <xdr:row>95</xdr:row>
      <xdr:rowOff>49340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65867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0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145072</xdr:rowOff>
    </xdr:from>
    <xdr:to>
      <xdr:col>10</xdr:col>
      <xdr:colOff>114300</xdr:colOff>
      <xdr:row>98</xdr:row>
      <xdr:rowOff>10747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604272"/>
          <a:ext cx="889000" cy="20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166326</xdr:rowOff>
    </xdr:from>
    <xdr:to>
      <xdr:col>10</xdr:col>
      <xdr:colOff>165100</xdr:colOff>
      <xdr:row>95</xdr:row>
      <xdr:rowOff>96476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113003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05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73995</xdr:rowOff>
    </xdr:from>
    <xdr:to>
      <xdr:col>6</xdr:col>
      <xdr:colOff>38100</xdr:colOff>
      <xdr:row>97</xdr:row>
      <xdr:rowOff>4145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20672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4843</xdr:rowOff>
    </xdr:from>
    <xdr:to>
      <xdr:col>24</xdr:col>
      <xdr:colOff>114300</xdr:colOff>
      <xdr:row>97</xdr:row>
      <xdr:rowOff>106443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63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91220</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55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160886</xdr:rowOff>
    </xdr:from>
    <xdr:to>
      <xdr:col>20</xdr:col>
      <xdr:colOff>38100</xdr:colOff>
      <xdr:row>97</xdr:row>
      <xdr:rowOff>91036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62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82163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71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137455</xdr:rowOff>
    </xdr:from>
    <xdr:to>
      <xdr:col>15</xdr:col>
      <xdr:colOff>101600</xdr:colOff>
      <xdr:row>96</xdr:row>
      <xdr:rowOff>67605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42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58732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51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94272</xdr:rowOff>
    </xdr:from>
    <xdr:to>
      <xdr:col>10</xdr:col>
      <xdr:colOff>165100</xdr:colOff>
      <xdr:row>97</xdr:row>
      <xdr:rowOff>24422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55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15549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64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131397</xdr:rowOff>
    </xdr:from>
    <xdr:to>
      <xdr:col>6</xdr:col>
      <xdr:colOff>38100</xdr:colOff>
      <xdr:row>98</xdr:row>
      <xdr:rowOff>61547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76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52674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85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42316</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16"/>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160443</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42316</xdr:rowOff>
    </xdr:from>
    <xdr:to>
      <xdr:col>55</xdr:col>
      <xdr:colOff>88900</xdr:colOff>
      <xdr:row>30</xdr:row>
      <xdr:rowOff>42316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166218</xdr:rowOff>
    </xdr:from>
    <xdr:to>
      <xdr:col>55</xdr:col>
      <xdr:colOff>0</xdr:colOff>
      <xdr:row>37</xdr:row>
      <xdr:rowOff>2083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338418"/>
          <a:ext cx="8382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124579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125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101702</xdr:rowOff>
    </xdr:from>
    <xdr:to>
      <xdr:col>55</xdr:col>
      <xdr:colOff>50800</xdr:colOff>
      <xdr:row>37</xdr:row>
      <xdr:rowOff>31852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2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120498</xdr:rowOff>
    </xdr:from>
    <xdr:to>
      <xdr:col>50</xdr:col>
      <xdr:colOff>114300</xdr:colOff>
      <xdr:row>37</xdr:row>
      <xdr:rowOff>2083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292698"/>
          <a:ext cx="889000" cy="5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68952</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119583</xdr:rowOff>
    </xdr:from>
    <xdr:to>
      <xdr:col>45</xdr:col>
      <xdr:colOff>177800</xdr:colOff>
      <xdr:row>36</xdr:row>
      <xdr:rowOff>120498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291783"/>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114960</xdr:rowOff>
    </xdr:from>
    <xdr:to>
      <xdr:col>46</xdr:col>
      <xdr:colOff>38100</xdr:colOff>
      <xdr:row>37</xdr:row>
      <xdr:rowOff>45110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36237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79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119583</xdr:rowOff>
    </xdr:from>
    <xdr:to>
      <xdr:col>41</xdr:col>
      <xdr:colOff>50800</xdr:colOff>
      <xdr:row>36</xdr:row>
      <xdr:rowOff>122326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291783"/>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99873</xdr:rowOff>
    </xdr:from>
    <xdr:to>
      <xdr:col>41</xdr:col>
      <xdr:colOff>101600</xdr:colOff>
      <xdr:row>37</xdr:row>
      <xdr:rowOff>30023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21150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64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96672</xdr:rowOff>
    </xdr:from>
    <xdr:to>
      <xdr:col>36</xdr:col>
      <xdr:colOff>165100</xdr:colOff>
      <xdr:row>37</xdr:row>
      <xdr:rowOff>26822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17949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6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115418</xdr:rowOff>
    </xdr:from>
    <xdr:to>
      <xdr:col>55</xdr:col>
      <xdr:colOff>50800</xdr:colOff>
      <xdr:row>37</xdr:row>
      <xdr:rowOff>45568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28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93845</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266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122733</xdr:rowOff>
    </xdr:from>
    <xdr:to>
      <xdr:col>50</xdr:col>
      <xdr:colOff>165100</xdr:colOff>
      <xdr:row>37</xdr:row>
      <xdr:rowOff>52883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29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44010</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387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69698</xdr:rowOff>
    </xdr:from>
    <xdr:to>
      <xdr:col>46</xdr:col>
      <xdr:colOff>38100</xdr:colOff>
      <xdr:row>36</xdr:row>
      <xdr:rowOff>171298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24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16375</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017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68783</xdr:rowOff>
    </xdr:from>
    <xdr:to>
      <xdr:col>41</xdr:col>
      <xdr:colOff>101600</xdr:colOff>
      <xdr:row>36</xdr:row>
      <xdr:rowOff>170383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24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15460</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0162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71526</xdr:rowOff>
    </xdr:from>
    <xdr:to>
      <xdr:col>36</xdr:col>
      <xdr:colOff>165100</xdr:colOff>
      <xdr:row>37</xdr:row>
      <xdr:rowOff>1676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24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18203</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018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61900</xdr:rowOff>
    </xdr:from>
    <xdr:to>
      <xdr:col>54</xdr:col>
      <xdr:colOff>189865</xdr:colOff>
      <xdr:row>59</xdr:row>
      <xdr:rowOff>34925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34400"/>
          <a:ext cx="1270" cy="151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38752</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8577</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61900</xdr:rowOff>
    </xdr:from>
    <xdr:to>
      <xdr:col>55</xdr:col>
      <xdr:colOff>88900</xdr:colOff>
      <xdr:row>50</xdr:row>
      <xdr:rowOff>61900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63347</xdr:rowOff>
    </xdr:from>
    <xdr:to>
      <xdr:col>55</xdr:col>
      <xdr:colOff>0</xdr:colOff>
      <xdr:row>56</xdr:row>
      <xdr:rowOff>98476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664547"/>
          <a:ext cx="838200" cy="3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71899</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73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93472</xdr:rowOff>
    </xdr:from>
    <xdr:to>
      <xdr:col>55</xdr:col>
      <xdr:colOff>50800</xdr:colOff>
      <xdr:row>57</xdr:row>
      <xdr:rowOff>23622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98476</xdr:rowOff>
    </xdr:from>
    <xdr:to>
      <xdr:col>50</xdr:col>
      <xdr:colOff>114300</xdr:colOff>
      <xdr:row>56</xdr:row>
      <xdr:rowOff>156388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69967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75641</xdr:rowOff>
    </xdr:from>
    <xdr:to>
      <xdr:col>50</xdr:col>
      <xdr:colOff>165100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168368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769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139776</xdr:rowOff>
    </xdr:from>
    <xdr:to>
      <xdr:col>45</xdr:col>
      <xdr:colOff>177800</xdr:colOff>
      <xdr:row>56</xdr:row>
      <xdr:rowOff>156388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740976"/>
          <a:ext cx="889000" cy="1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100406</xdr:rowOff>
    </xdr:from>
    <xdr:to>
      <xdr:col>46</xdr:col>
      <xdr:colOff>38100</xdr:colOff>
      <xdr:row>57</xdr:row>
      <xdr:rowOff>30556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47083</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139776</xdr:rowOff>
    </xdr:from>
    <xdr:to>
      <xdr:col>41</xdr:col>
      <xdr:colOff>50800</xdr:colOff>
      <xdr:row>56</xdr:row>
      <xdr:rowOff>156159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740976"/>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29227</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8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76632</xdr:rowOff>
    </xdr:from>
    <xdr:to>
      <xdr:col>36</xdr:col>
      <xdr:colOff>165100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23309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12547</xdr:rowOff>
    </xdr:from>
    <xdr:to>
      <xdr:col>55</xdr:col>
      <xdr:colOff>50800</xdr:colOff>
      <xdr:row>56</xdr:row>
      <xdr:rowOff>114147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61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35424</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46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47676</xdr:rowOff>
    </xdr:from>
    <xdr:to>
      <xdr:col>50</xdr:col>
      <xdr:colOff>165100</xdr:colOff>
      <xdr:row>56</xdr:row>
      <xdr:rowOff>149276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64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165803</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942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105588</xdr:rowOff>
    </xdr:from>
    <xdr:to>
      <xdr:col>46</xdr:col>
      <xdr:colOff>38100</xdr:colOff>
      <xdr:row>57</xdr:row>
      <xdr:rowOff>35738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70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26865</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9799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88976</xdr:rowOff>
    </xdr:from>
    <xdr:to>
      <xdr:col>41</xdr:col>
      <xdr:colOff>101600</xdr:colOff>
      <xdr:row>57</xdr:row>
      <xdr:rowOff>19126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69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35653</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946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105359</xdr:rowOff>
    </xdr:from>
    <xdr:to>
      <xdr:col>36</xdr:col>
      <xdr:colOff>165100</xdr:colOff>
      <xdr:row>57</xdr:row>
      <xdr:rowOff>35509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70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26636</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979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55061</xdr:rowOff>
    </xdr:from>
    <xdr:to>
      <xdr:col>54</xdr:col>
      <xdr:colOff>189865</xdr:colOff>
      <xdr:row>79</xdr:row>
      <xdr:rowOff>30314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56561"/>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34141</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7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30314</xdr:rowOff>
    </xdr:from>
    <xdr:to>
      <xdr:col>55</xdr:col>
      <xdr:colOff>88900</xdr:colOff>
      <xdr:row>79</xdr:row>
      <xdr:rowOff>30314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7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1738</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55061</xdr:rowOff>
    </xdr:from>
    <xdr:to>
      <xdr:col>55</xdr:col>
      <xdr:colOff>88900</xdr:colOff>
      <xdr:row>70</xdr:row>
      <xdr:rowOff>55061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5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30620</xdr:rowOff>
    </xdr:from>
    <xdr:to>
      <xdr:col>55</xdr:col>
      <xdr:colOff>0</xdr:colOff>
      <xdr:row>77</xdr:row>
      <xdr:rowOff>112934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232270"/>
          <a:ext cx="838200" cy="82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74776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76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96349</xdr:rowOff>
    </xdr:from>
    <xdr:to>
      <xdr:col>55</xdr:col>
      <xdr:colOff>50800</xdr:colOff>
      <xdr:row>78</xdr:row>
      <xdr:rowOff>26499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19095</xdr:rowOff>
    </xdr:from>
    <xdr:to>
      <xdr:col>50</xdr:col>
      <xdr:colOff>114300</xdr:colOff>
      <xdr:row>77</xdr:row>
      <xdr:rowOff>30620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220745"/>
          <a:ext cx="889000" cy="1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75927</xdr:rowOff>
    </xdr:from>
    <xdr:to>
      <xdr:col>50</xdr:col>
      <xdr:colOff>165100</xdr:colOff>
      <xdr:row>78</xdr:row>
      <xdr:rowOff>6077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7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168654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37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114859</xdr:rowOff>
    </xdr:from>
    <xdr:to>
      <xdr:col>45</xdr:col>
      <xdr:colOff>177800</xdr:colOff>
      <xdr:row>77</xdr:row>
      <xdr:rowOff>19095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2802159"/>
          <a:ext cx="889000" cy="41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23330</xdr:rowOff>
    </xdr:from>
    <xdr:to>
      <xdr:col>46</xdr:col>
      <xdr:colOff>38100</xdr:colOff>
      <xdr:row>77</xdr:row>
      <xdr:rowOff>124930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2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116057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31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114859</xdr:rowOff>
    </xdr:from>
    <xdr:to>
      <xdr:col>41</xdr:col>
      <xdr:colOff>50800</xdr:colOff>
      <xdr:row>76</xdr:row>
      <xdr:rowOff>63195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2802159"/>
          <a:ext cx="889000" cy="291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93345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84472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8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132257</xdr:rowOff>
    </xdr:from>
    <xdr:to>
      <xdr:col>36</xdr:col>
      <xdr:colOff>165100</xdr:colOff>
      <xdr:row>77</xdr:row>
      <xdr:rowOff>62407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53534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62134</xdr:rowOff>
    </xdr:from>
    <xdr:to>
      <xdr:col>55</xdr:col>
      <xdr:colOff>50800</xdr:colOff>
      <xdr:row>77</xdr:row>
      <xdr:rowOff>163734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26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85011</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11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151270</xdr:rowOff>
    </xdr:from>
    <xdr:to>
      <xdr:col>50</xdr:col>
      <xdr:colOff>165100</xdr:colOff>
      <xdr:row>77</xdr:row>
      <xdr:rowOff>81420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1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97947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95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139745</xdr:rowOff>
    </xdr:from>
    <xdr:to>
      <xdr:col>46</xdr:col>
      <xdr:colOff>38100</xdr:colOff>
      <xdr:row>77</xdr:row>
      <xdr:rowOff>69895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16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86421</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9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64059</xdr:rowOff>
    </xdr:from>
    <xdr:to>
      <xdr:col>41</xdr:col>
      <xdr:colOff>101600</xdr:colOff>
      <xdr:row>74</xdr:row>
      <xdr:rowOff>165659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275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10736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52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12395</xdr:rowOff>
    </xdr:from>
    <xdr:to>
      <xdr:col>36</xdr:col>
      <xdr:colOff>165100</xdr:colOff>
      <xdr:row>76</xdr:row>
      <xdr:rowOff>113995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04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130522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81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66587</xdr:rowOff>
    </xdr:from>
    <xdr:to>
      <xdr:col>54</xdr:col>
      <xdr:colOff>189865</xdr:colOff>
      <xdr:row>98</xdr:row>
      <xdr:rowOff>127260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68537"/>
          <a:ext cx="1270" cy="126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131087</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127260</xdr:rowOff>
    </xdr:from>
    <xdr:to>
      <xdr:col>55</xdr:col>
      <xdr:colOff>88900</xdr:colOff>
      <xdr:row>98</xdr:row>
      <xdr:rowOff>127260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13264</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66587</xdr:rowOff>
    </xdr:from>
    <xdr:to>
      <xdr:col>55</xdr:col>
      <xdr:colOff>88900</xdr:colOff>
      <xdr:row>91</xdr:row>
      <xdr:rowOff>66587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68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12388</xdr:rowOff>
    </xdr:from>
    <xdr:to>
      <xdr:col>55</xdr:col>
      <xdr:colOff>0</xdr:colOff>
      <xdr:row>97</xdr:row>
      <xdr:rowOff>81198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643038"/>
          <a:ext cx="838200" cy="68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63467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51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40590</xdr:rowOff>
    </xdr:from>
    <xdr:to>
      <xdr:col>55</xdr:col>
      <xdr:colOff>50800</xdr:colOff>
      <xdr:row>96</xdr:row>
      <xdr:rowOff>142190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81198</xdr:rowOff>
    </xdr:from>
    <xdr:to>
      <xdr:col>50</xdr:col>
      <xdr:colOff>114300</xdr:colOff>
      <xdr:row>97</xdr:row>
      <xdr:rowOff>155130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711848"/>
          <a:ext cx="889000" cy="7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59086</xdr:rowOff>
    </xdr:from>
    <xdr:to>
      <xdr:col>50</xdr:col>
      <xdr:colOff>165100</xdr:colOff>
      <xdr:row>96</xdr:row>
      <xdr:rowOff>160686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5763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9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133756</xdr:rowOff>
    </xdr:from>
    <xdr:to>
      <xdr:col>45</xdr:col>
      <xdr:colOff>177800</xdr:colOff>
      <xdr:row>97</xdr:row>
      <xdr:rowOff>155130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764406"/>
          <a:ext cx="889000" cy="2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44341</xdr:rowOff>
    </xdr:from>
    <xdr:to>
      <xdr:col>46</xdr:col>
      <xdr:colOff>38100</xdr:colOff>
      <xdr:row>96</xdr:row>
      <xdr:rowOff>145941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162468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27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133756</xdr:rowOff>
    </xdr:from>
    <xdr:to>
      <xdr:col>41</xdr:col>
      <xdr:colOff>50800</xdr:colOff>
      <xdr:row>97</xdr:row>
      <xdr:rowOff>152578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764406"/>
          <a:ext cx="889000" cy="1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69335</xdr:rowOff>
    </xdr:from>
    <xdr:to>
      <xdr:col>41</xdr:col>
      <xdr:colOff>101600</xdr:colOff>
      <xdr:row>96</xdr:row>
      <xdr:rowOff>170935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16012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0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31711</xdr:rowOff>
    </xdr:from>
    <xdr:to>
      <xdr:col>36</xdr:col>
      <xdr:colOff>165100</xdr:colOff>
      <xdr:row>96</xdr:row>
      <xdr:rowOff>133311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149838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133038</xdr:rowOff>
    </xdr:from>
    <xdr:to>
      <xdr:col>55</xdr:col>
      <xdr:colOff>50800</xdr:colOff>
      <xdr:row>97</xdr:row>
      <xdr:rowOff>63188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9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111465</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7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30398</xdr:rowOff>
    </xdr:from>
    <xdr:to>
      <xdr:col>50</xdr:col>
      <xdr:colOff>165100</xdr:colOff>
      <xdr:row>97</xdr:row>
      <xdr:rowOff>131998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6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123125</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5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104330</xdr:rowOff>
    </xdr:from>
    <xdr:to>
      <xdr:col>46</xdr:col>
      <xdr:colOff>38100</xdr:colOff>
      <xdr:row>98</xdr:row>
      <xdr:rowOff>34480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3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25607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82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82956</xdr:rowOff>
    </xdr:from>
    <xdr:to>
      <xdr:col>41</xdr:col>
      <xdr:colOff>101600</xdr:colOff>
      <xdr:row>98</xdr:row>
      <xdr:rowOff>13106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1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4233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806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101778</xdr:rowOff>
    </xdr:from>
    <xdr:to>
      <xdr:col>36</xdr:col>
      <xdr:colOff>165100</xdr:colOff>
      <xdr:row>98</xdr:row>
      <xdr:rowOff>31928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3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23055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2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89408</xdr:rowOff>
    </xdr:from>
    <xdr:to>
      <xdr:col>85</xdr:col>
      <xdr:colOff>126364</xdr:colOff>
      <xdr:row>38</xdr:row>
      <xdr:rowOff>132407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32908"/>
          <a:ext cx="1269"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136234</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132407</xdr:rowOff>
    </xdr:from>
    <xdr:to>
      <xdr:col>86</xdr:col>
      <xdr:colOff>25400</xdr:colOff>
      <xdr:row>38</xdr:row>
      <xdr:rowOff>132407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4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36085</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89408</xdr:rowOff>
    </xdr:from>
    <xdr:to>
      <xdr:col>86</xdr:col>
      <xdr:colOff>25400</xdr:colOff>
      <xdr:row>30</xdr:row>
      <xdr:rowOff>89408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154505</xdr:rowOff>
    </xdr:from>
    <xdr:to>
      <xdr:col>85</xdr:col>
      <xdr:colOff>127000</xdr:colOff>
      <xdr:row>37</xdr:row>
      <xdr:rowOff>52941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155255"/>
          <a:ext cx="838200" cy="24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169217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169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19340</xdr:rowOff>
    </xdr:from>
    <xdr:to>
      <xdr:col>85</xdr:col>
      <xdr:colOff>177800</xdr:colOff>
      <xdr:row>36</xdr:row>
      <xdr:rowOff>120940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52941</xdr:rowOff>
    </xdr:from>
    <xdr:to>
      <xdr:col>81</xdr:col>
      <xdr:colOff>50800</xdr:colOff>
      <xdr:row>38</xdr:row>
      <xdr:rowOff>85816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396591"/>
          <a:ext cx="889000" cy="20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123734</xdr:rowOff>
    </xdr:from>
    <xdr:to>
      <xdr:col>81</xdr:col>
      <xdr:colOff>101600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70411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7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85816</xdr:rowOff>
    </xdr:from>
    <xdr:to>
      <xdr:col>76</xdr:col>
      <xdr:colOff>114300</xdr:colOff>
      <xdr:row>38</xdr:row>
      <xdr:rowOff>101818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600916"/>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25328</xdr:rowOff>
    </xdr:from>
    <xdr:to>
      <xdr:col>76</xdr:col>
      <xdr:colOff>165100</xdr:colOff>
      <xdr:row>37</xdr:row>
      <xdr:rowOff>126928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143455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1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101818</xdr:rowOff>
    </xdr:from>
    <xdr:to>
      <xdr:col>71</xdr:col>
      <xdr:colOff>177800</xdr:colOff>
      <xdr:row>38</xdr:row>
      <xdr:rowOff>120650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616918"/>
          <a:ext cx="889000" cy="1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61577</xdr:rowOff>
    </xdr:from>
    <xdr:to>
      <xdr:col>72</xdr:col>
      <xdr:colOff>38100</xdr:colOff>
      <xdr:row>37</xdr:row>
      <xdr:rowOff>163177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8254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16401</xdr:rowOff>
    </xdr:from>
    <xdr:to>
      <xdr:col>67</xdr:col>
      <xdr:colOff>101600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134528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1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103705</xdr:rowOff>
    </xdr:from>
    <xdr:to>
      <xdr:col>85</xdr:col>
      <xdr:colOff>177800</xdr:colOff>
      <xdr:row>36</xdr:row>
      <xdr:rowOff>33855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10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126582</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95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2141</xdr:rowOff>
    </xdr:from>
    <xdr:to>
      <xdr:col>81</xdr:col>
      <xdr:colOff>101600</xdr:colOff>
      <xdr:row>37</xdr:row>
      <xdr:rowOff>103741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34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94868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43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35016</xdr:rowOff>
    </xdr:from>
    <xdr:to>
      <xdr:col>76</xdr:col>
      <xdr:colOff>165100</xdr:colOff>
      <xdr:row>38</xdr:row>
      <xdr:rowOff>136616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55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127743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64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51018</xdr:rowOff>
    </xdr:from>
    <xdr:to>
      <xdr:col>72</xdr:col>
      <xdr:colOff>38100</xdr:colOff>
      <xdr:row>38</xdr:row>
      <xdr:rowOff>152618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56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143745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65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69850</xdr:rowOff>
    </xdr:from>
    <xdr:to>
      <xdr:col>67</xdr:col>
      <xdr:colOff>101600</xdr:colOff>
      <xdr:row>39</xdr:row>
      <xdr:rowOff>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58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162577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67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17650</xdr:rowOff>
    </xdr:from>
    <xdr:to>
      <xdr:col>85</xdr:col>
      <xdr:colOff>126364</xdr:colOff>
      <xdr:row>56</xdr:row>
      <xdr:rowOff>104313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590150"/>
          <a:ext cx="1269" cy="1115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108140</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970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104313</xdr:rowOff>
    </xdr:from>
    <xdr:to>
      <xdr:col>86</xdr:col>
      <xdr:colOff>25400</xdr:colOff>
      <xdr:row>56</xdr:row>
      <xdr:rowOff>104313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9705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135777</xdr:rowOff>
    </xdr:from>
    <xdr:ext cx="534377"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36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17650</xdr:rowOff>
    </xdr:from>
    <xdr:to>
      <xdr:col>86</xdr:col>
      <xdr:colOff>25400</xdr:colOff>
      <xdr:row>50</xdr:row>
      <xdr:rowOff>17650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59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129550</xdr:rowOff>
    </xdr:from>
    <xdr:to>
      <xdr:col>85</xdr:col>
      <xdr:colOff>127000</xdr:colOff>
      <xdr:row>55</xdr:row>
      <xdr:rowOff>121161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387850"/>
          <a:ext cx="838200" cy="16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35470</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1223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12593</xdr:rowOff>
    </xdr:from>
    <xdr:to>
      <xdr:col>85</xdr:col>
      <xdr:colOff>177800</xdr:colOff>
      <xdr:row>54</xdr:row>
      <xdr:rowOff>114193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27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121161</xdr:rowOff>
    </xdr:from>
    <xdr:to>
      <xdr:col>81</xdr:col>
      <xdr:colOff>50800</xdr:colOff>
      <xdr:row>56</xdr:row>
      <xdr:rowOff>49129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550911"/>
          <a:ext cx="889000" cy="9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101313</xdr:rowOff>
    </xdr:from>
    <xdr:to>
      <xdr:col>81</xdr:col>
      <xdr:colOff>101600</xdr:colOff>
      <xdr:row>55</xdr:row>
      <xdr:rowOff>31463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35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47990</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13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49129</xdr:rowOff>
    </xdr:from>
    <xdr:to>
      <xdr:col>76</xdr:col>
      <xdr:colOff>114300</xdr:colOff>
      <xdr:row>56</xdr:row>
      <xdr:rowOff>90345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650329"/>
          <a:ext cx="889000" cy="4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134186</xdr:rowOff>
    </xdr:from>
    <xdr:to>
      <xdr:col>76</xdr:col>
      <xdr:colOff>165100</xdr:colOff>
      <xdr:row>55</xdr:row>
      <xdr:rowOff>64336</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39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80863</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16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90345</xdr:rowOff>
    </xdr:from>
    <xdr:to>
      <xdr:col>71</xdr:col>
      <xdr:colOff>177800</xdr:colOff>
      <xdr:row>57</xdr:row>
      <xdr:rowOff>75784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691545"/>
          <a:ext cx="889000" cy="15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169618</xdr:rowOff>
    </xdr:from>
    <xdr:to>
      <xdr:col>72</xdr:col>
      <xdr:colOff>38100</xdr:colOff>
      <xdr:row>55</xdr:row>
      <xdr:rowOff>99768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42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116295</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20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125590</xdr:rowOff>
    </xdr:from>
    <xdr:to>
      <xdr:col>67</xdr:col>
      <xdr:colOff>101600</xdr:colOff>
      <xdr:row>55</xdr:row>
      <xdr:rowOff>55740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38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72267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15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78750</xdr:rowOff>
    </xdr:from>
    <xdr:to>
      <xdr:col>85</xdr:col>
      <xdr:colOff>177800</xdr:colOff>
      <xdr:row>55</xdr:row>
      <xdr:rowOff>8900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33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57177</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31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70361</xdr:rowOff>
    </xdr:from>
    <xdr:to>
      <xdr:col>81</xdr:col>
      <xdr:colOff>101600</xdr:colOff>
      <xdr:row>56</xdr:row>
      <xdr:rowOff>511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50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163088</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59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169779</xdr:rowOff>
    </xdr:from>
    <xdr:to>
      <xdr:col>76</xdr:col>
      <xdr:colOff>165100</xdr:colOff>
      <xdr:row>56</xdr:row>
      <xdr:rowOff>99929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59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91056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69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39545</xdr:rowOff>
    </xdr:from>
    <xdr:to>
      <xdr:col>72</xdr:col>
      <xdr:colOff>38100</xdr:colOff>
      <xdr:row>56</xdr:row>
      <xdr:rowOff>141145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64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132272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73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24984</xdr:rowOff>
    </xdr:from>
    <xdr:to>
      <xdr:col>67</xdr:col>
      <xdr:colOff>101600</xdr:colOff>
      <xdr:row>57</xdr:row>
      <xdr:rowOff>126584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79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117711</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890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5588</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178538"/>
          <a:ext cx="1269" cy="1464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123715</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95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5588</xdr:rowOff>
    </xdr:from>
    <xdr:to>
      <xdr:col>86</xdr:col>
      <xdr:colOff>25400</xdr:colOff>
      <xdr:row>71</xdr:row>
      <xdr:rowOff>5588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17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111179</xdr:rowOff>
    </xdr:from>
    <xdr:to>
      <xdr:col>85</xdr:col>
      <xdr:colOff>127000</xdr:colOff>
      <xdr:row>78</xdr:row>
      <xdr:rowOff>46191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312829"/>
          <a:ext cx="838200" cy="106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83438</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456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105011</xdr:rowOff>
    </xdr:from>
    <xdr:to>
      <xdr:col>85</xdr:col>
      <xdr:colOff>177800</xdr:colOff>
      <xdr:row>79</xdr:row>
      <xdr:rowOff>35161</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7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46191</xdr:rowOff>
    </xdr:from>
    <xdr:to>
      <xdr:col>81</xdr:col>
      <xdr:colOff>50800</xdr:colOff>
      <xdr:row>79</xdr:row>
      <xdr:rowOff>26488</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419291"/>
          <a:ext cx="889000" cy="15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99132</xdr:rowOff>
    </xdr:from>
    <xdr:to>
      <xdr:col>81</xdr:col>
      <xdr:colOff>101600</xdr:colOff>
      <xdr:row>79</xdr:row>
      <xdr:rowOff>29282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47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20409</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56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28012</xdr:rowOff>
    </xdr:from>
    <xdr:to>
      <xdr:col>76</xdr:col>
      <xdr:colOff>114300</xdr:colOff>
      <xdr:row>79</xdr:row>
      <xdr:rowOff>26488</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401112"/>
          <a:ext cx="889000" cy="16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135491</xdr:rowOff>
    </xdr:from>
    <xdr:to>
      <xdr:col>76</xdr:col>
      <xdr:colOff>165100</xdr:colOff>
      <xdr:row>79</xdr:row>
      <xdr:rowOff>65641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82168</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3017" y="13283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58601</xdr:rowOff>
    </xdr:from>
    <xdr:to>
      <xdr:col>71</xdr:col>
      <xdr:colOff>177800</xdr:colOff>
      <xdr:row>78</xdr:row>
      <xdr:rowOff>28012</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260251"/>
          <a:ext cx="889000" cy="14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73006</xdr:rowOff>
    </xdr:from>
    <xdr:to>
      <xdr:col>72</xdr:col>
      <xdr:colOff>38100</xdr:colOff>
      <xdr:row>79</xdr:row>
      <xdr:rowOff>3156</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4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165733</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538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64626</xdr:rowOff>
    </xdr:from>
    <xdr:to>
      <xdr:col>67</xdr:col>
      <xdr:colOff>101600</xdr:colOff>
      <xdr:row>77</xdr:row>
      <xdr:rowOff>166226</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26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157353</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359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60379</xdr:rowOff>
    </xdr:from>
    <xdr:to>
      <xdr:col>85</xdr:col>
      <xdr:colOff>177800</xdr:colOff>
      <xdr:row>77</xdr:row>
      <xdr:rowOff>161979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26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83256</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11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166841</xdr:rowOff>
    </xdr:from>
    <xdr:to>
      <xdr:col>81</xdr:col>
      <xdr:colOff>101600</xdr:colOff>
      <xdr:row>78</xdr:row>
      <xdr:rowOff>96991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36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113518</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314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147138</xdr:rowOff>
    </xdr:from>
    <xdr:to>
      <xdr:col>76</xdr:col>
      <xdr:colOff>165100</xdr:colOff>
      <xdr:row>79</xdr:row>
      <xdr:rowOff>77288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2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68415</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3017" y="13612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148662</xdr:rowOff>
    </xdr:from>
    <xdr:to>
      <xdr:col>72</xdr:col>
      <xdr:colOff>38100</xdr:colOff>
      <xdr:row>78</xdr:row>
      <xdr:rowOff>78812</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35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95339</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12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7801</xdr:rowOff>
    </xdr:from>
    <xdr:to>
      <xdr:col>67</xdr:col>
      <xdr:colOff>101600</xdr:colOff>
      <xdr:row>77</xdr:row>
      <xdr:rowOff>109401</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20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125928</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2984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41287</xdr:rowOff>
    </xdr:from>
    <xdr:to>
      <xdr:col>85</xdr:col>
      <xdr:colOff>126364</xdr:colOff>
      <xdr:row>99</xdr:row>
      <xdr:rowOff>39230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814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43057</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7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39230</xdr:rowOff>
    </xdr:from>
    <xdr:to>
      <xdr:col>86</xdr:col>
      <xdr:colOff>25400</xdr:colOff>
      <xdr:row>99</xdr:row>
      <xdr:rowOff>39230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70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159414</xdr:rowOff>
    </xdr:from>
    <xdr:ext cx="534377"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41287</xdr:rowOff>
    </xdr:from>
    <xdr:to>
      <xdr:col>86</xdr:col>
      <xdr:colOff>25400</xdr:colOff>
      <xdr:row>92</xdr:row>
      <xdr:rowOff>41287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81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13216</xdr:rowOff>
    </xdr:from>
    <xdr:to>
      <xdr:col>85</xdr:col>
      <xdr:colOff>127000</xdr:colOff>
      <xdr:row>97</xdr:row>
      <xdr:rowOff>17284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643866"/>
          <a:ext cx="838200" cy="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61073</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48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38196</xdr:rowOff>
    </xdr:from>
    <xdr:to>
      <xdr:col>85</xdr:col>
      <xdr:colOff>177800</xdr:colOff>
      <xdr:row>96</xdr:row>
      <xdr:rowOff>139796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4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17284</xdr:rowOff>
    </xdr:from>
    <xdr:to>
      <xdr:col>81</xdr:col>
      <xdr:colOff>50800</xdr:colOff>
      <xdr:row>97</xdr:row>
      <xdr:rowOff>18131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647934"/>
          <a:ext cx="889000" cy="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31635</xdr:rowOff>
    </xdr:from>
    <xdr:to>
      <xdr:col>81</xdr:col>
      <xdr:colOff>101600</xdr:colOff>
      <xdr:row>96</xdr:row>
      <xdr:rowOff>133235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149762</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6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18131</xdr:rowOff>
    </xdr:from>
    <xdr:to>
      <xdr:col>76</xdr:col>
      <xdr:colOff>114300</xdr:colOff>
      <xdr:row>97</xdr:row>
      <xdr:rowOff>22337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648781"/>
          <a:ext cx="8890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29280</xdr:rowOff>
    </xdr:from>
    <xdr:to>
      <xdr:col>76</xdr:col>
      <xdr:colOff>165100</xdr:colOff>
      <xdr:row>96</xdr:row>
      <xdr:rowOff>130880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4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147407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6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22337</xdr:rowOff>
    </xdr:from>
    <xdr:to>
      <xdr:col>71</xdr:col>
      <xdr:colOff>177800</xdr:colOff>
      <xdr:row>97</xdr:row>
      <xdr:rowOff>46729</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652987"/>
          <a:ext cx="889000" cy="24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32779</xdr:rowOff>
    </xdr:from>
    <xdr:to>
      <xdr:col>72</xdr:col>
      <xdr:colOff>38100</xdr:colOff>
      <xdr:row>96</xdr:row>
      <xdr:rowOff>134379</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49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150906</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6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49307</xdr:rowOff>
    </xdr:from>
    <xdr:to>
      <xdr:col>67</xdr:col>
      <xdr:colOff>101600</xdr:colOff>
      <xdr:row>96</xdr:row>
      <xdr:rowOff>150907</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167434</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8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133866</xdr:rowOff>
    </xdr:from>
    <xdr:to>
      <xdr:col>85</xdr:col>
      <xdr:colOff>177800</xdr:colOff>
      <xdr:row>97</xdr:row>
      <xdr:rowOff>64016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59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112293</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57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137934</xdr:rowOff>
    </xdr:from>
    <xdr:to>
      <xdr:col>81</xdr:col>
      <xdr:colOff>101600</xdr:colOff>
      <xdr:row>97</xdr:row>
      <xdr:rowOff>68084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59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59211</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68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138781</xdr:rowOff>
    </xdr:from>
    <xdr:to>
      <xdr:col>76</xdr:col>
      <xdr:colOff>165100</xdr:colOff>
      <xdr:row>97</xdr:row>
      <xdr:rowOff>68931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59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60058</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69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142987</xdr:rowOff>
    </xdr:from>
    <xdr:to>
      <xdr:col>72</xdr:col>
      <xdr:colOff>38100</xdr:colOff>
      <xdr:row>97</xdr:row>
      <xdr:rowOff>73137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60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64264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69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167379</xdr:rowOff>
    </xdr:from>
    <xdr:to>
      <xdr:col>67</xdr:col>
      <xdr:colOff>101600</xdr:colOff>
      <xdr:row>97</xdr:row>
      <xdr:rowOff>97529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62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88656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71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35306</xdr:rowOff>
    </xdr:from>
    <xdr:to>
      <xdr:col>116</xdr:col>
      <xdr:colOff>63500</xdr:colOff>
      <xdr:row>39</xdr:row>
      <xdr:rowOff>36449</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1323300" y="6721856"/>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111586</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552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88709</xdr:rowOff>
    </xdr:from>
    <xdr:to>
      <xdr:col>116</xdr:col>
      <xdr:colOff>114300</xdr:colOff>
      <xdr:row>39</xdr:row>
      <xdr:rowOff>18859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36449</xdr:rowOff>
    </xdr:from>
    <xdr:to>
      <xdr:col>111</xdr:col>
      <xdr:colOff>177800</xdr:colOff>
      <xdr:row>39</xdr:row>
      <xdr:rowOff>37973</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0434300" y="6722999"/>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116713</xdr:rowOff>
    </xdr:from>
    <xdr:to>
      <xdr:col>112</xdr:col>
      <xdr:colOff>38100</xdr:colOff>
      <xdr:row>39</xdr:row>
      <xdr:rowOff>46863</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63390</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36830</xdr:rowOff>
    </xdr:from>
    <xdr:to>
      <xdr:col>107</xdr:col>
      <xdr:colOff>50800</xdr:colOff>
      <xdr:row>39</xdr:row>
      <xdr:rowOff>37973</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23380"/>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143573</xdr:rowOff>
    </xdr:from>
    <xdr:to>
      <xdr:col>107</xdr:col>
      <xdr:colOff>101600</xdr:colOff>
      <xdr:row>38</xdr:row>
      <xdr:rowOff>73723</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48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90250</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199428" y="626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36830</xdr:rowOff>
    </xdr:from>
    <xdr:to>
      <xdr:col>102</xdr:col>
      <xdr:colOff>114300</xdr:colOff>
      <xdr:row>39</xdr:row>
      <xdr:rowOff>37782</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18656300" y="6723380"/>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110045</xdr:rowOff>
    </xdr:from>
    <xdr:to>
      <xdr:col>102</xdr:col>
      <xdr:colOff>165100</xdr:colOff>
      <xdr:row>39</xdr:row>
      <xdr:rowOff>40195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6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56723</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40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111379</xdr:rowOff>
    </xdr:from>
    <xdr:to>
      <xdr:col>98</xdr:col>
      <xdr:colOff>38100</xdr:colOff>
      <xdr:row>39</xdr:row>
      <xdr:rowOff>41529</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62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58056</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40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155956</xdr:rowOff>
    </xdr:from>
    <xdr:to>
      <xdr:col>116</xdr:col>
      <xdr:colOff>114300</xdr:colOff>
      <xdr:row>39</xdr:row>
      <xdr:rowOff>86106</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7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70883</xdr:rowOff>
    </xdr:from>
    <xdr:ext cx="313932"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859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157099</xdr:rowOff>
    </xdr:from>
    <xdr:to>
      <xdr:col>112</xdr:col>
      <xdr:colOff>38100</xdr:colOff>
      <xdr:row>39</xdr:row>
      <xdr:rowOff>87249</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7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78376</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66333" y="6764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158623</xdr:rowOff>
    </xdr:from>
    <xdr:to>
      <xdr:col>107</xdr:col>
      <xdr:colOff>101600</xdr:colOff>
      <xdr:row>39</xdr:row>
      <xdr:rowOff>88773</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7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79900</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77333" y="67664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157480</xdr:rowOff>
    </xdr:from>
    <xdr:to>
      <xdr:col>102</xdr:col>
      <xdr:colOff>165100</xdr:colOff>
      <xdr:row>39</xdr:row>
      <xdr:rowOff>87630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78757</xdr:rowOff>
    </xdr:from>
    <xdr:ext cx="313932"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88333" y="67653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158432</xdr:rowOff>
    </xdr:from>
    <xdr:to>
      <xdr:col>98</xdr:col>
      <xdr:colOff>38100</xdr:colOff>
      <xdr:row>39</xdr:row>
      <xdr:rowOff>88582</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7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79709</xdr:rowOff>
    </xdr:from>
    <xdr:ext cx="313932"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99333" y="67662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令和６年度は、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一部制度の廃止に伴う中小企業資金貸付事業の減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商工費</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が減少したものの、</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子規記念博物館の改修や学校施設の長寿命化改修などにより</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教育費</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が大きく増加した結果、歳出総額は前年度から増加している。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なお、類似団体と比較すると、</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土木費、公債費などは例年平均値を下回っているが、民生費は例年平均値を上回っている。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子育て・教育環境の充実や物価高騰対策、災害復旧の経費等に財政調整基金を活用したことや、社会保障関係経費の増加などにより、令和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年度の実質単年度収支は赤字となっている。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今後も予算決算の状況を分析しつつ、将来の財政需要も見極めながら、健全財政の確保に努める。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昨年度に引き続き、一般会計・特別会計・企業会計の全会計で黒字を達成している。今後も各会計で、黒字を継続できるよう健全財政の確保に努める。</a:t>
          </a:r>
          <a:endParaRPr lang="ja-JP" altLang="ja-JP" sz="18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233179187</v>
      </c>
      <c r="BO4" s="436"/>
      <c r="BP4" s="436"/>
      <c r="BQ4" s="436"/>
      <c r="BR4" s="436"/>
      <c r="BS4" s="436"/>
      <c r="BT4" s="436"/>
      <c r="BU4" s="437"/>
      <c r="BV4" s="435">
        <v>224500645</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1.3</v>
      </c>
      <c r="CU4" s="576"/>
      <c r="CV4" s="576"/>
      <c r="CW4" s="576"/>
      <c r="CX4" s="576"/>
      <c r="CY4" s="576"/>
      <c r="CZ4" s="576"/>
      <c r="DA4" s="577"/>
      <c r="DB4" s="575">
        <v>2.6</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228583457</v>
      </c>
      <c r="BO5" s="407"/>
      <c r="BP5" s="407"/>
      <c r="BQ5" s="407"/>
      <c r="BR5" s="407"/>
      <c r="BS5" s="407"/>
      <c r="BT5" s="407"/>
      <c r="BU5" s="408"/>
      <c r="BV5" s="406">
        <v>219165701</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91.3</v>
      </c>
      <c r="CU5" s="404"/>
      <c r="CV5" s="404"/>
      <c r="CW5" s="404"/>
      <c r="CX5" s="404"/>
      <c r="CY5" s="404"/>
      <c r="CZ5" s="404"/>
      <c r="DA5" s="405"/>
      <c r="DB5" s="403">
        <v>89.6</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4595730</v>
      </c>
      <c r="BO6" s="407"/>
      <c r="BP6" s="407"/>
      <c r="BQ6" s="407"/>
      <c r="BR6" s="407"/>
      <c r="BS6" s="407"/>
      <c r="BT6" s="407"/>
      <c r="BU6" s="408"/>
      <c r="BV6" s="406">
        <v>5334944</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92.3</v>
      </c>
      <c r="CU6" s="550"/>
      <c r="CV6" s="550"/>
      <c r="CW6" s="550"/>
      <c r="CX6" s="550"/>
      <c r="CY6" s="550"/>
      <c r="CZ6" s="550"/>
      <c r="DA6" s="551"/>
      <c r="DB6" s="549">
        <v>91.8</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3110882</v>
      </c>
      <c r="BO7" s="407"/>
      <c r="BP7" s="407"/>
      <c r="BQ7" s="407"/>
      <c r="BR7" s="407"/>
      <c r="BS7" s="407"/>
      <c r="BT7" s="407"/>
      <c r="BU7" s="408"/>
      <c r="BV7" s="406">
        <v>2413844</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116200928</v>
      </c>
      <c r="CU7" s="407"/>
      <c r="CV7" s="407"/>
      <c r="CW7" s="407"/>
      <c r="CX7" s="407"/>
      <c r="CY7" s="407"/>
      <c r="CZ7" s="407"/>
      <c r="DA7" s="408"/>
      <c r="DB7" s="406">
        <v>113026008</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1484848</v>
      </c>
      <c r="BO8" s="407"/>
      <c r="BP8" s="407"/>
      <c r="BQ8" s="407"/>
      <c r="BR8" s="407"/>
      <c r="BS8" s="407"/>
      <c r="BT8" s="407"/>
      <c r="BU8" s="408"/>
      <c r="BV8" s="406">
        <v>2921100</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0.74</v>
      </c>
      <c r="CU8" s="510"/>
      <c r="CV8" s="510"/>
      <c r="CW8" s="510"/>
      <c r="CX8" s="510"/>
      <c r="CY8" s="510"/>
      <c r="CZ8" s="510"/>
      <c r="DA8" s="511"/>
      <c r="DB8" s="509">
        <v>0.74</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511192</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-1436252</v>
      </c>
      <c r="BO9" s="407"/>
      <c r="BP9" s="407"/>
      <c r="BQ9" s="407"/>
      <c r="BR9" s="407"/>
      <c r="BS9" s="407"/>
      <c r="BT9" s="407"/>
      <c r="BU9" s="408"/>
      <c r="BV9" s="406">
        <v>-1227497</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11.5</v>
      </c>
      <c r="CU9" s="404"/>
      <c r="CV9" s="404"/>
      <c r="CW9" s="404"/>
      <c r="CX9" s="404"/>
      <c r="CY9" s="404"/>
      <c r="CZ9" s="404"/>
      <c r="DA9" s="405"/>
      <c r="DB9" s="403">
        <v>11.6</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514865</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500000</v>
      </c>
      <c r="BO10" s="407"/>
      <c r="BP10" s="407"/>
      <c r="BQ10" s="407"/>
      <c r="BR10" s="407"/>
      <c r="BS10" s="407"/>
      <c r="BT10" s="407"/>
      <c r="BU10" s="408"/>
      <c r="BV10" s="406">
        <v>1650000</v>
      </c>
      <c r="BW10" s="407"/>
      <c r="BX10" s="407"/>
      <c r="BY10" s="407"/>
      <c r="BZ10" s="407"/>
      <c r="CA10" s="407"/>
      <c r="CB10" s="407"/>
      <c r="CC10" s="408"/>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119</v>
      </c>
      <c r="AV11" s="465"/>
      <c r="AW11" s="465"/>
      <c r="AX11" s="465"/>
      <c r="AY11" s="420" t="s">
        <v>120</v>
      </c>
      <c r="AZ11" s="421"/>
      <c r="BA11" s="421"/>
      <c r="BB11" s="421"/>
      <c r="BC11" s="421"/>
      <c r="BD11" s="421"/>
      <c r="BE11" s="421"/>
      <c r="BF11" s="421"/>
      <c r="BG11" s="421"/>
      <c r="BH11" s="421"/>
      <c r="BI11" s="421"/>
      <c r="BJ11" s="421"/>
      <c r="BK11" s="421"/>
      <c r="BL11" s="421"/>
      <c r="BM11" s="422"/>
      <c r="BN11" s="406">
        <v>3000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496666</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2400000</v>
      </c>
      <c r="BO12" s="407"/>
      <c r="BP12" s="407"/>
      <c r="BQ12" s="407"/>
      <c r="BR12" s="407"/>
      <c r="BS12" s="407"/>
      <c r="BT12" s="407"/>
      <c r="BU12" s="408"/>
      <c r="BV12" s="406">
        <v>2000000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491638</v>
      </c>
      <c r="S13" s="494"/>
      <c r="T13" s="494"/>
      <c r="U13" s="494"/>
      <c r="V13" s="495"/>
      <c r="W13" s="496" t="s">
        <v>131</v>
      </c>
      <c r="X13" s="392"/>
      <c r="Y13" s="392"/>
      <c r="Z13" s="392"/>
      <c r="AA13" s="392"/>
      <c r="AB13" s="393"/>
      <c r="AC13" s="359">
        <v>5864</v>
      </c>
      <c r="AD13" s="360"/>
      <c r="AE13" s="360"/>
      <c r="AF13" s="360"/>
      <c r="AG13" s="361"/>
      <c r="AH13" s="359">
        <v>6957</v>
      </c>
      <c r="AI13" s="360"/>
      <c r="AJ13" s="360"/>
      <c r="AK13" s="360"/>
      <c r="AL13" s="419"/>
      <c r="AM13" s="463" t="s">
        <v>132</v>
      </c>
      <c r="AN13" s="363"/>
      <c r="AO13" s="363"/>
      <c r="AP13" s="363"/>
      <c r="AQ13" s="363"/>
      <c r="AR13" s="363"/>
      <c r="AS13" s="363"/>
      <c r="AT13" s="364"/>
      <c r="AU13" s="464" t="s">
        <v>119</v>
      </c>
      <c r="AV13" s="465"/>
      <c r="AW13" s="465"/>
      <c r="AX13" s="465"/>
      <c r="AY13" s="420" t="s">
        <v>133</v>
      </c>
      <c r="AZ13" s="421"/>
      <c r="BA13" s="421"/>
      <c r="BB13" s="421"/>
      <c r="BC13" s="421"/>
      <c r="BD13" s="421"/>
      <c r="BE13" s="421"/>
      <c r="BF13" s="421"/>
      <c r="BG13" s="421"/>
      <c r="BH13" s="421"/>
      <c r="BI13" s="421"/>
      <c r="BJ13" s="421"/>
      <c r="BK13" s="421"/>
      <c r="BL13" s="421"/>
      <c r="BM13" s="422"/>
      <c r="BN13" s="406">
        <v>-3333252</v>
      </c>
      <c r="BO13" s="407"/>
      <c r="BP13" s="407"/>
      <c r="BQ13" s="407"/>
      <c r="BR13" s="407"/>
      <c r="BS13" s="407"/>
      <c r="BT13" s="407"/>
      <c r="BU13" s="408"/>
      <c r="BV13" s="406">
        <v>-1577497</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7.6</v>
      </c>
      <c r="CU13" s="404"/>
      <c r="CV13" s="404"/>
      <c r="CW13" s="404"/>
      <c r="CX13" s="404"/>
      <c r="CY13" s="404"/>
      <c r="CZ13" s="404"/>
      <c r="DA13" s="405"/>
      <c r="DB13" s="403">
        <v>7.8</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500231</v>
      </c>
      <c r="S14" s="494"/>
      <c r="T14" s="494"/>
      <c r="U14" s="494"/>
      <c r="V14" s="495"/>
      <c r="W14" s="497"/>
      <c r="X14" s="395"/>
      <c r="Y14" s="395"/>
      <c r="Z14" s="395"/>
      <c r="AA14" s="395"/>
      <c r="AB14" s="396"/>
      <c r="AC14" s="486">
        <v>2.8</v>
      </c>
      <c r="AD14" s="487"/>
      <c r="AE14" s="487"/>
      <c r="AF14" s="487"/>
      <c r="AG14" s="488"/>
      <c r="AH14" s="486">
        <v>3.2</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22.1</v>
      </c>
      <c r="CU14" s="504"/>
      <c r="CV14" s="504"/>
      <c r="CW14" s="504"/>
      <c r="CX14" s="504"/>
      <c r="CY14" s="504"/>
      <c r="CZ14" s="504"/>
      <c r="DA14" s="505"/>
      <c r="DB14" s="503">
        <v>20.3</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495889</v>
      </c>
      <c r="S15" s="494"/>
      <c r="T15" s="494"/>
      <c r="U15" s="494"/>
      <c r="V15" s="495"/>
      <c r="W15" s="496" t="s">
        <v>137</v>
      </c>
      <c r="X15" s="392"/>
      <c r="Y15" s="392"/>
      <c r="Z15" s="392"/>
      <c r="AA15" s="392"/>
      <c r="AB15" s="393"/>
      <c r="AC15" s="359">
        <v>36493</v>
      </c>
      <c r="AD15" s="360"/>
      <c r="AE15" s="360"/>
      <c r="AF15" s="360"/>
      <c r="AG15" s="361"/>
      <c r="AH15" s="359">
        <v>40668</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69357903</v>
      </c>
      <c r="BO15" s="436"/>
      <c r="BP15" s="436"/>
      <c r="BQ15" s="436"/>
      <c r="BR15" s="436"/>
      <c r="BS15" s="436"/>
      <c r="BT15" s="436"/>
      <c r="BU15" s="437"/>
      <c r="BV15" s="435">
        <v>67692178</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117</v>
      </c>
      <c r="S16" s="484"/>
      <c r="T16" s="484"/>
      <c r="U16" s="484"/>
      <c r="V16" s="485"/>
      <c r="W16" s="497"/>
      <c r="X16" s="395"/>
      <c r="Y16" s="395"/>
      <c r="Z16" s="395"/>
      <c r="AA16" s="395"/>
      <c r="AB16" s="396"/>
      <c r="AC16" s="486">
        <v>17.600000000000001</v>
      </c>
      <c r="AD16" s="487"/>
      <c r="AE16" s="487"/>
      <c r="AF16" s="487"/>
      <c r="AG16" s="488"/>
      <c r="AH16" s="486">
        <v>18.8</v>
      </c>
      <c r="AI16" s="487"/>
      <c r="AJ16" s="487"/>
      <c r="AK16" s="487"/>
      <c r="AL16" s="489"/>
      <c r="AM16" s="463"/>
      <c r="AN16" s="363"/>
      <c r="AO16" s="363"/>
      <c r="AP16" s="363"/>
      <c r="AQ16" s="363"/>
      <c r="AR16" s="363"/>
      <c r="AS16" s="363"/>
      <c r="AT16" s="364"/>
      <c r="AU16" s="464"/>
      <c r="AV16" s="465"/>
      <c r="AW16" s="465"/>
      <c r="AX16" s="465"/>
      <c r="AY16" s="420" t="s">
        <v>141</v>
      </c>
      <c r="AZ16" s="421"/>
      <c r="BA16" s="421"/>
      <c r="BB16" s="421"/>
      <c r="BC16" s="421"/>
      <c r="BD16" s="421"/>
      <c r="BE16" s="421"/>
      <c r="BF16" s="421"/>
      <c r="BG16" s="421"/>
      <c r="BH16" s="421"/>
      <c r="BI16" s="421"/>
      <c r="BJ16" s="421"/>
      <c r="BK16" s="421"/>
      <c r="BL16" s="421"/>
      <c r="BM16" s="422"/>
      <c r="BN16" s="406">
        <v>96056283</v>
      </c>
      <c r="BO16" s="407"/>
      <c r="BP16" s="407"/>
      <c r="BQ16" s="407"/>
      <c r="BR16" s="407"/>
      <c r="BS16" s="407"/>
      <c r="BT16" s="407"/>
      <c r="BU16" s="408"/>
      <c r="BV16" s="406">
        <v>91897839</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142</v>
      </c>
      <c r="N17" s="500"/>
      <c r="O17" s="500"/>
      <c r="P17" s="500"/>
      <c r="Q17" s="501"/>
      <c r="R17" s="483" t="s">
        <v>143</v>
      </c>
      <c r="S17" s="484"/>
      <c r="T17" s="484"/>
      <c r="U17" s="484"/>
      <c r="V17" s="485"/>
      <c r="W17" s="496" t="s">
        <v>144</v>
      </c>
      <c r="X17" s="392"/>
      <c r="Y17" s="392"/>
      <c r="Z17" s="392"/>
      <c r="AA17" s="392"/>
      <c r="AB17" s="393"/>
      <c r="AC17" s="359">
        <v>164609</v>
      </c>
      <c r="AD17" s="360"/>
      <c r="AE17" s="360"/>
      <c r="AF17" s="360"/>
      <c r="AG17" s="361"/>
      <c r="AH17" s="359">
        <v>169242</v>
      </c>
      <c r="AI17" s="360"/>
      <c r="AJ17" s="360"/>
      <c r="AK17" s="360"/>
      <c r="AL17" s="419"/>
      <c r="AM17" s="463"/>
      <c r="AN17" s="363"/>
      <c r="AO17" s="363"/>
      <c r="AP17" s="363"/>
      <c r="AQ17" s="363"/>
      <c r="AR17" s="363"/>
      <c r="AS17" s="363"/>
      <c r="AT17" s="364"/>
      <c r="AU17" s="464"/>
      <c r="AV17" s="465"/>
      <c r="AW17" s="465"/>
      <c r="AX17" s="465"/>
      <c r="AY17" s="420" t="s">
        <v>145</v>
      </c>
      <c r="AZ17" s="421"/>
      <c r="BA17" s="421"/>
      <c r="BB17" s="421"/>
      <c r="BC17" s="421"/>
      <c r="BD17" s="421"/>
      <c r="BE17" s="421"/>
      <c r="BF17" s="421"/>
      <c r="BG17" s="421"/>
      <c r="BH17" s="421"/>
      <c r="BI17" s="421"/>
      <c r="BJ17" s="421"/>
      <c r="BK17" s="421"/>
      <c r="BL17" s="421"/>
      <c r="BM17" s="422"/>
      <c r="BN17" s="406">
        <v>88250517</v>
      </c>
      <c r="BO17" s="407"/>
      <c r="BP17" s="407"/>
      <c r="BQ17" s="407"/>
      <c r="BR17" s="407"/>
      <c r="BS17" s="407"/>
      <c r="BT17" s="407"/>
      <c r="BU17" s="408"/>
      <c r="BV17" s="406">
        <v>86102485</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146</v>
      </c>
      <c r="C18" s="457"/>
      <c r="D18" s="457"/>
      <c r="E18" s="458"/>
      <c r="F18" s="458"/>
      <c r="G18" s="458"/>
      <c r="H18" s="458"/>
      <c r="I18" s="458"/>
      <c r="J18" s="458"/>
      <c r="K18" s="458"/>
      <c r="L18" s="459">
        <v>429.35</v>
      </c>
      <c r="M18" s="459"/>
      <c r="N18" s="459"/>
      <c r="O18" s="459"/>
      <c r="P18" s="459"/>
      <c r="Q18" s="459"/>
      <c r="R18" s="460"/>
      <c r="S18" s="460"/>
      <c r="T18" s="460"/>
      <c r="U18" s="460"/>
      <c r="V18" s="461"/>
      <c r="W18" s="477"/>
      <c r="X18" s="478"/>
      <c r="Y18" s="478"/>
      <c r="Z18" s="478"/>
      <c r="AA18" s="478"/>
      <c r="AB18" s="502"/>
      <c r="AC18" s="376">
        <v>79.5</v>
      </c>
      <c r="AD18" s="377"/>
      <c r="AE18" s="377"/>
      <c r="AF18" s="377"/>
      <c r="AG18" s="462"/>
      <c r="AH18" s="376">
        <v>78</v>
      </c>
      <c r="AI18" s="377"/>
      <c r="AJ18" s="377"/>
      <c r="AK18" s="377"/>
      <c r="AL18" s="378"/>
      <c r="AM18" s="463"/>
      <c r="AN18" s="363"/>
      <c r="AO18" s="363"/>
      <c r="AP18" s="363"/>
      <c r="AQ18" s="363"/>
      <c r="AR18" s="363"/>
      <c r="AS18" s="363"/>
      <c r="AT18" s="364"/>
      <c r="AU18" s="464"/>
      <c r="AV18" s="465"/>
      <c r="AW18" s="465"/>
      <c r="AX18" s="465"/>
      <c r="AY18" s="420" t="s">
        <v>147</v>
      </c>
      <c r="AZ18" s="421"/>
      <c r="BA18" s="421"/>
      <c r="BB18" s="421"/>
      <c r="BC18" s="421"/>
      <c r="BD18" s="421"/>
      <c r="BE18" s="421"/>
      <c r="BF18" s="421"/>
      <c r="BG18" s="421"/>
      <c r="BH18" s="421"/>
      <c r="BI18" s="421"/>
      <c r="BJ18" s="421"/>
      <c r="BK18" s="421"/>
      <c r="BL18" s="421"/>
      <c r="BM18" s="422"/>
      <c r="BN18" s="406">
        <v>109536579</v>
      </c>
      <c r="BO18" s="407"/>
      <c r="BP18" s="407"/>
      <c r="BQ18" s="407"/>
      <c r="BR18" s="407"/>
      <c r="BS18" s="407"/>
      <c r="BT18" s="407"/>
      <c r="BU18" s="408"/>
      <c r="BV18" s="406">
        <v>103711099</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148</v>
      </c>
      <c r="C19" s="457"/>
      <c r="D19" s="457"/>
      <c r="E19" s="458"/>
      <c r="F19" s="458"/>
      <c r="G19" s="458"/>
      <c r="H19" s="458"/>
      <c r="I19" s="458"/>
      <c r="J19" s="458"/>
      <c r="K19" s="458"/>
      <c r="L19" s="466">
        <v>1191</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149</v>
      </c>
      <c r="AZ19" s="421"/>
      <c r="BA19" s="421"/>
      <c r="BB19" s="421"/>
      <c r="BC19" s="421"/>
      <c r="BD19" s="421"/>
      <c r="BE19" s="421"/>
      <c r="BF19" s="421"/>
      <c r="BG19" s="421"/>
      <c r="BH19" s="421"/>
      <c r="BI19" s="421"/>
      <c r="BJ19" s="421"/>
      <c r="BK19" s="421"/>
      <c r="BL19" s="421"/>
      <c r="BM19" s="422"/>
      <c r="BN19" s="406">
        <v>140214568</v>
      </c>
      <c r="BO19" s="407"/>
      <c r="BP19" s="407"/>
      <c r="BQ19" s="407"/>
      <c r="BR19" s="407"/>
      <c r="BS19" s="407"/>
      <c r="BT19" s="407"/>
      <c r="BU19" s="408"/>
      <c r="BV19" s="406">
        <v>139710348</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150</v>
      </c>
      <c r="C20" s="457"/>
      <c r="D20" s="457"/>
      <c r="E20" s="458"/>
      <c r="F20" s="458"/>
      <c r="G20" s="458"/>
      <c r="H20" s="458"/>
      <c r="I20" s="458"/>
      <c r="J20" s="458"/>
      <c r="K20" s="458"/>
      <c r="L20" s="466">
        <v>241234</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151</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152</v>
      </c>
      <c r="C22" s="383"/>
      <c r="D22" s="384"/>
      <c r="E22" s="391" t="s">
        <v>1</v>
      </c>
      <c r="F22" s="392"/>
      <c r="G22" s="392"/>
      <c r="H22" s="392"/>
      <c r="I22" s="392"/>
      <c r="J22" s="392"/>
      <c r="K22" s="393"/>
      <c r="L22" s="391" t="s">
        <v>153</v>
      </c>
      <c r="M22" s="392"/>
      <c r="N22" s="392"/>
      <c r="O22" s="392"/>
      <c r="P22" s="393"/>
      <c r="Q22" s="397" t="s">
        <v>154</v>
      </c>
      <c r="R22" s="398"/>
      <c r="S22" s="398"/>
      <c r="T22" s="398"/>
      <c r="U22" s="398"/>
      <c r="V22" s="399"/>
      <c r="W22" s="448" t="s">
        <v>155</v>
      </c>
      <c r="X22" s="383"/>
      <c r="Y22" s="384"/>
      <c r="Z22" s="391" t="s">
        <v>1</v>
      </c>
      <c r="AA22" s="392"/>
      <c r="AB22" s="392"/>
      <c r="AC22" s="392"/>
      <c r="AD22" s="392"/>
      <c r="AE22" s="392"/>
      <c r="AF22" s="392"/>
      <c r="AG22" s="393"/>
      <c r="AH22" s="409" t="s">
        <v>156</v>
      </c>
      <c r="AI22" s="392"/>
      <c r="AJ22" s="392"/>
      <c r="AK22" s="392"/>
      <c r="AL22" s="393"/>
      <c r="AM22" s="409" t="s">
        <v>157</v>
      </c>
      <c r="AN22" s="410"/>
      <c r="AO22" s="410"/>
      <c r="AP22" s="410"/>
      <c r="AQ22" s="410"/>
      <c r="AR22" s="411"/>
      <c r="AS22" s="397" t="s">
        <v>154</v>
      </c>
      <c r="AT22" s="398"/>
      <c r="AU22" s="398"/>
      <c r="AV22" s="398"/>
      <c r="AW22" s="398"/>
      <c r="AX22" s="415"/>
      <c r="AY22" s="432" t="s">
        <v>158</v>
      </c>
      <c r="AZ22" s="433"/>
      <c r="BA22" s="433"/>
      <c r="BB22" s="433"/>
      <c r="BC22" s="433"/>
      <c r="BD22" s="433"/>
      <c r="BE22" s="433"/>
      <c r="BF22" s="433"/>
      <c r="BG22" s="433"/>
      <c r="BH22" s="433"/>
      <c r="BI22" s="433"/>
      <c r="BJ22" s="433"/>
      <c r="BK22" s="433"/>
      <c r="BL22" s="433"/>
      <c r="BM22" s="434"/>
      <c r="BN22" s="435">
        <v>155377053</v>
      </c>
      <c r="BO22" s="436"/>
      <c r="BP22" s="436"/>
      <c r="BQ22" s="436"/>
      <c r="BR22" s="436"/>
      <c r="BS22" s="436"/>
      <c r="BT22" s="436"/>
      <c r="BU22" s="437"/>
      <c r="BV22" s="435">
        <v>157871552</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159</v>
      </c>
      <c r="AZ23" s="421"/>
      <c r="BA23" s="421"/>
      <c r="BB23" s="421"/>
      <c r="BC23" s="421"/>
      <c r="BD23" s="421"/>
      <c r="BE23" s="421"/>
      <c r="BF23" s="421"/>
      <c r="BG23" s="421"/>
      <c r="BH23" s="421"/>
      <c r="BI23" s="421"/>
      <c r="BJ23" s="421"/>
      <c r="BK23" s="421"/>
      <c r="BL23" s="421"/>
      <c r="BM23" s="422"/>
      <c r="BN23" s="406">
        <v>95857683</v>
      </c>
      <c r="BO23" s="407"/>
      <c r="BP23" s="407"/>
      <c r="BQ23" s="407"/>
      <c r="BR23" s="407"/>
      <c r="BS23" s="407"/>
      <c r="BT23" s="407"/>
      <c r="BU23" s="408"/>
      <c r="BV23" s="406">
        <v>96990437</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160</v>
      </c>
      <c r="F24" s="363"/>
      <c r="G24" s="363"/>
      <c r="H24" s="363"/>
      <c r="I24" s="363"/>
      <c r="J24" s="363"/>
      <c r="K24" s="364"/>
      <c r="L24" s="359">
        <v>1</v>
      </c>
      <c r="M24" s="360"/>
      <c r="N24" s="360"/>
      <c r="O24" s="360"/>
      <c r="P24" s="361"/>
      <c r="Q24" s="359">
        <v>10304</v>
      </c>
      <c r="R24" s="360"/>
      <c r="S24" s="360"/>
      <c r="T24" s="360"/>
      <c r="U24" s="360"/>
      <c r="V24" s="361"/>
      <c r="W24" s="449"/>
      <c r="X24" s="386"/>
      <c r="Y24" s="387"/>
      <c r="Z24" s="362" t="s">
        <v>161</v>
      </c>
      <c r="AA24" s="363"/>
      <c r="AB24" s="363"/>
      <c r="AC24" s="363"/>
      <c r="AD24" s="363"/>
      <c r="AE24" s="363"/>
      <c r="AF24" s="363"/>
      <c r="AG24" s="364"/>
      <c r="AH24" s="359">
        <v>2965</v>
      </c>
      <c r="AI24" s="360"/>
      <c r="AJ24" s="360"/>
      <c r="AK24" s="360"/>
      <c r="AL24" s="361"/>
      <c r="AM24" s="359">
        <v>9624390</v>
      </c>
      <c r="AN24" s="360"/>
      <c r="AO24" s="360"/>
      <c r="AP24" s="360"/>
      <c r="AQ24" s="360"/>
      <c r="AR24" s="361"/>
      <c r="AS24" s="359">
        <v>3246</v>
      </c>
      <c r="AT24" s="360"/>
      <c r="AU24" s="360"/>
      <c r="AV24" s="360"/>
      <c r="AW24" s="360"/>
      <c r="AX24" s="419"/>
      <c r="AY24" s="379" t="s">
        <v>162</v>
      </c>
      <c r="AZ24" s="380"/>
      <c r="BA24" s="380"/>
      <c r="BB24" s="380"/>
      <c r="BC24" s="380"/>
      <c r="BD24" s="380"/>
      <c r="BE24" s="380"/>
      <c r="BF24" s="380"/>
      <c r="BG24" s="380"/>
      <c r="BH24" s="380"/>
      <c r="BI24" s="380"/>
      <c r="BJ24" s="380"/>
      <c r="BK24" s="380"/>
      <c r="BL24" s="380"/>
      <c r="BM24" s="381"/>
      <c r="BN24" s="406">
        <v>83949380</v>
      </c>
      <c r="BO24" s="407"/>
      <c r="BP24" s="407"/>
      <c r="BQ24" s="407"/>
      <c r="BR24" s="407"/>
      <c r="BS24" s="407"/>
      <c r="BT24" s="407"/>
      <c r="BU24" s="408"/>
      <c r="BV24" s="406">
        <v>80242079</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163</v>
      </c>
      <c r="F25" s="363"/>
      <c r="G25" s="363"/>
      <c r="H25" s="363"/>
      <c r="I25" s="363"/>
      <c r="J25" s="363"/>
      <c r="K25" s="364"/>
      <c r="L25" s="359">
        <v>2</v>
      </c>
      <c r="M25" s="360"/>
      <c r="N25" s="360"/>
      <c r="O25" s="360"/>
      <c r="P25" s="361"/>
      <c r="Q25" s="359">
        <v>8451</v>
      </c>
      <c r="R25" s="360"/>
      <c r="S25" s="360"/>
      <c r="T25" s="360"/>
      <c r="U25" s="360"/>
      <c r="V25" s="361"/>
      <c r="W25" s="449"/>
      <c r="X25" s="386"/>
      <c r="Y25" s="387"/>
      <c r="Z25" s="362" t="s">
        <v>164</v>
      </c>
      <c r="AA25" s="363"/>
      <c r="AB25" s="363"/>
      <c r="AC25" s="363"/>
      <c r="AD25" s="363"/>
      <c r="AE25" s="363"/>
      <c r="AF25" s="363"/>
      <c r="AG25" s="364"/>
      <c r="AH25" s="359">
        <v>475</v>
      </c>
      <c r="AI25" s="360"/>
      <c r="AJ25" s="360"/>
      <c r="AK25" s="360"/>
      <c r="AL25" s="361"/>
      <c r="AM25" s="359">
        <v>1603600</v>
      </c>
      <c r="AN25" s="360"/>
      <c r="AO25" s="360"/>
      <c r="AP25" s="360"/>
      <c r="AQ25" s="360"/>
      <c r="AR25" s="361"/>
      <c r="AS25" s="359">
        <v>3376</v>
      </c>
      <c r="AT25" s="360"/>
      <c r="AU25" s="360"/>
      <c r="AV25" s="360"/>
      <c r="AW25" s="360"/>
      <c r="AX25" s="419"/>
      <c r="AY25" s="432" t="s">
        <v>165</v>
      </c>
      <c r="AZ25" s="433"/>
      <c r="BA25" s="433"/>
      <c r="BB25" s="433"/>
      <c r="BC25" s="433"/>
      <c r="BD25" s="433"/>
      <c r="BE25" s="433"/>
      <c r="BF25" s="433"/>
      <c r="BG25" s="433"/>
      <c r="BH25" s="433"/>
      <c r="BI25" s="433"/>
      <c r="BJ25" s="433"/>
      <c r="BK25" s="433"/>
      <c r="BL25" s="433"/>
      <c r="BM25" s="434"/>
      <c r="BN25" s="435">
        <v>64626114</v>
      </c>
      <c r="BO25" s="436"/>
      <c r="BP25" s="436"/>
      <c r="BQ25" s="436"/>
      <c r="BR25" s="436"/>
      <c r="BS25" s="436"/>
      <c r="BT25" s="436"/>
      <c r="BU25" s="437"/>
      <c r="BV25" s="435">
        <v>51898495</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166</v>
      </c>
      <c r="F26" s="363"/>
      <c r="G26" s="363"/>
      <c r="H26" s="363"/>
      <c r="I26" s="363"/>
      <c r="J26" s="363"/>
      <c r="K26" s="364"/>
      <c r="L26" s="359">
        <v>1</v>
      </c>
      <c r="M26" s="360"/>
      <c r="N26" s="360"/>
      <c r="O26" s="360"/>
      <c r="P26" s="361"/>
      <c r="Q26" s="359">
        <v>6928</v>
      </c>
      <c r="R26" s="360"/>
      <c r="S26" s="360"/>
      <c r="T26" s="360"/>
      <c r="U26" s="360"/>
      <c r="V26" s="361"/>
      <c r="W26" s="449"/>
      <c r="X26" s="386"/>
      <c r="Y26" s="387"/>
      <c r="Z26" s="362" t="s">
        <v>167</v>
      </c>
      <c r="AA26" s="417"/>
      <c r="AB26" s="417"/>
      <c r="AC26" s="417"/>
      <c r="AD26" s="417"/>
      <c r="AE26" s="417"/>
      <c r="AF26" s="417"/>
      <c r="AG26" s="418"/>
      <c r="AH26" s="359">
        <v>214</v>
      </c>
      <c r="AI26" s="360"/>
      <c r="AJ26" s="360"/>
      <c r="AK26" s="360"/>
      <c r="AL26" s="361"/>
      <c r="AM26" s="359">
        <v>701064</v>
      </c>
      <c r="AN26" s="360"/>
      <c r="AO26" s="360"/>
      <c r="AP26" s="360"/>
      <c r="AQ26" s="360"/>
      <c r="AR26" s="361"/>
      <c r="AS26" s="359">
        <v>3276</v>
      </c>
      <c r="AT26" s="360"/>
      <c r="AU26" s="360"/>
      <c r="AV26" s="360"/>
      <c r="AW26" s="360"/>
      <c r="AX26" s="419"/>
      <c r="AY26" s="446" t="s">
        <v>168</v>
      </c>
      <c r="AZ26" s="366"/>
      <c r="BA26" s="366"/>
      <c r="BB26" s="366"/>
      <c r="BC26" s="366"/>
      <c r="BD26" s="366"/>
      <c r="BE26" s="366"/>
      <c r="BF26" s="366"/>
      <c r="BG26" s="366"/>
      <c r="BH26" s="366"/>
      <c r="BI26" s="366"/>
      <c r="BJ26" s="366"/>
      <c r="BK26" s="366"/>
      <c r="BL26" s="366"/>
      <c r="BM26" s="447"/>
      <c r="BN26" s="406">
        <v>350000</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169</v>
      </c>
      <c r="F27" s="363"/>
      <c r="G27" s="363"/>
      <c r="H27" s="363"/>
      <c r="I27" s="363"/>
      <c r="J27" s="363"/>
      <c r="K27" s="364"/>
      <c r="L27" s="359">
        <v>1</v>
      </c>
      <c r="M27" s="360"/>
      <c r="N27" s="360"/>
      <c r="O27" s="360"/>
      <c r="P27" s="361"/>
      <c r="Q27" s="359">
        <v>7320</v>
      </c>
      <c r="R27" s="360"/>
      <c r="S27" s="360"/>
      <c r="T27" s="360"/>
      <c r="U27" s="360"/>
      <c r="V27" s="361"/>
      <c r="W27" s="449"/>
      <c r="X27" s="386"/>
      <c r="Y27" s="387"/>
      <c r="Z27" s="362" t="s">
        <v>170</v>
      </c>
      <c r="AA27" s="363"/>
      <c r="AB27" s="363"/>
      <c r="AC27" s="363"/>
      <c r="AD27" s="363"/>
      <c r="AE27" s="363"/>
      <c r="AF27" s="363"/>
      <c r="AG27" s="364"/>
      <c r="AH27" s="359">
        <v>55</v>
      </c>
      <c r="AI27" s="360"/>
      <c r="AJ27" s="360"/>
      <c r="AK27" s="360"/>
      <c r="AL27" s="361"/>
      <c r="AM27" s="359">
        <v>205367</v>
      </c>
      <c r="AN27" s="360"/>
      <c r="AO27" s="360"/>
      <c r="AP27" s="360"/>
      <c r="AQ27" s="360"/>
      <c r="AR27" s="361"/>
      <c r="AS27" s="359">
        <v>3734</v>
      </c>
      <c r="AT27" s="360"/>
      <c r="AU27" s="360"/>
      <c r="AV27" s="360"/>
      <c r="AW27" s="360"/>
      <c r="AX27" s="419"/>
      <c r="AY27" s="443" t="s">
        <v>171</v>
      </c>
      <c r="AZ27" s="444"/>
      <c r="BA27" s="444"/>
      <c r="BB27" s="444"/>
      <c r="BC27" s="444"/>
      <c r="BD27" s="444"/>
      <c r="BE27" s="444"/>
      <c r="BF27" s="444"/>
      <c r="BG27" s="444"/>
      <c r="BH27" s="444"/>
      <c r="BI27" s="444"/>
      <c r="BJ27" s="444"/>
      <c r="BK27" s="444"/>
      <c r="BL27" s="444"/>
      <c r="BM27" s="445"/>
      <c r="BN27" s="440">
        <v>1000000</v>
      </c>
      <c r="BO27" s="441"/>
      <c r="BP27" s="441"/>
      <c r="BQ27" s="441"/>
      <c r="BR27" s="441"/>
      <c r="BS27" s="441"/>
      <c r="BT27" s="441"/>
      <c r="BU27" s="442"/>
      <c r="BV27" s="440">
        <v>1000000</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172</v>
      </c>
      <c r="F28" s="363"/>
      <c r="G28" s="363"/>
      <c r="H28" s="363"/>
      <c r="I28" s="363"/>
      <c r="J28" s="363"/>
      <c r="K28" s="364"/>
      <c r="L28" s="359">
        <v>1</v>
      </c>
      <c r="M28" s="360"/>
      <c r="N28" s="360"/>
      <c r="O28" s="360"/>
      <c r="P28" s="361"/>
      <c r="Q28" s="359">
        <v>6540</v>
      </c>
      <c r="R28" s="360"/>
      <c r="S28" s="360"/>
      <c r="T28" s="360"/>
      <c r="U28" s="360"/>
      <c r="V28" s="361"/>
      <c r="W28" s="449"/>
      <c r="X28" s="386"/>
      <c r="Y28" s="387"/>
      <c r="Z28" s="362" t="s">
        <v>173</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174</v>
      </c>
      <c r="AZ28" s="424"/>
      <c r="BA28" s="424"/>
      <c r="BB28" s="425"/>
      <c r="BC28" s="432" t="s">
        <v>46</v>
      </c>
      <c r="BD28" s="433"/>
      <c r="BE28" s="433"/>
      <c r="BF28" s="433"/>
      <c r="BG28" s="433"/>
      <c r="BH28" s="433"/>
      <c r="BI28" s="433"/>
      <c r="BJ28" s="433"/>
      <c r="BK28" s="433"/>
      <c r="BL28" s="433"/>
      <c r="BM28" s="434"/>
      <c r="BN28" s="435">
        <v>19400000</v>
      </c>
      <c r="BO28" s="436"/>
      <c r="BP28" s="436"/>
      <c r="BQ28" s="436"/>
      <c r="BR28" s="436"/>
      <c r="BS28" s="436"/>
      <c r="BT28" s="436"/>
      <c r="BU28" s="437"/>
      <c r="BV28" s="435">
        <v>19800000</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175</v>
      </c>
      <c r="F29" s="363"/>
      <c r="G29" s="363"/>
      <c r="H29" s="363"/>
      <c r="I29" s="363"/>
      <c r="J29" s="363"/>
      <c r="K29" s="364"/>
      <c r="L29" s="359">
        <v>41</v>
      </c>
      <c r="M29" s="360"/>
      <c r="N29" s="360"/>
      <c r="O29" s="360"/>
      <c r="P29" s="361"/>
      <c r="Q29" s="359">
        <v>6230</v>
      </c>
      <c r="R29" s="360"/>
      <c r="S29" s="360"/>
      <c r="T29" s="360"/>
      <c r="U29" s="360"/>
      <c r="V29" s="361"/>
      <c r="W29" s="450"/>
      <c r="X29" s="451"/>
      <c r="Y29" s="452"/>
      <c r="Z29" s="362" t="s">
        <v>176</v>
      </c>
      <c r="AA29" s="363"/>
      <c r="AB29" s="363"/>
      <c r="AC29" s="363"/>
      <c r="AD29" s="363"/>
      <c r="AE29" s="363"/>
      <c r="AF29" s="363"/>
      <c r="AG29" s="364"/>
      <c r="AH29" s="359">
        <v>3020</v>
      </c>
      <c r="AI29" s="360"/>
      <c r="AJ29" s="360"/>
      <c r="AK29" s="360"/>
      <c r="AL29" s="361"/>
      <c r="AM29" s="359">
        <v>9829757</v>
      </c>
      <c r="AN29" s="360"/>
      <c r="AO29" s="360"/>
      <c r="AP29" s="360"/>
      <c r="AQ29" s="360"/>
      <c r="AR29" s="361"/>
      <c r="AS29" s="359">
        <v>3255</v>
      </c>
      <c r="AT29" s="360"/>
      <c r="AU29" s="360"/>
      <c r="AV29" s="360"/>
      <c r="AW29" s="360"/>
      <c r="AX29" s="419"/>
      <c r="AY29" s="426"/>
      <c r="AZ29" s="427"/>
      <c r="BA29" s="427"/>
      <c r="BB29" s="428"/>
      <c r="BC29" s="420" t="s">
        <v>177</v>
      </c>
      <c r="BD29" s="421"/>
      <c r="BE29" s="421"/>
      <c r="BF29" s="421"/>
      <c r="BG29" s="421"/>
      <c r="BH29" s="421"/>
      <c r="BI29" s="421"/>
      <c r="BJ29" s="421"/>
      <c r="BK29" s="421"/>
      <c r="BL29" s="421"/>
      <c r="BM29" s="422"/>
      <c r="BN29" s="406">
        <v>8500000</v>
      </c>
      <c r="BO29" s="407"/>
      <c r="BP29" s="407"/>
      <c r="BQ29" s="407"/>
      <c r="BR29" s="407"/>
      <c r="BS29" s="407"/>
      <c r="BT29" s="407"/>
      <c r="BU29" s="408"/>
      <c r="BV29" s="406">
        <v>8950000</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178</v>
      </c>
      <c r="X30" s="374"/>
      <c r="Y30" s="374"/>
      <c r="Z30" s="374"/>
      <c r="AA30" s="374"/>
      <c r="AB30" s="374"/>
      <c r="AC30" s="374"/>
      <c r="AD30" s="374"/>
      <c r="AE30" s="374"/>
      <c r="AF30" s="374"/>
      <c r="AG30" s="375"/>
      <c r="AH30" s="376">
        <v>98.5</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23548719</v>
      </c>
      <c r="BO30" s="441"/>
      <c r="BP30" s="441"/>
      <c r="BQ30" s="441"/>
      <c r="BR30" s="441"/>
      <c r="BS30" s="441"/>
      <c r="BT30" s="441"/>
      <c r="BU30" s="442"/>
      <c r="BV30" s="440">
        <v>25031769</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179</v>
      </c>
      <c r="D32" s="365"/>
      <c r="E32" s="365"/>
      <c r="F32" s="365"/>
      <c r="G32" s="365"/>
      <c r="H32" s="365"/>
      <c r="I32" s="365"/>
      <c r="J32" s="365"/>
      <c r="K32" s="365"/>
      <c r="L32" s="365"/>
      <c r="M32" s="365"/>
      <c r="N32" s="365"/>
      <c r="O32" s="365"/>
      <c r="P32" s="365"/>
      <c r="Q32" s="365"/>
      <c r="R32" s="365"/>
      <c r="S32" s="365"/>
      <c r="U32" s="366" t="s">
        <v>180</v>
      </c>
      <c r="V32" s="366"/>
      <c r="W32" s="366"/>
      <c r="X32" s="366"/>
      <c r="Y32" s="366"/>
      <c r="Z32" s="366"/>
      <c r="AA32" s="366"/>
      <c r="AB32" s="366"/>
      <c r="AC32" s="366"/>
      <c r="AD32" s="366"/>
      <c r="AE32" s="366"/>
      <c r="AF32" s="366"/>
      <c r="AG32" s="366"/>
      <c r="AH32" s="366"/>
      <c r="AI32" s="366"/>
      <c r="AJ32" s="366"/>
      <c r="AK32" s="366"/>
      <c r="AM32" s="366" t="s">
        <v>181</v>
      </c>
      <c r="AN32" s="366"/>
      <c r="AO32" s="366"/>
      <c r="AP32" s="366"/>
      <c r="AQ32" s="366"/>
      <c r="AR32" s="366"/>
      <c r="AS32" s="366"/>
      <c r="AT32" s="366"/>
      <c r="AU32" s="366"/>
      <c r="AV32" s="366"/>
      <c r="AW32" s="366"/>
      <c r="AX32" s="366"/>
      <c r="AY32" s="366"/>
      <c r="AZ32" s="366"/>
      <c r="BA32" s="366"/>
      <c r="BB32" s="366"/>
      <c r="BC32" s="366"/>
      <c r="BE32" s="366" t="s">
        <v>182</v>
      </c>
      <c r="BF32" s="366"/>
      <c r="BG32" s="366"/>
      <c r="BH32" s="366"/>
      <c r="BI32" s="366"/>
      <c r="BJ32" s="366"/>
      <c r="BK32" s="366"/>
      <c r="BL32" s="366"/>
      <c r="BM32" s="366"/>
      <c r="BN32" s="366"/>
      <c r="BO32" s="366"/>
      <c r="BP32" s="366"/>
      <c r="BQ32" s="366"/>
      <c r="BR32" s="366"/>
      <c r="BS32" s="366"/>
      <c r="BT32" s="366"/>
      <c r="BU32" s="366"/>
      <c r="BW32" s="366" t="s">
        <v>183</v>
      </c>
      <c r="BX32" s="366"/>
      <c r="BY32" s="366"/>
      <c r="BZ32" s="366"/>
      <c r="CA32" s="366"/>
      <c r="CB32" s="366"/>
      <c r="CC32" s="366"/>
      <c r="CD32" s="366"/>
      <c r="CE32" s="366"/>
      <c r="CF32" s="366"/>
      <c r="CG32" s="366"/>
      <c r="CH32" s="366"/>
      <c r="CI32" s="366"/>
      <c r="CJ32" s="366"/>
      <c r="CK32" s="366"/>
      <c r="CL32" s="366"/>
      <c r="CM32" s="366"/>
      <c r="CO32" s="366" t="s">
        <v>184</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185</v>
      </c>
      <c r="D33" s="358"/>
      <c r="E33" s="357" t="s">
        <v>186</v>
      </c>
      <c r="F33" s="357"/>
      <c r="G33" s="357"/>
      <c r="H33" s="357"/>
      <c r="I33" s="357"/>
      <c r="J33" s="357"/>
      <c r="K33" s="357"/>
      <c r="L33" s="357"/>
      <c r="M33" s="357"/>
      <c r="N33" s="357"/>
      <c r="O33" s="357"/>
      <c r="P33" s="357"/>
      <c r="Q33" s="357"/>
      <c r="R33" s="357"/>
      <c r="S33" s="357"/>
      <c r="T33" s="167"/>
      <c r="U33" s="358" t="s">
        <v>185</v>
      </c>
      <c r="V33" s="358"/>
      <c r="W33" s="357" t="s">
        <v>186</v>
      </c>
      <c r="X33" s="357"/>
      <c r="Y33" s="357"/>
      <c r="Z33" s="357"/>
      <c r="AA33" s="357"/>
      <c r="AB33" s="357"/>
      <c r="AC33" s="357"/>
      <c r="AD33" s="357"/>
      <c r="AE33" s="357"/>
      <c r="AF33" s="357"/>
      <c r="AG33" s="357"/>
      <c r="AH33" s="357"/>
      <c r="AI33" s="357"/>
      <c r="AJ33" s="357"/>
      <c r="AK33" s="357"/>
      <c r="AL33" s="167"/>
      <c r="AM33" s="358" t="s">
        <v>185</v>
      </c>
      <c r="AN33" s="358"/>
      <c r="AO33" s="357" t="s">
        <v>186</v>
      </c>
      <c r="AP33" s="357"/>
      <c r="AQ33" s="357"/>
      <c r="AR33" s="357"/>
      <c r="AS33" s="357"/>
      <c r="AT33" s="357"/>
      <c r="AU33" s="357"/>
      <c r="AV33" s="357"/>
      <c r="AW33" s="357"/>
      <c r="AX33" s="357"/>
      <c r="AY33" s="357"/>
      <c r="AZ33" s="357"/>
      <c r="BA33" s="357"/>
      <c r="BB33" s="357"/>
      <c r="BC33" s="357"/>
      <c r="BD33" s="173"/>
      <c r="BE33" s="357" t="s">
        <v>187</v>
      </c>
      <c r="BF33" s="357"/>
      <c r="BG33" s="357" t="s">
        <v>188</v>
      </c>
      <c r="BH33" s="357"/>
      <c r="BI33" s="357"/>
      <c r="BJ33" s="357"/>
      <c r="BK33" s="357"/>
      <c r="BL33" s="357"/>
      <c r="BM33" s="357"/>
      <c r="BN33" s="357"/>
      <c r="BO33" s="357"/>
      <c r="BP33" s="357"/>
      <c r="BQ33" s="357"/>
      <c r="BR33" s="357"/>
      <c r="BS33" s="357"/>
      <c r="BT33" s="357"/>
      <c r="BU33" s="357"/>
      <c r="BV33" s="173"/>
      <c r="BW33" s="358" t="s">
        <v>187</v>
      </c>
      <c r="BX33" s="358"/>
      <c r="BY33" s="357" t="s">
        <v>189</v>
      </c>
      <c r="BZ33" s="357"/>
      <c r="CA33" s="357"/>
      <c r="CB33" s="357"/>
      <c r="CC33" s="357"/>
      <c r="CD33" s="357"/>
      <c r="CE33" s="357"/>
      <c r="CF33" s="357"/>
      <c r="CG33" s="357"/>
      <c r="CH33" s="357"/>
      <c r="CI33" s="357"/>
      <c r="CJ33" s="357"/>
      <c r="CK33" s="357"/>
      <c r="CL33" s="357"/>
      <c r="CM33" s="357"/>
      <c r="CN33" s="167"/>
      <c r="CO33" s="358" t="s">
        <v>185</v>
      </c>
      <c r="CP33" s="358"/>
      <c r="CQ33" s="357" t="s">
        <v>190</v>
      </c>
      <c r="CR33" s="357"/>
      <c r="CS33" s="357"/>
      <c r="CT33" s="357"/>
      <c r="CU33" s="357"/>
      <c r="CV33" s="357"/>
      <c r="CW33" s="357"/>
      <c r="CX33" s="357"/>
      <c r="CY33" s="357"/>
      <c r="CZ33" s="357"/>
      <c r="DA33" s="357"/>
      <c r="DB33" s="357"/>
      <c r="DC33" s="357"/>
      <c r="DD33" s="357"/>
      <c r="DE33" s="357"/>
      <c r="DF33" s="167"/>
      <c r="DG33" s="356" t="s">
        <v>191</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5</v>
      </c>
      <c r="V34" s="354"/>
      <c r="W34" s="355" t="str">
        <f>IF('各会計、関係団体の財政状況及び健全化判断比率'!B28="","",'各会計、関係団体の財政状況及び健全化判断比率'!B28)</f>
        <v>国民健康保険事業勘定特別会計</v>
      </c>
      <c r="X34" s="355"/>
      <c r="Y34" s="355"/>
      <c r="Z34" s="355"/>
      <c r="AA34" s="355"/>
      <c r="AB34" s="355"/>
      <c r="AC34" s="355"/>
      <c r="AD34" s="355"/>
      <c r="AE34" s="355"/>
      <c r="AF34" s="355"/>
      <c r="AG34" s="355"/>
      <c r="AH34" s="355"/>
      <c r="AI34" s="355"/>
      <c r="AJ34" s="355"/>
      <c r="AK34" s="355"/>
      <c r="AL34" s="163"/>
      <c r="AM34" s="354">
        <f>IF(AO34="","",MAX(C34:D43,U34:V43)+1)</f>
        <v>10</v>
      </c>
      <c r="AN34" s="354"/>
      <c r="AO34" s="355" t="str">
        <f>IF('各会計、関係団体の財政状況及び健全化判断比率'!B33="","",'各会計、関係団体の財政状況及び健全化判断比率'!B33)</f>
        <v>水道事業会計</v>
      </c>
      <c r="AP34" s="355"/>
      <c r="AQ34" s="355"/>
      <c r="AR34" s="355"/>
      <c r="AS34" s="355"/>
      <c r="AT34" s="355"/>
      <c r="AU34" s="355"/>
      <c r="AV34" s="355"/>
      <c r="AW34" s="355"/>
      <c r="AX34" s="355"/>
      <c r="AY34" s="355"/>
      <c r="AZ34" s="355"/>
      <c r="BA34" s="355"/>
      <c r="BB34" s="355"/>
      <c r="BC34" s="355"/>
      <c r="BD34" s="163"/>
      <c r="BE34" s="354">
        <f>IF(BG34="","",MAX(C34:D43,U34:V43,AM34:AN43)+1)</f>
        <v>14</v>
      </c>
      <c r="BF34" s="354"/>
      <c r="BG34" s="355" t="str">
        <f>IF('各会計、関係団体の財政状況及び健全化判断比率'!B37="","",'各会計、関係団体の財政状況及び健全化判断比率'!B37)</f>
        <v>鹿島観光事業特別会計</v>
      </c>
      <c r="BH34" s="355"/>
      <c r="BI34" s="355"/>
      <c r="BJ34" s="355"/>
      <c r="BK34" s="355"/>
      <c r="BL34" s="355"/>
      <c r="BM34" s="355"/>
      <c r="BN34" s="355"/>
      <c r="BO34" s="355"/>
      <c r="BP34" s="355"/>
      <c r="BQ34" s="355"/>
      <c r="BR34" s="355"/>
      <c r="BS34" s="355"/>
      <c r="BT34" s="355"/>
      <c r="BU34" s="355"/>
      <c r="BV34" s="163"/>
      <c r="BW34" s="354">
        <f>IF(BY34="","",MAX(C34:D43,U34:V43,AM34:AN43,BE34:BF43)+1)</f>
        <v>18</v>
      </c>
      <c r="BX34" s="354"/>
      <c r="BY34" s="355" t="str">
        <f>IF('各会計、関係団体の財政状況及び健全化判断比率'!B68="","",'各会計、関係団体の財政状況及び健全化判断比率'!B68)</f>
        <v>松山養護老人ホーム事務組合（一般会計）</v>
      </c>
      <c r="BZ34" s="355"/>
      <c r="CA34" s="355"/>
      <c r="CB34" s="355"/>
      <c r="CC34" s="355"/>
      <c r="CD34" s="355"/>
      <c r="CE34" s="355"/>
      <c r="CF34" s="355"/>
      <c r="CG34" s="355"/>
      <c r="CH34" s="355"/>
      <c r="CI34" s="355"/>
      <c r="CJ34" s="355"/>
      <c r="CK34" s="355"/>
      <c r="CL34" s="355"/>
      <c r="CM34" s="355"/>
      <c r="CN34" s="163"/>
      <c r="CO34" s="354">
        <f>IF(CQ34="","",MAX(C34:D43,U34:V43,AM34:AN43,BE34:BF43,BW34:BX43)+1)</f>
        <v>27</v>
      </c>
      <c r="CP34" s="354"/>
      <c r="CQ34" s="355" t="str">
        <f>IF('各会計、関係団体の財政状況及び健全化判断比率'!BS7="","",'各会計、関係団体の財政状況及び健全化判断比率'!BS7)</f>
        <v>松山国際交流協会</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f>IF(E35="","",C34+1)</f>
        <v>2</v>
      </c>
      <c r="D35" s="354"/>
      <c r="E35" s="355" t="str">
        <f>IF('各会計、関係団体の財政状況及び健全化判断比率'!B8="","",'各会計、関係団体の財政状況及び健全化判断比率'!B8)</f>
        <v>母子父子寡婦福祉資金貸付事業特別会計</v>
      </c>
      <c r="F35" s="355"/>
      <c r="G35" s="355"/>
      <c r="H35" s="355"/>
      <c r="I35" s="355"/>
      <c r="J35" s="355"/>
      <c r="K35" s="355"/>
      <c r="L35" s="355"/>
      <c r="M35" s="355"/>
      <c r="N35" s="355"/>
      <c r="O35" s="355"/>
      <c r="P35" s="355"/>
      <c r="Q35" s="355"/>
      <c r="R35" s="355"/>
      <c r="S35" s="355"/>
      <c r="T35" s="163"/>
      <c r="U35" s="354">
        <f>IF(W35="","",U34+1)</f>
        <v>6</v>
      </c>
      <c r="V35" s="354"/>
      <c r="W35" s="355" t="str">
        <f>IF('各会計、関係団体の財政状況及び健全化判断比率'!B29="","",'各会計、関係団体の財政状況及び健全化判断比率'!B29)</f>
        <v>介護保険事業特別会計</v>
      </c>
      <c r="X35" s="355"/>
      <c r="Y35" s="355"/>
      <c r="Z35" s="355"/>
      <c r="AA35" s="355"/>
      <c r="AB35" s="355"/>
      <c r="AC35" s="355"/>
      <c r="AD35" s="355"/>
      <c r="AE35" s="355"/>
      <c r="AF35" s="355"/>
      <c r="AG35" s="355"/>
      <c r="AH35" s="355"/>
      <c r="AI35" s="355"/>
      <c r="AJ35" s="355"/>
      <c r="AK35" s="355"/>
      <c r="AL35" s="163"/>
      <c r="AM35" s="354">
        <f t="shared" ref="AM35:AM43" si="0">IF(AO35="","",AM34+1)</f>
        <v>11</v>
      </c>
      <c r="AN35" s="354"/>
      <c r="AO35" s="355" t="str">
        <f>IF('各会計、関係団体の財政状況及び健全化判断比率'!B34="","",'各会計、関係団体の財政状況及び健全化判断比率'!B34)</f>
        <v>簡易水道事業会計</v>
      </c>
      <c r="AP35" s="355"/>
      <c r="AQ35" s="355"/>
      <c r="AR35" s="355"/>
      <c r="AS35" s="355"/>
      <c r="AT35" s="355"/>
      <c r="AU35" s="355"/>
      <c r="AV35" s="355"/>
      <c r="AW35" s="355"/>
      <c r="AX35" s="355"/>
      <c r="AY35" s="355"/>
      <c r="AZ35" s="355"/>
      <c r="BA35" s="355"/>
      <c r="BB35" s="355"/>
      <c r="BC35" s="355"/>
      <c r="BD35" s="163"/>
      <c r="BE35" s="354">
        <f t="shared" ref="BE35:BE43" si="1">IF(BG35="","",BE34+1)</f>
        <v>15</v>
      </c>
      <c r="BF35" s="354"/>
      <c r="BG35" s="355" t="str">
        <f>IF('各会計、関係団体の財政状況及び健全化判断比率'!B38="","",'各会計、関係団体の財政状況及び健全化判断比率'!B38)</f>
        <v>卸売市場事業特別会計</v>
      </c>
      <c r="BH35" s="355"/>
      <c r="BI35" s="355"/>
      <c r="BJ35" s="355"/>
      <c r="BK35" s="355"/>
      <c r="BL35" s="355"/>
      <c r="BM35" s="355"/>
      <c r="BN35" s="355"/>
      <c r="BO35" s="355"/>
      <c r="BP35" s="355"/>
      <c r="BQ35" s="355"/>
      <c r="BR35" s="355"/>
      <c r="BS35" s="355"/>
      <c r="BT35" s="355"/>
      <c r="BU35" s="355"/>
      <c r="BV35" s="163"/>
      <c r="BW35" s="354">
        <f t="shared" ref="BW35:BW43" si="2">IF(BY35="","",BW34+1)</f>
        <v>19</v>
      </c>
      <c r="BX35" s="354"/>
      <c r="BY35" s="355" t="str">
        <f>IF('各会計、関係団体の財政状況及び健全化判断比率'!B69="","",'各会計、関係団体の財政状況及び健全化判断比率'!B69)</f>
        <v>松山養護老人ホーム事務組合（診療所事業特別会計）</v>
      </c>
      <c r="BZ35" s="355"/>
      <c r="CA35" s="355"/>
      <c r="CB35" s="355"/>
      <c r="CC35" s="355"/>
      <c r="CD35" s="355"/>
      <c r="CE35" s="355"/>
      <c r="CF35" s="355"/>
      <c r="CG35" s="355"/>
      <c r="CH35" s="355"/>
      <c r="CI35" s="355"/>
      <c r="CJ35" s="355"/>
      <c r="CK35" s="355"/>
      <c r="CL35" s="355"/>
      <c r="CM35" s="355"/>
      <c r="CN35" s="163"/>
      <c r="CO35" s="354">
        <f t="shared" ref="CO35:CO43" si="3">IF(CQ35="","",CO34+1)</f>
        <v>28</v>
      </c>
      <c r="CP35" s="354"/>
      <c r="CQ35" s="355" t="str">
        <f>IF('各会計、関係団体の財政状況及び健全化判断比率'!BS8="","",'各会計、関係団体の財政状況及び健全化判断比率'!BS8)</f>
        <v>松山市男女共同参画推進財団</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f>IF(E36="","",C35+1)</f>
        <v>3</v>
      </c>
      <c r="D36" s="354"/>
      <c r="E36" s="355" t="str">
        <f>IF('各会計、関係団体の財政状況及び健全化判断比率'!B9="","",'各会計、関係団体の財政状況及び健全化判断比率'!B9)</f>
        <v>勤労者福祉サービスセンター事業特別会計</v>
      </c>
      <c r="F36" s="355"/>
      <c r="G36" s="355"/>
      <c r="H36" s="355"/>
      <c r="I36" s="355"/>
      <c r="J36" s="355"/>
      <c r="K36" s="355"/>
      <c r="L36" s="355"/>
      <c r="M36" s="355"/>
      <c r="N36" s="355"/>
      <c r="O36" s="355"/>
      <c r="P36" s="355"/>
      <c r="Q36" s="355"/>
      <c r="R36" s="355"/>
      <c r="S36" s="355"/>
      <c r="T36" s="163"/>
      <c r="U36" s="354">
        <f t="shared" ref="U36:U43" si="4">IF(W36="","",U35+1)</f>
        <v>7</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f t="shared" si="0"/>
        <v>12</v>
      </c>
      <c r="AN36" s="354"/>
      <c r="AO36" s="355" t="str">
        <f>IF('各会計、関係団体の財政状況及び健全化判断比率'!B35="","",'各会計、関係団体の財政状況及び健全化判断比率'!B35)</f>
        <v>工業用水道事業会計</v>
      </c>
      <c r="AP36" s="355"/>
      <c r="AQ36" s="355"/>
      <c r="AR36" s="355"/>
      <c r="AS36" s="355"/>
      <c r="AT36" s="355"/>
      <c r="AU36" s="355"/>
      <c r="AV36" s="355"/>
      <c r="AW36" s="355"/>
      <c r="AX36" s="355"/>
      <c r="AY36" s="355"/>
      <c r="AZ36" s="355"/>
      <c r="BA36" s="355"/>
      <c r="BB36" s="355"/>
      <c r="BC36" s="355"/>
      <c r="BD36" s="163"/>
      <c r="BE36" s="354">
        <f t="shared" si="1"/>
        <v>16</v>
      </c>
      <c r="BF36" s="354"/>
      <c r="BG36" s="355" t="str">
        <f>IF('各会計、関係団体の財政状況及び健全化判断比率'!B39="","",'各会計、関係団体の財政状況及び健全化判断比率'!B39)</f>
        <v>松山城観光事業特別会計</v>
      </c>
      <c r="BH36" s="355"/>
      <c r="BI36" s="355"/>
      <c r="BJ36" s="355"/>
      <c r="BK36" s="355"/>
      <c r="BL36" s="355"/>
      <c r="BM36" s="355"/>
      <c r="BN36" s="355"/>
      <c r="BO36" s="355"/>
      <c r="BP36" s="355"/>
      <c r="BQ36" s="355"/>
      <c r="BR36" s="355"/>
      <c r="BS36" s="355"/>
      <c r="BT36" s="355"/>
      <c r="BU36" s="355"/>
      <c r="BV36" s="163"/>
      <c r="BW36" s="354">
        <f t="shared" si="2"/>
        <v>20</v>
      </c>
      <c r="BX36" s="354"/>
      <c r="BY36" s="355" t="str">
        <f>IF('各会計、関係団体の財政状況及び健全化判断比率'!B70="","",'各会計、関係団体の財政状況及び健全化判断比率'!B70)</f>
        <v>松山広域福祉施設事務組合（一般会計）</v>
      </c>
      <c r="BZ36" s="355"/>
      <c r="CA36" s="355"/>
      <c r="CB36" s="355"/>
      <c r="CC36" s="355"/>
      <c r="CD36" s="355"/>
      <c r="CE36" s="355"/>
      <c r="CF36" s="355"/>
      <c r="CG36" s="355"/>
      <c r="CH36" s="355"/>
      <c r="CI36" s="355"/>
      <c r="CJ36" s="355"/>
      <c r="CK36" s="355"/>
      <c r="CL36" s="355"/>
      <c r="CM36" s="355"/>
      <c r="CN36" s="163"/>
      <c r="CO36" s="354">
        <f t="shared" si="3"/>
        <v>29</v>
      </c>
      <c r="CP36" s="354"/>
      <c r="CQ36" s="355" t="str">
        <f>IF('各会計、関係団体の財政状況及び健全化判断比率'!BS9="","",'各会計、関係団体の財政状況及び健全化判断比率'!BS9)</f>
        <v>松山観光コンベンション協会</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f>IF(E37="","",C36+1)</f>
        <v>4</v>
      </c>
      <c r="D37" s="354"/>
      <c r="E37" s="355" t="str">
        <f>IF('各会計、関係団体の財政状況及び健全化判断比率'!B10="","",'各会計、関係団体の財政状況及び健全化判断比率'!B10)</f>
        <v>公債管理特別会計</v>
      </c>
      <c r="F37" s="355"/>
      <c r="G37" s="355"/>
      <c r="H37" s="355"/>
      <c r="I37" s="355"/>
      <c r="J37" s="355"/>
      <c r="K37" s="355"/>
      <c r="L37" s="355"/>
      <c r="M37" s="355"/>
      <c r="N37" s="355"/>
      <c r="O37" s="355"/>
      <c r="P37" s="355"/>
      <c r="Q37" s="355"/>
      <c r="R37" s="355"/>
      <c r="S37" s="355"/>
      <c r="T37" s="163"/>
      <c r="U37" s="354">
        <f t="shared" si="4"/>
        <v>8</v>
      </c>
      <c r="V37" s="354"/>
      <c r="W37" s="355" t="str">
        <f>IF('各会計、関係団体の財政状況及び健全化判断比率'!B31="","",'各会計、関係団体の財政状況及び健全化判断比率'!B31)</f>
        <v>駐車場事業特別会計</v>
      </c>
      <c r="X37" s="355"/>
      <c r="Y37" s="355"/>
      <c r="Z37" s="355"/>
      <c r="AA37" s="355"/>
      <c r="AB37" s="355"/>
      <c r="AC37" s="355"/>
      <c r="AD37" s="355"/>
      <c r="AE37" s="355"/>
      <c r="AF37" s="355"/>
      <c r="AG37" s="355"/>
      <c r="AH37" s="355"/>
      <c r="AI37" s="355"/>
      <c r="AJ37" s="355"/>
      <c r="AK37" s="355"/>
      <c r="AL37" s="163"/>
      <c r="AM37" s="354">
        <f t="shared" si="0"/>
        <v>13</v>
      </c>
      <c r="AN37" s="354"/>
      <c r="AO37" s="355" t="str">
        <f>IF('各会計、関係団体の財政状況及び健全化判断比率'!B36="","",'各会計、関係団体の財政状況及び健全化判断比率'!B36)</f>
        <v>下水道事業会計</v>
      </c>
      <c r="AP37" s="355"/>
      <c r="AQ37" s="355"/>
      <c r="AR37" s="355"/>
      <c r="AS37" s="355"/>
      <c r="AT37" s="355"/>
      <c r="AU37" s="355"/>
      <c r="AV37" s="355"/>
      <c r="AW37" s="355"/>
      <c r="AX37" s="355"/>
      <c r="AY37" s="355"/>
      <c r="AZ37" s="355"/>
      <c r="BA37" s="355"/>
      <c r="BB37" s="355"/>
      <c r="BC37" s="355"/>
      <c r="BD37" s="163"/>
      <c r="BE37" s="354">
        <f t="shared" si="1"/>
        <v>17</v>
      </c>
      <c r="BF37" s="354"/>
      <c r="BG37" s="355" t="str">
        <f>IF('各会計、関係団体の財政状況及び健全化判断比率'!B40="","",'各会計、関係団体の財政状況及び健全化判断比率'!B40)</f>
        <v>道後温泉事業特別会計</v>
      </c>
      <c r="BH37" s="355"/>
      <c r="BI37" s="355"/>
      <c r="BJ37" s="355"/>
      <c r="BK37" s="355"/>
      <c r="BL37" s="355"/>
      <c r="BM37" s="355"/>
      <c r="BN37" s="355"/>
      <c r="BO37" s="355"/>
      <c r="BP37" s="355"/>
      <c r="BQ37" s="355"/>
      <c r="BR37" s="355"/>
      <c r="BS37" s="355"/>
      <c r="BT37" s="355"/>
      <c r="BU37" s="355"/>
      <c r="BV37" s="163"/>
      <c r="BW37" s="354">
        <f t="shared" si="2"/>
        <v>21</v>
      </c>
      <c r="BX37" s="354"/>
      <c r="BY37" s="355" t="str">
        <f>IF('各会計、関係団体の財政状況及び健全化判断比率'!B71="","",'各会計、関係団体の財政状況及び健全化判断比率'!B71)</f>
        <v>松山広域福祉施設事務組合（公営企業会計）</v>
      </c>
      <c r="BZ37" s="355"/>
      <c r="CA37" s="355"/>
      <c r="CB37" s="355"/>
      <c r="CC37" s="355"/>
      <c r="CD37" s="355"/>
      <c r="CE37" s="355"/>
      <c r="CF37" s="355"/>
      <c r="CG37" s="355"/>
      <c r="CH37" s="355"/>
      <c r="CI37" s="355"/>
      <c r="CJ37" s="355"/>
      <c r="CK37" s="355"/>
      <c r="CL37" s="355"/>
      <c r="CM37" s="355"/>
      <c r="CN37" s="163"/>
      <c r="CO37" s="354">
        <f t="shared" si="3"/>
        <v>30</v>
      </c>
      <c r="CP37" s="354"/>
      <c r="CQ37" s="355" t="str">
        <f>IF('各会計、関係団体の財政状況及び健全化判断比率'!BS10="","",'各会計、関係団体の財政状況及び健全化判断比率'!BS10)</f>
        <v>松山市文化・スポーツ振興財団</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f t="shared" si="4"/>
        <v>9</v>
      </c>
      <c r="V38" s="354"/>
      <c r="W38" s="355" t="str">
        <f>IF('各会計、関係団体の財政状況及び健全化判断比率'!B32="","",'各会計、関係団体の財政状況及び健全化判断比率'!B32)</f>
        <v>競輪事業特別会計</v>
      </c>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22</v>
      </c>
      <c r="BX38" s="354"/>
      <c r="BY38" s="355" t="str">
        <f>IF('各会計、関係団体の財政状況及び健全化判断比率'!B72="","",'各会計、関係団体の財政状況及び健全化判断比率'!B72)</f>
        <v>松山衛生事務組合</v>
      </c>
      <c r="BZ38" s="355"/>
      <c r="CA38" s="355"/>
      <c r="CB38" s="355"/>
      <c r="CC38" s="355"/>
      <c r="CD38" s="355"/>
      <c r="CE38" s="355"/>
      <c r="CF38" s="355"/>
      <c r="CG38" s="355"/>
      <c r="CH38" s="355"/>
      <c r="CI38" s="355"/>
      <c r="CJ38" s="355"/>
      <c r="CK38" s="355"/>
      <c r="CL38" s="355"/>
      <c r="CM38" s="355"/>
      <c r="CN38" s="163"/>
      <c r="CO38" s="354">
        <f t="shared" si="3"/>
        <v>31</v>
      </c>
      <c r="CP38" s="354"/>
      <c r="CQ38" s="355" t="str">
        <f>IF('各会計、関係団体の財政状況及び健全化判断比率'!BS11="","",'各会計、関係団体の財政状況及び健全化判断比率'!BS11)</f>
        <v>松山市学校給食会</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23</v>
      </c>
      <c r="BX39" s="354"/>
      <c r="BY39" s="355" t="str">
        <f>IF('各会計、関係団体の財政状況及び健全化判断比率'!B73="","",'各会計、関係団体の財政状況及び健全化判断比率'!B73)</f>
        <v>松山市、東温市共有山林組合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24</v>
      </c>
      <c r="BX40" s="354"/>
      <c r="BY40" s="355" t="str">
        <f>IF('各会計、関係団体の財政状況及び健全化判断比率'!B74="","",'各会計、関係団体の財政状況及び健全化判断比率'!B74)</f>
        <v>愛媛地方税滞納整理機構</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25</v>
      </c>
      <c r="BX41" s="354"/>
      <c r="BY41" s="355" t="str">
        <f>IF('各会計、関係団体の財政状況及び健全化判断比率'!B75="","",'各会計、関係団体の財政状況及び健全化判断比率'!B75)</f>
        <v>愛媛県後期高齢者医療広域連合（一般会計）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26</v>
      </c>
      <c r="BX42" s="354"/>
      <c r="BY42" s="355" t="str">
        <f>IF('各会計、関係団体の財政状況及び健全化判断比率'!B76="","",'各会計、関係団体の財政状況及び健全化判断比率'!B76)</f>
        <v>愛媛県後期高齢者医療広域連合（後期高齢者医療特別会計）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192</v>
      </c>
      <c r="E46" s="351" t="s">
        <v>193</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194</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195</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196</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197</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198</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199</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200</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3A+kMVoo1VGaPq5Di3U5u8aYeGUvWoRkTv7DDrP12gxQsUT7bXQoA7K5NADcpbMnKHW+msRVoCOc77GDhpYGZg==" saltValue="1sIjYDsQRFwlG8M3vIAE8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535</v>
      </c>
      <c r="G33" s="29" t="s">
        <v>536</v>
      </c>
      <c r="H33" s="29" t="s">
        <v>537</v>
      </c>
      <c r="I33" s="29" t="s">
        <v>538</v>
      </c>
      <c r="J33" s="30" t="s">
        <v>539</v>
      </c>
      <c r="K33" s="22"/>
      <c r="L33" s="22"/>
      <c r="M33" s="22"/>
      <c r="N33" s="22"/>
      <c r="O33" s="22"/>
      <c r="P33" s="22"/>
    </row>
    <row r="34" spans="1:16" ht="39" customHeight="1" x14ac:dyDescent="0.15">
      <c r="A34" s="22"/>
      <c r="B34" s="31"/>
      <c r="C34" s="1136" t="s">
        <v>545</v>
      </c>
      <c r="D34" s="1136"/>
      <c r="E34" s="1137"/>
      <c r="F34" s="32">
        <v>10.82</v>
      </c>
      <c r="G34" s="33">
        <v>11</v>
      </c>
      <c r="H34" s="33">
        <v>11.7</v>
      </c>
      <c r="I34" s="33">
        <v>11.84</v>
      </c>
      <c r="J34" s="34">
        <v>11.9</v>
      </c>
      <c r="K34" s="22"/>
      <c r="L34" s="22"/>
      <c r="M34" s="22"/>
      <c r="N34" s="22"/>
      <c r="O34" s="22"/>
      <c r="P34" s="22"/>
    </row>
    <row r="35" spans="1:16" ht="39" customHeight="1" x14ac:dyDescent="0.15">
      <c r="A35" s="22"/>
      <c r="B35" s="35"/>
      <c r="C35" s="1132" t="s">
        <v>546</v>
      </c>
      <c r="D35" s="1132"/>
      <c r="E35" s="1133"/>
      <c r="F35" s="36" t="s">
        <v>497</v>
      </c>
      <c r="G35" s="37">
        <v>7.36</v>
      </c>
      <c r="H35" s="37">
        <v>8.58</v>
      </c>
      <c r="I35" s="37">
        <v>8.3800000000000008</v>
      </c>
      <c r="J35" s="38">
        <v>8.33</v>
      </c>
      <c r="K35" s="22"/>
      <c r="L35" s="22"/>
      <c r="M35" s="22"/>
      <c r="N35" s="22"/>
      <c r="O35" s="22"/>
      <c r="P35" s="22"/>
    </row>
    <row r="36" spans="1:16" ht="39" customHeight="1" x14ac:dyDescent="0.15">
      <c r="A36" s="22"/>
      <c r="B36" s="35"/>
      <c r="C36" s="1132" t="s">
        <v>547</v>
      </c>
      <c r="D36" s="1132"/>
      <c r="E36" s="1133"/>
      <c r="F36" s="36">
        <v>2.58</v>
      </c>
      <c r="G36" s="37">
        <v>2.5</v>
      </c>
      <c r="H36" s="37">
        <v>2.66</v>
      </c>
      <c r="I36" s="37">
        <v>2.4500000000000002</v>
      </c>
      <c r="J36" s="38">
        <v>2.4900000000000002</v>
      </c>
      <c r="K36" s="22"/>
      <c r="L36" s="22"/>
      <c r="M36" s="22"/>
      <c r="N36" s="22"/>
      <c r="O36" s="22"/>
      <c r="P36" s="22"/>
    </row>
    <row r="37" spans="1:16" ht="39" customHeight="1" x14ac:dyDescent="0.15">
      <c r="A37" s="22"/>
      <c r="B37" s="35"/>
      <c r="C37" s="1132" t="s">
        <v>548</v>
      </c>
      <c r="D37" s="1132"/>
      <c r="E37" s="1133"/>
      <c r="F37" s="36">
        <v>3.35</v>
      </c>
      <c r="G37" s="37">
        <v>3.4</v>
      </c>
      <c r="H37" s="37">
        <v>3</v>
      </c>
      <c r="I37" s="37">
        <v>2.5099999999999998</v>
      </c>
      <c r="J37" s="38">
        <v>1.75</v>
      </c>
      <c r="K37" s="22"/>
      <c r="L37" s="22"/>
      <c r="M37" s="22"/>
      <c r="N37" s="22"/>
      <c r="O37" s="22"/>
      <c r="P37" s="22"/>
    </row>
    <row r="38" spans="1:16" ht="39" customHeight="1" x14ac:dyDescent="0.15">
      <c r="A38" s="22"/>
      <c r="B38" s="35"/>
      <c r="C38" s="1132" t="s">
        <v>549</v>
      </c>
      <c r="D38" s="1132"/>
      <c r="E38" s="1133"/>
      <c r="F38" s="36">
        <v>1.83</v>
      </c>
      <c r="G38" s="37">
        <v>1.02</v>
      </c>
      <c r="H38" s="37">
        <v>1.02</v>
      </c>
      <c r="I38" s="37">
        <v>1.06</v>
      </c>
      <c r="J38" s="38">
        <v>1.1499999999999999</v>
      </c>
      <c r="K38" s="22"/>
      <c r="L38" s="22"/>
      <c r="M38" s="22"/>
      <c r="N38" s="22"/>
      <c r="O38" s="22"/>
      <c r="P38" s="22"/>
    </row>
    <row r="39" spans="1:16" ht="39" customHeight="1" x14ac:dyDescent="0.15">
      <c r="A39" s="22"/>
      <c r="B39" s="35"/>
      <c r="C39" s="1132" t="s">
        <v>550</v>
      </c>
      <c r="D39" s="1132"/>
      <c r="E39" s="1133"/>
      <c r="F39" s="36">
        <v>2.37</v>
      </c>
      <c r="G39" s="37">
        <v>2.85</v>
      </c>
      <c r="H39" s="37">
        <v>3.41</v>
      </c>
      <c r="I39" s="37">
        <v>2.27</v>
      </c>
      <c r="J39" s="38">
        <v>1.01</v>
      </c>
      <c r="K39" s="22"/>
      <c r="L39" s="22"/>
      <c r="M39" s="22"/>
      <c r="N39" s="22"/>
      <c r="O39" s="22"/>
      <c r="P39" s="22"/>
    </row>
    <row r="40" spans="1:16" ht="39" customHeight="1" x14ac:dyDescent="0.15">
      <c r="A40" s="22"/>
      <c r="B40" s="35"/>
      <c r="C40" s="1132" t="s">
        <v>551</v>
      </c>
      <c r="D40" s="1132"/>
      <c r="E40" s="1133"/>
      <c r="F40" s="36">
        <v>0.56000000000000005</v>
      </c>
      <c r="G40" s="37">
        <v>0.54</v>
      </c>
      <c r="H40" s="37">
        <v>0.66</v>
      </c>
      <c r="I40" s="37">
        <v>0.66</v>
      </c>
      <c r="J40" s="38">
        <v>0.68</v>
      </c>
      <c r="K40" s="22"/>
      <c r="L40" s="22"/>
      <c r="M40" s="22"/>
      <c r="N40" s="22"/>
      <c r="O40" s="22"/>
      <c r="P40" s="22"/>
    </row>
    <row r="41" spans="1:16" ht="39" customHeight="1" x14ac:dyDescent="0.15">
      <c r="A41" s="22"/>
      <c r="B41" s="35"/>
      <c r="C41" s="1132" t="s">
        <v>552</v>
      </c>
      <c r="D41" s="1132"/>
      <c r="E41" s="1133"/>
      <c r="F41" s="36">
        <v>0.5</v>
      </c>
      <c r="G41" s="37">
        <v>0.47</v>
      </c>
      <c r="H41" s="37">
        <v>0.51</v>
      </c>
      <c r="I41" s="37">
        <v>0.51</v>
      </c>
      <c r="J41" s="38">
        <v>0.59</v>
      </c>
      <c r="K41" s="22"/>
      <c r="L41" s="22"/>
      <c r="M41" s="22"/>
      <c r="N41" s="22"/>
      <c r="O41" s="22"/>
      <c r="P41" s="22"/>
    </row>
    <row r="42" spans="1:16" ht="39" customHeight="1" x14ac:dyDescent="0.15">
      <c r="A42" s="22"/>
      <c r="B42" s="39"/>
      <c r="C42" s="1132" t="s">
        <v>553</v>
      </c>
      <c r="D42" s="1132"/>
      <c r="E42" s="1133"/>
      <c r="F42" s="36" t="s">
        <v>497</v>
      </c>
      <c r="G42" s="37" t="s">
        <v>497</v>
      </c>
      <c r="H42" s="37" t="s">
        <v>497</v>
      </c>
      <c r="I42" s="37" t="s">
        <v>497</v>
      </c>
      <c r="J42" s="38" t="s">
        <v>497</v>
      </c>
      <c r="K42" s="22"/>
      <c r="L42" s="22"/>
      <c r="M42" s="22"/>
      <c r="N42" s="22"/>
      <c r="O42" s="22"/>
      <c r="P42" s="22"/>
    </row>
    <row r="43" spans="1:16" ht="39" customHeight="1" thickBot="1" x14ac:dyDescent="0.2">
      <c r="A43" s="22"/>
      <c r="B43" s="40"/>
      <c r="C43" s="1134" t="s">
        <v>554</v>
      </c>
      <c r="D43" s="1134"/>
      <c r="E43" s="1135"/>
      <c r="F43" s="41">
        <v>8.44</v>
      </c>
      <c r="G43" s="42">
        <v>1.57</v>
      </c>
      <c r="H43" s="42">
        <v>1.57</v>
      </c>
      <c r="I43" s="42">
        <v>1.18</v>
      </c>
      <c r="J43" s="43">
        <v>0.82</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SS+7wCazb9bTGPQMHQYG0b1jV+s+O45UdXP2Mp+4cDYviAuiLzRrdVj30dvGl56P3f2fEEV/OZhwsIIR50x5hg==" saltValue="2J7qURAa75lEUdTL0Xpqz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zoomScale="85" zoomScaleNormal="8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535</v>
      </c>
      <c r="L44" s="54" t="s">
        <v>536</v>
      </c>
      <c r="M44" s="54" t="s">
        <v>537</v>
      </c>
      <c r="N44" s="54" t="s">
        <v>538</v>
      </c>
      <c r="O44" s="55" t="s">
        <v>539</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15770</v>
      </c>
      <c r="L45" s="58">
        <v>15792</v>
      </c>
      <c r="M45" s="58">
        <v>16370</v>
      </c>
      <c r="N45" s="58">
        <v>16262</v>
      </c>
      <c r="O45" s="59">
        <v>16243</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497</v>
      </c>
      <c r="L46" s="62" t="s">
        <v>497</v>
      </c>
      <c r="M46" s="62" t="s">
        <v>497</v>
      </c>
      <c r="N46" s="62" t="s">
        <v>497</v>
      </c>
      <c r="O46" s="63" t="s">
        <v>497</v>
      </c>
      <c r="P46" s="46"/>
      <c r="Q46" s="46"/>
      <c r="R46" s="46"/>
      <c r="S46" s="46"/>
      <c r="T46" s="46"/>
      <c r="U46" s="46"/>
    </row>
    <row r="47" spans="1:21" ht="30.75" customHeight="1" x14ac:dyDescent="0.15">
      <c r="A47" s="46"/>
      <c r="B47" s="1163"/>
      <c r="C47" s="1164"/>
      <c r="D47" s="60"/>
      <c r="E47" s="1140" t="s">
        <v>12</v>
      </c>
      <c r="F47" s="1140"/>
      <c r="G47" s="1140"/>
      <c r="H47" s="1140"/>
      <c r="I47" s="1140"/>
      <c r="J47" s="1141"/>
      <c r="K47" s="61">
        <v>433</v>
      </c>
      <c r="L47" s="62">
        <v>160</v>
      </c>
      <c r="M47" s="62">
        <v>160</v>
      </c>
      <c r="N47" s="62">
        <v>160</v>
      </c>
      <c r="O47" s="63">
        <v>160</v>
      </c>
      <c r="P47" s="46"/>
      <c r="Q47" s="46"/>
      <c r="R47" s="46"/>
      <c r="S47" s="46"/>
      <c r="T47" s="46"/>
      <c r="U47" s="46"/>
    </row>
    <row r="48" spans="1:21" ht="30.75" customHeight="1" x14ac:dyDescent="0.15">
      <c r="A48" s="46"/>
      <c r="B48" s="1163"/>
      <c r="C48" s="1164"/>
      <c r="D48" s="60"/>
      <c r="E48" s="1140" t="s">
        <v>13</v>
      </c>
      <c r="F48" s="1140"/>
      <c r="G48" s="1140"/>
      <c r="H48" s="1140"/>
      <c r="I48" s="1140"/>
      <c r="J48" s="1141"/>
      <c r="K48" s="61">
        <v>5411</v>
      </c>
      <c r="L48" s="62">
        <v>5259</v>
      </c>
      <c r="M48" s="62">
        <v>5285</v>
      </c>
      <c r="N48" s="62">
        <v>5297</v>
      </c>
      <c r="O48" s="63">
        <v>5340</v>
      </c>
      <c r="P48" s="46"/>
      <c r="Q48" s="46"/>
      <c r="R48" s="46"/>
      <c r="S48" s="46"/>
      <c r="T48" s="46"/>
      <c r="U48" s="46"/>
    </row>
    <row r="49" spans="1:21" ht="30.75" customHeight="1" x14ac:dyDescent="0.15">
      <c r="A49" s="46"/>
      <c r="B49" s="1163"/>
      <c r="C49" s="1164"/>
      <c r="D49" s="60"/>
      <c r="E49" s="1140" t="s">
        <v>14</v>
      </c>
      <c r="F49" s="1140"/>
      <c r="G49" s="1140"/>
      <c r="H49" s="1140"/>
      <c r="I49" s="1140"/>
      <c r="J49" s="1141"/>
      <c r="K49" s="61">
        <v>3</v>
      </c>
      <c r="L49" s="62">
        <v>174</v>
      </c>
      <c r="M49" s="62">
        <v>168</v>
      </c>
      <c r="N49" s="62">
        <v>167</v>
      </c>
      <c r="O49" s="63">
        <v>70</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497</v>
      </c>
      <c r="L50" s="62" t="s">
        <v>497</v>
      </c>
      <c r="M50" s="62" t="s">
        <v>497</v>
      </c>
      <c r="N50" s="62" t="s">
        <v>497</v>
      </c>
      <c r="O50" s="63" t="s">
        <v>497</v>
      </c>
      <c r="P50" s="46"/>
      <c r="Q50" s="46"/>
      <c r="R50" s="46"/>
      <c r="S50" s="46"/>
      <c r="T50" s="46"/>
      <c r="U50" s="46"/>
    </row>
    <row r="51" spans="1:21" ht="30.75" customHeight="1" x14ac:dyDescent="0.15">
      <c r="A51" s="46"/>
      <c r="B51" s="1165"/>
      <c r="C51" s="1166"/>
      <c r="D51" s="64"/>
      <c r="E51" s="1140" t="s">
        <v>16</v>
      </c>
      <c r="F51" s="1140"/>
      <c r="G51" s="1140"/>
      <c r="H51" s="1140"/>
      <c r="I51" s="1140"/>
      <c r="J51" s="1141"/>
      <c r="K51" s="61">
        <v>1</v>
      </c>
      <c r="L51" s="62">
        <v>3</v>
      </c>
      <c r="M51" s="62">
        <v>5</v>
      </c>
      <c r="N51" s="62">
        <v>12</v>
      </c>
      <c r="O51" s="63" t="s">
        <v>497</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13770</v>
      </c>
      <c r="L52" s="62">
        <v>13803</v>
      </c>
      <c r="M52" s="62">
        <v>14159</v>
      </c>
      <c r="N52" s="62">
        <v>14209</v>
      </c>
      <c r="O52" s="63">
        <v>14461</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7848</v>
      </c>
      <c r="L53" s="67">
        <v>7585</v>
      </c>
      <c r="M53" s="67">
        <v>7829</v>
      </c>
      <c r="N53" s="67">
        <v>7689</v>
      </c>
      <c r="O53" s="68">
        <v>7352</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555</v>
      </c>
      <c r="L57" s="79" t="s">
        <v>556</v>
      </c>
      <c r="M57" s="79" t="s">
        <v>557</v>
      </c>
      <c r="N57" s="79" t="s">
        <v>558</v>
      </c>
      <c r="O57" s="80" t="s">
        <v>559</v>
      </c>
      <c r="P57" s="46"/>
      <c r="Q57" s="46"/>
      <c r="R57" s="46"/>
      <c r="S57" s="46"/>
      <c r="T57" s="46"/>
      <c r="U57" s="46"/>
    </row>
    <row r="58" spans="1:21" ht="31.5" customHeight="1" x14ac:dyDescent="0.15">
      <c r="B58" s="1146" t="s">
        <v>24</v>
      </c>
      <c r="C58" s="1147"/>
      <c r="D58" s="1152" t="s">
        <v>25</v>
      </c>
      <c r="E58" s="1153"/>
      <c r="F58" s="1153"/>
      <c r="G58" s="1153"/>
      <c r="H58" s="1153"/>
      <c r="I58" s="1153"/>
      <c r="J58" s="1154"/>
      <c r="K58" s="81">
        <v>0</v>
      </c>
      <c r="L58" s="82">
        <v>0</v>
      </c>
      <c r="M58" s="82">
        <v>0</v>
      </c>
      <c r="N58" s="82">
        <v>0</v>
      </c>
      <c r="O58" s="83">
        <v>0</v>
      </c>
    </row>
    <row r="59" spans="1:21" ht="31.5" customHeight="1" x14ac:dyDescent="0.15">
      <c r="B59" s="1148"/>
      <c r="C59" s="1149"/>
      <c r="D59" s="1155" t="s">
        <v>26</v>
      </c>
      <c r="E59" s="1156"/>
      <c r="F59" s="1156"/>
      <c r="G59" s="1156"/>
      <c r="H59" s="1156"/>
      <c r="I59" s="1156"/>
      <c r="J59" s="1157"/>
      <c r="K59" s="84">
        <v>8870</v>
      </c>
      <c r="L59" s="85">
        <v>9230</v>
      </c>
      <c r="M59" s="85">
        <v>12390</v>
      </c>
      <c r="N59" s="85">
        <v>12550</v>
      </c>
      <c r="O59" s="86">
        <v>11510</v>
      </c>
    </row>
    <row r="60" spans="1:21" ht="31.5" customHeight="1" thickBot="1" x14ac:dyDescent="0.2">
      <c r="B60" s="1150"/>
      <c r="C60" s="1151"/>
      <c r="D60" s="1158" t="s">
        <v>27</v>
      </c>
      <c r="E60" s="1159"/>
      <c r="F60" s="1159"/>
      <c r="G60" s="1159"/>
      <c r="H60" s="1159"/>
      <c r="I60" s="1159"/>
      <c r="J60" s="1160"/>
      <c r="K60" s="87">
        <v>4755</v>
      </c>
      <c r="L60" s="88">
        <v>2080</v>
      </c>
      <c r="M60" s="88">
        <v>2240</v>
      </c>
      <c r="N60" s="88">
        <v>2400</v>
      </c>
      <c r="O60" s="89">
        <v>2560</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15"/>
    <row r="66" s="47" customFormat="1" ht="12.6" hidden="1" customHeight="1" x14ac:dyDescent="0.15"/>
    <row r="67" s="47" customFormat="1" ht="12.6" hidden="1" customHeight="1" x14ac:dyDescent="0.15"/>
    <row r="68" s="47" customFormat="1" ht="12.6" hidden="1" customHeight="1" x14ac:dyDescent="0.15"/>
    <row r="69" s="47" customFormat="1" ht="12.6" hidden="1" customHeight="1" x14ac:dyDescent="0.15"/>
    <row r="70" s="47" customFormat="1" ht="12.6" hidden="1" customHeight="1" x14ac:dyDescent="0.15"/>
  </sheetData>
  <sheetProtection algorithmName="SHA-512" hashValue="ESWqDmkgbj4QQhhfkgkRxfEo1njzyoAAcdGldU+JoW49ll8eU1J0RwRjLaP/WrjKEQ/f7r/IctVKcJrnc5hIRg==" saltValue="hxq/aEXChpSOIwOdiWRBR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s="94" customFormat="1" ht="15" customHeight="1" x14ac:dyDescent="0.15"/>
    <row r="13" s="94" customFormat="1" ht="15" customHeight="1" x14ac:dyDescent="0.15"/>
    <row r="14" s="94" customFormat="1" ht="15" customHeight="1" x14ac:dyDescent="0.15"/>
    <row r="15" s="94" customFormat="1" ht="15" customHeight="1" x14ac:dyDescent="0.15"/>
    <row r="16" s="94" customFormat="1" ht="15" customHeight="1" x14ac:dyDescent="0.15"/>
    <row r="17" s="94" customFormat="1" ht="15" customHeight="1" x14ac:dyDescent="0.15"/>
    <row r="18" s="94" customFormat="1" ht="15" customHeight="1" x14ac:dyDescent="0.15"/>
    <row r="19" s="94" customFormat="1" ht="15" customHeight="1" x14ac:dyDescent="0.15"/>
    <row r="20" s="94" customFormat="1" ht="15" customHeight="1" x14ac:dyDescent="0.15"/>
    <row r="21" s="94" customFormat="1" ht="15" customHeight="1" x14ac:dyDescent="0.15"/>
    <row r="22" s="94" customFormat="1" ht="15" customHeight="1" x14ac:dyDescent="0.15"/>
    <row r="23" s="94" customFormat="1" ht="15" customHeight="1" x14ac:dyDescent="0.15"/>
    <row r="24" s="94" customFormat="1" ht="15" customHeight="1" x14ac:dyDescent="0.15"/>
    <row r="25" s="94" customFormat="1" ht="15" customHeight="1" x14ac:dyDescent="0.15"/>
    <row r="26" s="94" customFormat="1" ht="15" customHeight="1" x14ac:dyDescent="0.15"/>
    <row r="27" s="94" customFormat="1" ht="15" customHeight="1" x14ac:dyDescent="0.15"/>
    <row r="28" s="94" customFormat="1" ht="15" customHeight="1" x14ac:dyDescent="0.15"/>
    <row r="29" s="94" customFormat="1" ht="15" customHeight="1" x14ac:dyDescent="0.15"/>
    <row r="30" s="94" customFormat="1" ht="15" customHeight="1" x14ac:dyDescent="0.15"/>
    <row r="31" s="94" customFormat="1" ht="15" customHeight="1" x14ac:dyDescent="0.15"/>
    <row r="32" s="94"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535</v>
      </c>
      <c r="J40" s="101" t="s">
        <v>536</v>
      </c>
      <c r="K40" s="101" t="s">
        <v>537</v>
      </c>
      <c r="L40" s="101" t="s">
        <v>538</v>
      </c>
      <c r="M40" s="102" t="s">
        <v>539</v>
      </c>
    </row>
    <row r="41" spans="2:13" ht="27.75" customHeight="1" x14ac:dyDescent="0.15">
      <c r="B41" s="1181" t="s">
        <v>30</v>
      </c>
      <c r="C41" s="1182"/>
      <c r="D41" s="103"/>
      <c r="E41" s="1183" t="s">
        <v>31</v>
      </c>
      <c r="F41" s="1183"/>
      <c r="G41" s="1183"/>
      <c r="H41" s="1184"/>
      <c r="I41" s="330">
        <v>178299</v>
      </c>
      <c r="J41" s="331">
        <v>173419</v>
      </c>
      <c r="K41" s="331">
        <v>166529</v>
      </c>
      <c r="L41" s="331">
        <v>161626</v>
      </c>
      <c r="M41" s="332">
        <v>159143</v>
      </c>
    </row>
    <row r="42" spans="2:13" ht="27.75" customHeight="1" x14ac:dyDescent="0.15">
      <c r="B42" s="1171"/>
      <c r="C42" s="1172"/>
      <c r="D42" s="104"/>
      <c r="E42" s="1175" t="s">
        <v>32</v>
      </c>
      <c r="F42" s="1175"/>
      <c r="G42" s="1175"/>
      <c r="H42" s="1176"/>
      <c r="I42" s="333" t="s">
        <v>497</v>
      </c>
      <c r="J42" s="334" t="s">
        <v>497</v>
      </c>
      <c r="K42" s="334" t="s">
        <v>497</v>
      </c>
      <c r="L42" s="334" t="s">
        <v>497</v>
      </c>
      <c r="M42" s="335" t="s">
        <v>497</v>
      </c>
    </row>
    <row r="43" spans="2:13" ht="27.75" customHeight="1" x14ac:dyDescent="0.15">
      <c r="B43" s="1171"/>
      <c r="C43" s="1172"/>
      <c r="D43" s="104"/>
      <c r="E43" s="1175" t="s">
        <v>33</v>
      </c>
      <c r="F43" s="1175"/>
      <c r="G43" s="1175"/>
      <c r="H43" s="1176"/>
      <c r="I43" s="333">
        <v>78485</v>
      </c>
      <c r="J43" s="334">
        <v>75770</v>
      </c>
      <c r="K43" s="334">
        <v>71846</v>
      </c>
      <c r="L43" s="334">
        <v>69174</v>
      </c>
      <c r="M43" s="335">
        <v>67635</v>
      </c>
    </row>
    <row r="44" spans="2:13" ht="27.75" customHeight="1" x14ac:dyDescent="0.15">
      <c r="B44" s="1171"/>
      <c r="C44" s="1172"/>
      <c r="D44" s="104"/>
      <c r="E44" s="1175" t="s">
        <v>34</v>
      </c>
      <c r="F44" s="1175"/>
      <c r="G44" s="1175"/>
      <c r="H44" s="1176"/>
      <c r="I44" s="333">
        <v>2151</v>
      </c>
      <c r="J44" s="334">
        <v>1979</v>
      </c>
      <c r="K44" s="334">
        <v>1746</v>
      </c>
      <c r="L44" s="334">
        <v>1572</v>
      </c>
      <c r="M44" s="335">
        <v>1399</v>
      </c>
    </row>
    <row r="45" spans="2:13" ht="27.75" customHeight="1" x14ac:dyDescent="0.15">
      <c r="B45" s="1171"/>
      <c r="C45" s="1172"/>
      <c r="D45" s="104"/>
      <c r="E45" s="1175" t="s">
        <v>35</v>
      </c>
      <c r="F45" s="1175"/>
      <c r="G45" s="1175"/>
      <c r="H45" s="1176"/>
      <c r="I45" s="333">
        <v>21187</v>
      </c>
      <c r="J45" s="334">
        <v>21573</v>
      </c>
      <c r="K45" s="334">
        <v>22268</v>
      </c>
      <c r="L45" s="334">
        <v>22755</v>
      </c>
      <c r="M45" s="335">
        <v>22847</v>
      </c>
    </row>
    <row r="46" spans="2:13" ht="27.75" customHeight="1" x14ac:dyDescent="0.15">
      <c r="B46" s="1171"/>
      <c r="C46" s="1172"/>
      <c r="D46" s="105"/>
      <c r="E46" s="1175" t="s">
        <v>36</v>
      </c>
      <c r="F46" s="1175"/>
      <c r="G46" s="1175"/>
      <c r="H46" s="1176"/>
      <c r="I46" s="333" t="s">
        <v>497</v>
      </c>
      <c r="J46" s="334" t="s">
        <v>497</v>
      </c>
      <c r="K46" s="334" t="s">
        <v>497</v>
      </c>
      <c r="L46" s="334" t="s">
        <v>497</v>
      </c>
      <c r="M46" s="335" t="s">
        <v>497</v>
      </c>
    </row>
    <row r="47" spans="2:13" ht="27.75" customHeight="1" x14ac:dyDescent="0.15">
      <c r="B47" s="1171"/>
      <c r="C47" s="1172"/>
      <c r="D47" s="106"/>
      <c r="E47" s="1185" t="s">
        <v>37</v>
      </c>
      <c r="F47" s="1186"/>
      <c r="G47" s="1186"/>
      <c r="H47" s="1187"/>
      <c r="I47" s="333" t="s">
        <v>497</v>
      </c>
      <c r="J47" s="334" t="s">
        <v>497</v>
      </c>
      <c r="K47" s="334" t="s">
        <v>497</v>
      </c>
      <c r="L47" s="334" t="s">
        <v>497</v>
      </c>
      <c r="M47" s="335" t="s">
        <v>497</v>
      </c>
    </row>
    <row r="48" spans="2:13" ht="27.75" customHeight="1" x14ac:dyDescent="0.15">
      <c r="B48" s="1171"/>
      <c r="C48" s="1172"/>
      <c r="D48" s="104"/>
      <c r="E48" s="1175" t="s">
        <v>38</v>
      </c>
      <c r="F48" s="1175"/>
      <c r="G48" s="1175"/>
      <c r="H48" s="1176"/>
      <c r="I48" s="333" t="s">
        <v>497</v>
      </c>
      <c r="J48" s="334" t="s">
        <v>497</v>
      </c>
      <c r="K48" s="334" t="s">
        <v>497</v>
      </c>
      <c r="L48" s="334" t="s">
        <v>497</v>
      </c>
      <c r="M48" s="335" t="s">
        <v>497</v>
      </c>
    </row>
    <row r="49" spans="2:13" ht="27.75" customHeight="1" x14ac:dyDescent="0.15">
      <c r="B49" s="1173"/>
      <c r="C49" s="1174"/>
      <c r="D49" s="104"/>
      <c r="E49" s="1175" t="s">
        <v>39</v>
      </c>
      <c r="F49" s="1175"/>
      <c r="G49" s="1175"/>
      <c r="H49" s="1176"/>
      <c r="I49" s="333" t="s">
        <v>497</v>
      </c>
      <c r="J49" s="334" t="s">
        <v>497</v>
      </c>
      <c r="K49" s="334" t="s">
        <v>497</v>
      </c>
      <c r="L49" s="334" t="s">
        <v>497</v>
      </c>
      <c r="M49" s="335" t="s">
        <v>497</v>
      </c>
    </row>
    <row r="50" spans="2:13" ht="27.75" customHeight="1" x14ac:dyDescent="0.15">
      <c r="B50" s="1169" t="s">
        <v>40</v>
      </c>
      <c r="C50" s="1170"/>
      <c r="D50" s="107"/>
      <c r="E50" s="1175" t="s">
        <v>41</v>
      </c>
      <c r="F50" s="1175"/>
      <c r="G50" s="1175"/>
      <c r="H50" s="1176"/>
      <c r="I50" s="333">
        <v>52897</v>
      </c>
      <c r="J50" s="334">
        <v>58439</v>
      </c>
      <c r="K50" s="334">
        <v>60197</v>
      </c>
      <c r="L50" s="334">
        <v>63071</v>
      </c>
      <c r="M50" s="335">
        <v>62875</v>
      </c>
    </row>
    <row r="51" spans="2:13" ht="27.75" customHeight="1" x14ac:dyDescent="0.15">
      <c r="B51" s="1171"/>
      <c r="C51" s="1172"/>
      <c r="D51" s="104"/>
      <c r="E51" s="1175" t="s">
        <v>42</v>
      </c>
      <c r="F51" s="1175"/>
      <c r="G51" s="1175"/>
      <c r="H51" s="1176"/>
      <c r="I51" s="333">
        <v>3785</v>
      </c>
      <c r="J51" s="334">
        <v>2972</v>
      </c>
      <c r="K51" s="334">
        <v>2905</v>
      </c>
      <c r="L51" s="334">
        <v>3216</v>
      </c>
      <c r="M51" s="335">
        <v>3950</v>
      </c>
    </row>
    <row r="52" spans="2:13" ht="27.75" customHeight="1" x14ac:dyDescent="0.15">
      <c r="B52" s="1173"/>
      <c r="C52" s="1174"/>
      <c r="D52" s="104"/>
      <c r="E52" s="1175" t="s">
        <v>43</v>
      </c>
      <c r="F52" s="1175"/>
      <c r="G52" s="1175"/>
      <c r="H52" s="1176"/>
      <c r="I52" s="333">
        <v>182508</v>
      </c>
      <c r="J52" s="334">
        <v>180762</v>
      </c>
      <c r="K52" s="334">
        <v>175566</v>
      </c>
      <c r="L52" s="334">
        <v>168638</v>
      </c>
      <c r="M52" s="335">
        <v>161539</v>
      </c>
    </row>
    <row r="53" spans="2:13" ht="27.75" customHeight="1" thickBot="1" x14ac:dyDescent="0.2">
      <c r="B53" s="1177" t="s">
        <v>19</v>
      </c>
      <c r="C53" s="1178"/>
      <c r="D53" s="108"/>
      <c r="E53" s="1179" t="s">
        <v>44</v>
      </c>
      <c r="F53" s="1179"/>
      <c r="G53" s="1179"/>
      <c r="H53" s="1180"/>
      <c r="I53" s="336">
        <v>40931</v>
      </c>
      <c r="J53" s="337">
        <v>30569</v>
      </c>
      <c r="K53" s="337">
        <v>23721</v>
      </c>
      <c r="L53" s="337">
        <v>20202</v>
      </c>
      <c r="M53" s="338">
        <v>22659</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yW/D4XN/aUBhcOY48txIT1B+6uXDn50nT2y6MecK6pA794dufhuLpxNi/tzAGt8fDxsRebxZsX2EoPQPgNkm1w==" saltValue="EfaRjhhiVDO4dkMYtTE83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8"/>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537</v>
      </c>
      <c r="G54" s="117" t="s">
        <v>538</v>
      </c>
      <c r="H54" s="118" t="s">
        <v>539</v>
      </c>
    </row>
    <row r="55" spans="2:8" ht="52.5" customHeight="1" x14ac:dyDescent="0.15">
      <c r="B55" s="119"/>
      <c r="C55" s="1196" t="s">
        <v>46</v>
      </c>
      <c r="D55" s="1196"/>
      <c r="E55" s="1197"/>
      <c r="F55" s="339">
        <v>18250</v>
      </c>
      <c r="G55" s="339">
        <v>19800</v>
      </c>
      <c r="H55" s="340">
        <v>19400</v>
      </c>
    </row>
    <row r="56" spans="2:8" ht="52.5" customHeight="1" x14ac:dyDescent="0.15">
      <c r="B56" s="120"/>
      <c r="C56" s="1198" t="s">
        <v>47</v>
      </c>
      <c r="D56" s="1198"/>
      <c r="E56" s="1199"/>
      <c r="F56" s="341">
        <v>10150</v>
      </c>
      <c r="G56" s="341">
        <v>8950</v>
      </c>
      <c r="H56" s="342">
        <v>8500</v>
      </c>
    </row>
    <row r="57" spans="2:8" ht="53.25" customHeight="1" x14ac:dyDescent="0.15">
      <c r="B57" s="120"/>
      <c r="C57" s="1200" t="s">
        <v>48</v>
      </c>
      <c r="D57" s="1200"/>
      <c r="E57" s="1201"/>
      <c r="F57" s="343">
        <v>24586</v>
      </c>
      <c r="G57" s="343">
        <v>25032</v>
      </c>
      <c r="H57" s="344">
        <v>23549</v>
      </c>
    </row>
    <row r="58" spans="2:8" ht="45.75" customHeight="1" x14ac:dyDescent="0.15">
      <c r="B58" s="121"/>
      <c r="C58" s="1188" t="s">
        <v>575</v>
      </c>
      <c r="D58" s="1189"/>
      <c r="E58" s="1190"/>
      <c r="F58" s="345">
        <v>12731</v>
      </c>
      <c r="G58" s="345">
        <v>12891</v>
      </c>
      <c r="H58" s="346">
        <v>12685</v>
      </c>
    </row>
    <row r="59" spans="2:8" ht="45.75" customHeight="1" x14ac:dyDescent="0.15">
      <c r="B59" s="121"/>
      <c r="C59" s="1188" t="s">
        <v>576</v>
      </c>
      <c r="D59" s="1189"/>
      <c r="E59" s="1190"/>
      <c r="F59" s="345">
        <v>4000</v>
      </c>
      <c r="G59" s="345">
        <v>3979</v>
      </c>
      <c r="H59" s="346">
        <v>3513</v>
      </c>
    </row>
    <row r="60" spans="2:8" ht="45.75" customHeight="1" x14ac:dyDescent="0.15">
      <c r="B60" s="121"/>
      <c r="C60" s="1188" t="s">
        <v>577</v>
      </c>
      <c r="D60" s="1189"/>
      <c r="E60" s="1190"/>
      <c r="F60" s="345">
        <v>2506</v>
      </c>
      <c r="G60" s="345">
        <v>2563</v>
      </c>
      <c r="H60" s="346">
        <v>2323</v>
      </c>
    </row>
    <row r="61" spans="2:8" ht="45.75" customHeight="1" x14ac:dyDescent="0.15">
      <c r="B61" s="121"/>
      <c r="C61" s="1188" t="s">
        <v>578</v>
      </c>
      <c r="D61" s="1189"/>
      <c r="E61" s="1190"/>
      <c r="F61" s="345">
        <v>1599</v>
      </c>
      <c r="G61" s="345">
        <v>1899</v>
      </c>
      <c r="H61" s="346">
        <v>1677</v>
      </c>
    </row>
    <row r="62" spans="2:8" ht="45.75" customHeight="1" thickBot="1" x14ac:dyDescent="0.2">
      <c r="B62" s="122"/>
      <c r="C62" s="1191" t="s">
        <v>579</v>
      </c>
      <c r="D62" s="1192"/>
      <c r="E62" s="1193"/>
      <c r="F62" s="347">
        <v>1010</v>
      </c>
      <c r="G62" s="347">
        <v>1005</v>
      </c>
      <c r="H62" s="348">
        <v>983</v>
      </c>
    </row>
    <row r="63" spans="2:8" ht="52.5" customHeight="1" thickBot="1" x14ac:dyDescent="0.2">
      <c r="B63" s="123"/>
      <c r="C63" s="1194" t="s">
        <v>49</v>
      </c>
      <c r="D63" s="1194"/>
      <c r="E63" s="1195"/>
      <c r="F63" s="349">
        <v>52986</v>
      </c>
      <c r="G63" s="349">
        <v>53782</v>
      </c>
      <c r="H63" s="350">
        <v>51449</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sheetData>
  <sheetProtection algorithmName="SHA-512" hashValue="EBzbzEzwRhejh3orqMkXxVEEJX6OQbgKabjZrJXFClc/3U4qb/BPGDdU0QC9Vwbip6xMljyqKYVY/UBwqFtcKQ==" saltValue="WAntPNbPmQ+dgtNEYp/jn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534</v>
      </c>
      <c r="G2" s="137"/>
      <c r="H2" s="138"/>
    </row>
    <row r="3" spans="1:8" x14ac:dyDescent="0.15">
      <c r="A3" s="134" t="s">
        <v>527</v>
      </c>
      <c r="B3" s="139"/>
      <c r="C3" s="140"/>
      <c r="D3" s="141">
        <v>25257</v>
      </c>
      <c r="E3" s="142"/>
      <c r="F3" s="143">
        <v>52191</v>
      </c>
      <c r="G3" s="144"/>
      <c r="H3" s="145"/>
    </row>
    <row r="4" spans="1:8" x14ac:dyDescent="0.15">
      <c r="A4" s="146"/>
      <c r="B4" s="147"/>
      <c r="C4" s="148"/>
      <c r="D4" s="149">
        <v>13576</v>
      </c>
      <c r="E4" s="150"/>
      <c r="F4" s="151">
        <v>26807</v>
      </c>
      <c r="G4" s="152"/>
      <c r="H4" s="153"/>
    </row>
    <row r="5" spans="1:8" x14ac:dyDescent="0.15">
      <c r="A5" s="134" t="s">
        <v>529</v>
      </c>
      <c r="B5" s="139"/>
      <c r="C5" s="140"/>
      <c r="D5" s="141">
        <v>26339</v>
      </c>
      <c r="E5" s="142"/>
      <c r="F5" s="143">
        <v>48105</v>
      </c>
      <c r="G5" s="144"/>
      <c r="H5" s="145"/>
    </row>
    <row r="6" spans="1:8" x14ac:dyDescent="0.15">
      <c r="A6" s="146"/>
      <c r="B6" s="147"/>
      <c r="C6" s="148"/>
      <c r="D6" s="149">
        <v>11905</v>
      </c>
      <c r="E6" s="150"/>
      <c r="F6" s="151">
        <v>24072</v>
      </c>
      <c r="G6" s="152"/>
      <c r="H6" s="153"/>
    </row>
    <row r="7" spans="1:8" x14ac:dyDescent="0.15">
      <c r="A7" s="134" t="s">
        <v>530</v>
      </c>
      <c r="B7" s="139"/>
      <c r="C7" s="140"/>
      <c r="D7" s="141">
        <v>22798</v>
      </c>
      <c r="E7" s="142"/>
      <c r="F7" s="143">
        <v>47446</v>
      </c>
      <c r="G7" s="144"/>
      <c r="H7" s="145"/>
    </row>
    <row r="8" spans="1:8" x14ac:dyDescent="0.15">
      <c r="A8" s="146"/>
      <c r="B8" s="147"/>
      <c r="C8" s="148"/>
      <c r="D8" s="149">
        <v>9749</v>
      </c>
      <c r="E8" s="150"/>
      <c r="F8" s="151">
        <v>24371</v>
      </c>
      <c r="G8" s="152"/>
      <c r="H8" s="153"/>
    </row>
    <row r="9" spans="1:8" x14ac:dyDescent="0.15">
      <c r="A9" s="134" t="s">
        <v>531</v>
      </c>
      <c r="B9" s="139"/>
      <c r="C9" s="140"/>
      <c r="D9" s="141">
        <v>33316</v>
      </c>
      <c r="E9" s="142"/>
      <c r="F9" s="143">
        <v>48387</v>
      </c>
      <c r="G9" s="144"/>
      <c r="H9" s="145"/>
    </row>
    <row r="10" spans="1:8" x14ac:dyDescent="0.15">
      <c r="A10" s="146"/>
      <c r="B10" s="147"/>
      <c r="C10" s="148"/>
      <c r="D10" s="149">
        <v>15490</v>
      </c>
      <c r="E10" s="150"/>
      <c r="F10" s="151">
        <v>25592</v>
      </c>
      <c r="G10" s="152"/>
      <c r="H10" s="153"/>
    </row>
    <row r="11" spans="1:8" x14ac:dyDescent="0.15">
      <c r="A11" s="134" t="s">
        <v>532</v>
      </c>
      <c r="B11" s="139"/>
      <c r="C11" s="140"/>
      <c r="D11" s="141">
        <v>44215</v>
      </c>
      <c r="E11" s="142"/>
      <c r="F11" s="143">
        <v>49684</v>
      </c>
      <c r="G11" s="144"/>
      <c r="H11" s="145"/>
    </row>
    <row r="12" spans="1:8" x14ac:dyDescent="0.15">
      <c r="A12" s="146"/>
      <c r="B12" s="147"/>
      <c r="C12" s="154"/>
      <c r="D12" s="149">
        <v>23737</v>
      </c>
      <c r="E12" s="150"/>
      <c r="F12" s="151">
        <v>28303</v>
      </c>
      <c r="G12" s="152"/>
      <c r="H12" s="153"/>
    </row>
    <row r="13" spans="1:8" x14ac:dyDescent="0.15">
      <c r="A13" s="134"/>
      <c r="B13" s="139"/>
      <c r="C13" s="140"/>
      <c r="D13" s="141">
        <v>30385</v>
      </c>
      <c r="E13" s="142"/>
      <c r="F13" s="143">
        <v>49163</v>
      </c>
      <c r="G13" s="155"/>
      <c r="H13" s="145"/>
    </row>
    <row r="14" spans="1:8" x14ac:dyDescent="0.15">
      <c r="A14" s="146"/>
      <c r="B14" s="147"/>
      <c r="C14" s="148"/>
      <c r="D14" s="149">
        <v>14891</v>
      </c>
      <c r="E14" s="150"/>
      <c r="F14" s="151">
        <v>25829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2.66</v>
      </c>
      <c r="C19" s="156">
        <f>ROUND(VALUE(SUBSTITUTE(実質収支比率等に係る経年分析!G$48,"▲","-")),2)</f>
        <v>3.14</v>
      </c>
      <c r="D19" s="156">
        <f>ROUND(VALUE(SUBSTITUTE(実質収支比率等に係る経年分析!H$48,"▲","-")),2)</f>
        <v>3.73</v>
      </c>
      <c r="E19" s="156">
        <f>ROUND(VALUE(SUBSTITUTE(実質収支比率等に係る経年分析!I$48,"▲","-")),2)</f>
        <v>2.58</v>
      </c>
      <c r="F19" s="156">
        <f>ROUND(VALUE(SUBSTITUTE(実質収支比率等に係る経年分析!J$48,"▲","-")),2)</f>
        <v>1.28</v>
      </c>
    </row>
    <row r="20" spans="1:11" x14ac:dyDescent="0.15">
      <c r="A20" s="156" t="s">
        <v>53</v>
      </c>
      <c r="B20" s="156">
        <f>ROUND(VALUE(SUBSTITUTE(実質収支比率等に係る経年分析!F$47,"▲","-")),2)</f>
        <v>17.11</v>
      </c>
      <c r="C20" s="156">
        <f>ROUND(VALUE(SUBSTITUTE(実質収支比率等に係る経年分析!G$47,"▲","-")),2)</f>
        <v>16.34</v>
      </c>
      <c r="D20" s="156">
        <f>ROUND(VALUE(SUBSTITUTE(実質収支比率等に係る経年分析!H$47,"▲","-")),2)</f>
        <v>16.420000000000002</v>
      </c>
      <c r="E20" s="156">
        <f>ROUND(VALUE(SUBSTITUTE(実質収支比率等に係る経年分析!I$47,"▲","-")),2)</f>
        <v>17.52</v>
      </c>
      <c r="F20" s="156">
        <f>ROUND(VALUE(SUBSTITUTE(実質収支比率等に係る経年分析!J$47,"▲","-")),2)</f>
        <v>16.7</v>
      </c>
    </row>
    <row r="21" spans="1:11" x14ac:dyDescent="0.15">
      <c r="A21" s="156" t="s">
        <v>54</v>
      </c>
      <c r="B21" s="156">
        <f>IF(ISNUMBER(VALUE(SUBSTITUTE(実質収支比率等に係る経年分析!F$49,"▲","-"))),ROUND(VALUE(SUBSTITUTE(実質収支比率等に係る経年分析!F$49,"▲","-")),2),NA())</f>
        <v>-1.32</v>
      </c>
      <c r="C21" s="156">
        <f>IF(ISNUMBER(VALUE(SUBSTITUTE(実質収支比率等に係る経年分析!G$49,"▲","-"))),ROUND(VALUE(SUBSTITUTE(実質収支比率等に係る経年分析!G$49,"▲","-")),2),NA())</f>
        <v>-0.65</v>
      </c>
      <c r="D21" s="156">
        <f>IF(ISNUMBER(VALUE(SUBSTITUTE(実質収支比率等に係る経年分析!H$49,"▲","-"))),ROUND(VALUE(SUBSTITUTE(実質収支比率等に係る経年分析!H$49,"▲","-")),2),NA())</f>
        <v>-1.17</v>
      </c>
      <c r="E21" s="156">
        <f>IF(ISNUMBER(VALUE(SUBSTITUTE(実質収支比率等に係る経年分析!I$49,"▲","-"))),ROUND(VALUE(SUBSTITUTE(実質収支比率等に係る経年分析!I$49,"▲","-")),2),NA())</f>
        <v>-1.4</v>
      </c>
      <c r="F21" s="156">
        <f>IF(ISNUMBER(VALUE(SUBSTITUTE(実質収支比率等に係る経年分析!J$49,"▲","-"))),ROUND(VALUE(SUBSTITUTE(実質収支比率等に係る経年分析!J$49,"▲","-")),2),NA())</f>
        <v>-2.87</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8.44</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1.57</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1.57</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1.18</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0.82</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0.5</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0.47</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0.51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0.51</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0.59</v>
      </c>
    </row>
    <row r="30" spans="1:11" x14ac:dyDescent="0.15">
      <c r="A30" s="157" t="str">
        <f>IF(連結実質赤字比率に係る赤字・黒字の構成分析!C$40="",NA(),連結実質赤字比率に係る赤字・黒字の構成分析!C$40)</f>
        <v>競輪事業特別会計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0.56000000000000005</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0.54</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0.66</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0.66</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0.68</v>
      </c>
    </row>
    <row r="31" spans="1:11" x14ac:dyDescent="0.15">
      <c r="A31" s="157" t="str">
        <f>IF(連結実質赤字比率に係る赤字・黒字の構成分析!C$39="",NA(),連結実質赤字比率に係る赤字・黒字の構成分析!C$39)</f>
        <v>一般会計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2.37</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2.85</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3.41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2.27</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1.01</v>
      </c>
    </row>
    <row r="32" spans="1:11" x14ac:dyDescent="0.15">
      <c r="A32" s="157" t="str">
        <f>IF(連結実質赤字比率に係る赤字・黒字の構成分析!C$38="",NA(),連結実質赤字比率に係る赤字・黒字の構成分析!C$38)</f>
        <v>松山城観光事業特別会計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1.83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1.02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1.02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1.06</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1.1499999999999999</v>
      </c>
    </row>
    <row r="33" spans="1:16" x14ac:dyDescent="0.15">
      <c r="A33" s="157" t="str">
        <f>IF(連結実質赤字比率に係る赤字・黒字の構成分析!C$37="",NA(),連結実質赤字比率に係る赤字・黒字の構成分析!C$37)</f>
        <v>国民健康保険事業勘定特別会計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3.35</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3.4</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2.5099999999999998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1.75</v>
      </c>
    </row>
    <row r="34" spans="1:16" x14ac:dyDescent="0.15">
      <c r="A34" s="157" t="str">
        <f>IF(連結実質赤字比率に係る赤字・黒字の構成分析!C$36="",NA(),連結実質赤字比率に係る赤字・黒字の構成分析!C$36)</f>
        <v>工業用水道事業会計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2.58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2.5</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2.66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2.4500000000000002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2.4900000000000002</v>
      </c>
    </row>
    <row r="35" spans="1:16" x14ac:dyDescent="0.15">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#VALUE!</v>
      </c>
      <c r="C35" s="157" t="e">
        <f>IF(ROUND(VALUE(SUBSTITUTE(連結実質赤字比率に係る赤字・黒字の構成分析!F$35,"▲", "-")), 2) &gt;= 0, ABS(ROUND(VALUE(SUBSTITUTE(連結実質赤字比率に係る赤字・黒字の構成分析!F$35,"▲", "-")), 2)), NA())</f>
        <v>#VALUE!</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7.36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8.58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8.3800000000000008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8.33</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10.82</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11.7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11.84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11.9</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13770</v>
      </c>
      <c r="E42" s="158"/>
      <c r="F42" s="158"/>
      <c r="G42" s="158">
        <f>'実質公債費比率（分子）の構造'!L$52</f>
        <v>13803</v>
      </c>
      <c r="H42" s="158"/>
      <c r="I42" s="158"/>
      <c r="J42" s="158">
        <f>'実質公債費比率（分子）の構造'!M$52</f>
        <v>14159</v>
      </c>
      <c r="K42" s="158"/>
      <c r="L42" s="158"/>
      <c r="M42" s="158">
        <f>'実質公債費比率（分子）の構造'!N$52</f>
        <v>14209</v>
      </c>
      <c r="N42" s="158"/>
      <c r="O42" s="158"/>
      <c r="P42" s="158">
        <f>'実質公債費比率（分子）の構造'!O$52</f>
        <v>14461</v>
      </c>
    </row>
    <row r="43" spans="1:16" x14ac:dyDescent="0.15">
      <c r="A43" s="158" t="s">
        <v>16</v>
      </c>
      <c r="B43" s="158">
        <f>'実質公債費比率（分子）の構造'!K$51</f>
        <v>1</v>
      </c>
      <c r="C43" s="158"/>
      <c r="D43" s="158"/>
      <c r="E43" s="158">
        <f>'実質公債費比率（分子）の構造'!L$51</f>
        <v>3</v>
      </c>
      <c r="F43" s="158"/>
      <c r="G43" s="158"/>
      <c r="H43" s="158">
        <f>'実質公債費比率（分子）の構造'!M$51</f>
        <v>5</v>
      </c>
      <c r="I43" s="158"/>
      <c r="J43" s="158"/>
      <c r="K43" s="158">
        <f>'実質公債費比率（分子）の構造'!N$51</f>
        <v>12</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3</v>
      </c>
      <c r="C45" s="158"/>
      <c r="D45" s="158"/>
      <c r="E45" s="158">
        <f>'実質公債費比率（分子）の構造'!L$49</f>
        <v>174</v>
      </c>
      <c r="F45" s="158"/>
      <c r="G45" s="158"/>
      <c r="H45" s="158">
        <f>'実質公債費比率（分子）の構造'!M$49</f>
        <v>168</v>
      </c>
      <c r="I45" s="158"/>
      <c r="J45" s="158"/>
      <c r="K45" s="158">
        <f>'実質公債費比率（分子）の構造'!N$49</f>
        <v>167</v>
      </c>
      <c r="L45" s="158"/>
      <c r="M45" s="158"/>
      <c r="N45" s="158">
        <f>'実質公債費比率（分子）の構造'!O$49</f>
        <v>70</v>
      </c>
      <c r="O45" s="158"/>
      <c r="P45" s="158"/>
    </row>
    <row r="46" spans="1:16" x14ac:dyDescent="0.15">
      <c r="A46" s="158" t="s">
        <v>64</v>
      </c>
      <c r="B46" s="158">
        <f>'実質公債費比率（分子）の構造'!K$48</f>
        <v>5411</v>
      </c>
      <c r="C46" s="158"/>
      <c r="D46" s="158"/>
      <c r="E46" s="158">
        <f>'実質公債費比率（分子）の構造'!L$48</f>
        <v>5259</v>
      </c>
      <c r="F46" s="158"/>
      <c r="G46" s="158"/>
      <c r="H46" s="158">
        <f>'実質公債費比率（分子）の構造'!M$48</f>
        <v>5285</v>
      </c>
      <c r="I46" s="158"/>
      <c r="J46" s="158"/>
      <c r="K46" s="158">
        <f>'実質公債費比率（分子）の構造'!N$48</f>
        <v>5297</v>
      </c>
      <c r="L46" s="158"/>
      <c r="M46" s="158"/>
      <c r="N46" s="158">
        <f>'実質公債費比率（分子）の構造'!O$48</f>
        <v>5340</v>
      </c>
      <c r="O46" s="158"/>
      <c r="P46" s="158"/>
    </row>
    <row r="47" spans="1:16" x14ac:dyDescent="0.15">
      <c r="A47" s="158" t="s">
        <v>12</v>
      </c>
      <c r="B47" s="158">
        <f>'実質公債費比率（分子）の構造'!K$47</f>
        <v>433</v>
      </c>
      <c r="C47" s="158"/>
      <c r="D47" s="158"/>
      <c r="E47" s="158">
        <f>'実質公債費比率（分子）の構造'!L$47</f>
        <v>160</v>
      </c>
      <c r="F47" s="158"/>
      <c r="G47" s="158"/>
      <c r="H47" s="158">
        <f>'実質公債費比率（分子）の構造'!M$47</f>
        <v>160</v>
      </c>
      <c r="I47" s="158"/>
      <c r="J47" s="158"/>
      <c r="K47" s="158">
        <f>'実質公債費比率（分子）の構造'!N$47</f>
        <v>160</v>
      </c>
      <c r="L47" s="158"/>
      <c r="M47" s="158"/>
      <c r="N47" s="158">
        <f>'実質公債費比率（分子）の構造'!O$47</f>
        <v>160</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15770</v>
      </c>
      <c r="C49" s="158"/>
      <c r="D49" s="158"/>
      <c r="E49" s="158">
        <f>'実質公債費比率（分子）の構造'!L$45</f>
        <v>15792</v>
      </c>
      <c r="F49" s="158"/>
      <c r="G49" s="158"/>
      <c r="H49" s="158">
        <f>'実質公債費比率（分子）の構造'!M$45</f>
        <v>16370</v>
      </c>
      <c r="I49" s="158"/>
      <c r="J49" s="158"/>
      <c r="K49" s="158">
        <f>'実質公債費比率（分子）の構造'!N$45</f>
        <v>16262</v>
      </c>
      <c r="L49" s="158"/>
      <c r="M49" s="158"/>
      <c r="N49" s="158">
        <f>'実質公債費比率（分子）の構造'!O$45</f>
        <v>16243</v>
      </c>
      <c r="O49" s="158"/>
      <c r="P49" s="158"/>
    </row>
    <row r="50" spans="1:16" x14ac:dyDescent="0.15">
      <c r="A50" s="158" t="s">
        <v>67</v>
      </c>
      <c r="B50" s="158" t="e">
        <f>NA()</f>
        <v>#N/A</v>
      </c>
      <c r="C50" s="158">
        <f>IF(ISNUMBER('実質公債費比率（分子）の構造'!K$53),'実質公債費比率（分子）の構造'!K$53,NA())</f>
        <v>7848</v>
      </c>
      <c r="D50" s="158" t="e">
        <f>NA()</f>
        <v>#N/A</v>
      </c>
      <c r="E50" s="158" t="e">
        <f>NA()</f>
        <v>#N/A</v>
      </c>
      <c r="F50" s="158">
        <f>IF(ISNUMBER('実質公債費比率（分子）の構造'!L$53),'実質公債費比率（分子）の構造'!L$53,NA())</f>
        <v>7585</v>
      </c>
      <c r="G50" s="158" t="e">
        <f>NA()</f>
        <v>#N/A</v>
      </c>
      <c r="H50" s="158" t="e">
        <f>NA()</f>
        <v>#N/A</v>
      </c>
      <c r="I50" s="158">
        <f>IF(ISNUMBER('実質公債費比率（分子）の構造'!M$53),'実質公債費比率（分子）の構造'!M$53,NA())</f>
        <v>7829</v>
      </c>
      <c r="J50" s="158" t="e">
        <f>NA()</f>
        <v>#N/A</v>
      </c>
      <c r="K50" s="158" t="e">
        <f>NA()</f>
        <v>#N/A</v>
      </c>
      <c r="L50" s="158">
        <f>IF(ISNUMBER('実質公債費比率（分子）の構造'!N$53),'実質公債費比率（分子）の構造'!N$53,NA())</f>
        <v>7689</v>
      </c>
      <c r="M50" s="158" t="e">
        <f>NA()</f>
        <v>#N/A</v>
      </c>
      <c r="N50" s="158" t="e">
        <f>NA()</f>
        <v>#N/A</v>
      </c>
      <c r="O50" s="158">
        <f>IF(ISNUMBER('実質公債費比率（分子）の構造'!O$53),'実質公債費比率（分子）の構造'!O$53,NA())</f>
        <v>7352</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182508</v>
      </c>
      <c r="E56" s="157"/>
      <c r="F56" s="157"/>
      <c r="G56" s="157">
        <f>'将来負担比率（分子）の構造'!J$52</f>
        <v>180762</v>
      </c>
      <c r="H56" s="157"/>
      <c r="I56" s="157"/>
      <c r="J56" s="157">
        <f>'将来負担比率（分子）の構造'!K$52</f>
        <v>175566</v>
      </c>
      <c r="K56" s="157"/>
      <c r="L56" s="157"/>
      <c r="M56" s="157">
        <f>'将来負担比率（分子）の構造'!L$52</f>
        <v>168638</v>
      </c>
      <c r="N56" s="157"/>
      <c r="O56" s="157"/>
      <c r="P56" s="157">
        <f>'将来負担比率（分子）の構造'!M$52</f>
        <v>161539</v>
      </c>
    </row>
    <row r="57" spans="1:16" x14ac:dyDescent="0.15">
      <c r="A57" s="157" t="s">
        <v>42</v>
      </c>
      <c r="B57" s="157"/>
      <c r="C57" s="157"/>
      <c r="D57" s="157">
        <f>'将来負担比率（分子）の構造'!I$51</f>
        <v>3785</v>
      </c>
      <c r="E57" s="157"/>
      <c r="F57" s="157"/>
      <c r="G57" s="157">
        <f>'将来負担比率（分子）の構造'!J$51</f>
        <v>2972</v>
      </c>
      <c r="H57" s="157"/>
      <c r="I57" s="157"/>
      <c r="J57" s="157">
        <f>'将来負担比率（分子）の構造'!K$51</f>
        <v>2905</v>
      </c>
      <c r="K57" s="157"/>
      <c r="L57" s="157"/>
      <c r="M57" s="157">
        <f>'将来負担比率（分子）の構造'!L$51</f>
        <v>3216</v>
      </c>
      <c r="N57" s="157"/>
      <c r="O57" s="157"/>
      <c r="P57" s="157">
        <f>'将来負担比率（分子）の構造'!M$51</f>
        <v>3950</v>
      </c>
    </row>
    <row r="58" spans="1:16" x14ac:dyDescent="0.15">
      <c r="A58" s="157" t="s">
        <v>41</v>
      </c>
      <c r="B58" s="157"/>
      <c r="C58" s="157"/>
      <c r="D58" s="157">
        <f>'将来負担比率（分子）の構造'!I$50</f>
        <v>52897</v>
      </c>
      <c r="E58" s="157"/>
      <c r="F58" s="157"/>
      <c r="G58" s="157">
        <f>'将来負担比率（分子）の構造'!J$50</f>
        <v>58439</v>
      </c>
      <c r="H58" s="157"/>
      <c r="I58" s="157"/>
      <c r="J58" s="157">
        <f>'将来負担比率（分子）の構造'!K$50</f>
        <v>60197</v>
      </c>
      <c r="K58" s="157"/>
      <c r="L58" s="157"/>
      <c r="M58" s="157">
        <f>'将来負担比率（分子）の構造'!L$50</f>
        <v>63071</v>
      </c>
      <c r="N58" s="157"/>
      <c r="O58" s="157"/>
      <c r="P58" s="157">
        <f>'将来負担比率（分子）の構造'!M$50</f>
        <v>62875</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21187</v>
      </c>
      <c r="C62" s="157"/>
      <c r="D62" s="157"/>
      <c r="E62" s="157">
        <f>'将来負担比率（分子）の構造'!J$45</f>
        <v>21573</v>
      </c>
      <c r="F62" s="157"/>
      <c r="G62" s="157"/>
      <c r="H62" s="157">
        <f>'将来負担比率（分子）の構造'!K$45</f>
        <v>22268</v>
      </c>
      <c r="I62" s="157"/>
      <c r="J62" s="157"/>
      <c r="K62" s="157">
        <f>'将来負担比率（分子）の構造'!L$45</f>
        <v>22755</v>
      </c>
      <c r="L62" s="157"/>
      <c r="M62" s="157"/>
      <c r="N62" s="157">
        <f>'将来負担比率（分子）の構造'!M$45</f>
        <v>22847</v>
      </c>
      <c r="O62" s="157"/>
      <c r="P62" s="157"/>
    </row>
    <row r="63" spans="1:16" x14ac:dyDescent="0.15">
      <c r="A63" s="157" t="s">
        <v>34</v>
      </c>
      <c r="B63" s="157">
        <f>'将来負担比率（分子）の構造'!I$44</f>
        <v>2151</v>
      </c>
      <c r="C63" s="157"/>
      <c r="D63" s="157"/>
      <c r="E63" s="157">
        <f>'将来負担比率（分子）の構造'!J$44</f>
        <v>1979</v>
      </c>
      <c r="F63" s="157"/>
      <c r="G63" s="157"/>
      <c r="H63" s="157">
        <f>'将来負担比率（分子）の構造'!K$44</f>
        <v>1746</v>
      </c>
      <c r="I63" s="157"/>
      <c r="J63" s="157"/>
      <c r="K63" s="157">
        <f>'将来負担比率（分子）の構造'!L$44</f>
        <v>1572</v>
      </c>
      <c r="L63" s="157"/>
      <c r="M63" s="157"/>
      <c r="N63" s="157">
        <f>'将来負担比率（分子）の構造'!M$44</f>
        <v>1399</v>
      </c>
      <c r="O63" s="157"/>
      <c r="P63" s="157"/>
    </row>
    <row r="64" spans="1:16" x14ac:dyDescent="0.15">
      <c r="A64" s="157" t="s">
        <v>33</v>
      </c>
      <c r="B64" s="157">
        <f>'将来負担比率（分子）の構造'!I$43</f>
        <v>78485</v>
      </c>
      <c r="C64" s="157"/>
      <c r="D64" s="157"/>
      <c r="E64" s="157">
        <f>'将来負担比率（分子）の構造'!J$43</f>
        <v>75770</v>
      </c>
      <c r="F64" s="157"/>
      <c r="G64" s="157"/>
      <c r="H64" s="157">
        <f>'将来負担比率（分子）の構造'!K$43</f>
        <v>71846</v>
      </c>
      <c r="I64" s="157"/>
      <c r="J64" s="157"/>
      <c r="K64" s="157">
        <f>'将来負担比率（分子）の構造'!L$43</f>
        <v>69174</v>
      </c>
      <c r="L64" s="157"/>
      <c r="M64" s="157"/>
      <c r="N64" s="157">
        <f>'将来負担比率（分子）の構造'!M$43</f>
        <v>67635</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178299</v>
      </c>
      <c r="C66" s="157"/>
      <c r="D66" s="157"/>
      <c r="E66" s="157">
        <f>'将来負担比率（分子）の構造'!J$41</f>
        <v>173419</v>
      </c>
      <c r="F66" s="157"/>
      <c r="G66" s="157"/>
      <c r="H66" s="157">
        <f>'将来負担比率（分子）の構造'!K$41</f>
        <v>166529</v>
      </c>
      <c r="I66" s="157"/>
      <c r="J66" s="157"/>
      <c r="K66" s="157">
        <f>'将来負担比率（分子）の構造'!L$41</f>
        <v>161626</v>
      </c>
      <c r="L66" s="157"/>
      <c r="M66" s="157"/>
      <c r="N66" s="157">
        <f>'将来負担比率（分子）の構造'!M$41</f>
        <v>159143</v>
      </c>
      <c r="O66" s="157"/>
      <c r="P66" s="157"/>
    </row>
    <row r="67" spans="1:16" x14ac:dyDescent="0.15">
      <c r="A67" s="157" t="s">
        <v>71</v>
      </c>
      <c r="B67" s="157" t="e">
        <f>NA()</f>
        <v>#N/A</v>
      </c>
      <c r="C67" s="157">
        <f>IF(ISNUMBER('将来負担比率（分子）の構造'!I$53), IF('将来負担比率（分子）の構造'!I$53 &lt; 0, 0, '将来負担比率（分子）の構造'!I$53), NA())</f>
        <v>40931</v>
      </c>
      <c r="D67" s="157" t="e">
        <f>NA()</f>
        <v>#N/A</v>
      </c>
      <c r="E67" s="157" t="e">
        <f>NA()</f>
        <v>#N/A</v>
      </c>
      <c r="F67" s="157">
        <f>IF(ISNUMBER('将来負担比率（分子）の構造'!J$53), IF('将来負担比率（分子）の構造'!J$53 &lt; 0, 0, '将来負担比率（分子）の構造'!J$53), NA())</f>
        <v>30569</v>
      </c>
      <c r="G67" s="157" t="e">
        <f>NA()</f>
        <v>#N/A</v>
      </c>
      <c r="H67" s="157" t="e">
        <f>NA()</f>
        <v>#N/A</v>
      </c>
      <c r="I67" s="157">
        <f>IF(ISNUMBER('将来負担比率（分子）の構造'!K$53), IF('将来負担比率（分子）の構造'!K$53 &lt; 0, 0, '将来負担比率（分子）の構造'!K$53), NA())</f>
        <v>23721</v>
      </c>
      <c r="J67" s="157" t="e">
        <f>NA()</f>
        <v>#N/A</v>
      </c>
      <c r="K67" s="157" t="e">
        <f>NA()</f>
        <v>#N/A</v>
      </c>
      <c r="L67" s="157">
        <f>IF(ISNUMBER('将来負担比率（分子）の構造'!L$53), IF('将来負担比率（分子）の構造'!L$53 &lt; 0, 0, '将来負担比率（分子）の構造'!L$53), NA())</f>
        <v>20202</v>
      </c>
      <c r="M67" s="157" t="e">
        <f>NA()</f>
        <v>#N/A</v>
      </c>
      <c r="N67" s="157" t="e">
        <f>NA()</f>
        <v>#N/A</v>
      </c>
      <c r="O67" s="157">
        <f>IF(ISNUMBER('将来負担比率（分子）の構造'!M$53), IF('将来負担比率（分子）の構造'!M$53 &lt; 0, 0, '将来負担比率（分子）の構造'!M$53), NA())</f>
        <v>22659</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18250</v>
      </c>
      <c r="C72" s="161">
        <f>基金残高に係る経年分析!G55</f>
        <v>19800</v>
      </c>
      <c r="D72" s="161">
        <f>基金残高に係る経年分析!H55</f>
        <v>19400</v>
      </c>
    </row>
    <row r="73" spans="1:16" x14ac:dyDescent="0.15">
      <c r="A73" s="160" t="s">
        <v>74</v>
      </c>
      <c r="B73" s="161">
        <f>基金残高に係る経年分析!F56</f>
        <v>10150</v>
      </c>
      <c r="C73" s="161">
        <f>基金残高に係る経年分析!G56</f>
        <v>8950</v>
      </c>
      <c r="D73" s="161">
        <f>基金残高に係る経年分析!H56</f>
        <v>8500</v>
      </c>
    </row>
    <row r="74" spans="1:16" x14ac:dyDescent="0.15">
      <c r="A74" s="160" t="s">
        <v>75</v>
      </c>
      <c r="B74" s="161">
        <f>基金残高に係る経年分析!F57</f>
        <v>24586</v>
      </c>
      <c r="C74" s="161">
        <f>基金残高に係る経年分析!G57</f>
        <v>25032</v>
      </c>
      <c r="D74" s="161">
        <f>基金残高に係る経年分析!H57</f>
        <v>23549</v>
      </c>
    </row>
  </sheetData>
  <sheetProtection algorithmName="SHA-512" hashValue="OesQ456fi4KwB7cCtrO8QwHWcVZVDh4E8/DrhocS1Y0gTD3sgF2fRat94eGAd1vYXFt5aNfcLTCDKkRnDnj2OA==" saltValue="UNqfvalI2uJxqsB2elssE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201</v>
      </c>
      <c r="DI1" s="705"/>
      <c r="DJ1" s="705"/>
      <c r="DK1" s="705"/>
      <c r="DL1" s="705"/>
      <c r="DM1" s="705"/>
      <c r="DN1" s="706"/>
      <c r="DO1" s="196"/>
      <c r="DP1" s="704" t="s">
        <v>202</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203</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204</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205</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206</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207</v>
      </c>
      <c r="S4" s="661"/>
      <c r="T4" s="661"/>
      <c r="U4" s="661"/>
      <c r="V4" s="661"/>
      <c r="W4" s="661"/>
      <c r="X4" s="661"/>
      <c r="Y4" s="662"/>
      <c r="Z4" s="660" t="s">
        <v>208</v>
      </c>
      <c r="AA4" s="661"/>
      <c r="AB4" s="661"/>
      <c r="AC4" s="662"/>
      <c r="AD4" s="660" t="s">
        <v>209</v>
      </c>
      <c r="AE4" s="661"/>
      <c r="AF4" s="661"/>
      <c r="AG4" s="661"/>
      <c r="AH4" s="661"/>
      <c r="AI4" s="661"/>
      <c r="AJ4" s="661"/>
      <c r="AK4" s="662"/>
      <c r="AL4" s="660" t="s">
        <v>208</v>
      </c>
      <c r="AM4" s="661"/>
      <c r="AN4" s="661"/>
      <c r="AO4" s="662"/>
      <c r="AP4" s="707" t="s">
        <v>210</v>
      </c>
      <c r="AQ4" s="707"/>
      <c r="AR4" s="707"/>
      <c r="AS4" s="707"/>
      <c r="AT4" s="707"/>
      <c r="AU4" s="707"/>
      <c r="AV4" s="707"/>
      <c r="AW4" s="707"/>
      <c r="AX4" s="707"/>
      <c r="AY4" s="707"/>
      <c r="AZ4" s="707"/>
      <c r="BA4" s="707"/>
      <c r="BB4" s="707"/>
      <c r="BC4" s="707"/>
      <c r="BD4" s="707"/>
      <c r="BE4" s="707"/>
      <c r="BF4" s="707"/>
      <c r="BG4" s="707" t="s">
        <v>211</v>
      </c>
      <c r="BH4" s="707"/>
      <c r="BI4" s="707"/>
      <c r="BJ4" s="707"/>
      <c r="BK4" s="707"/>
      <c r="BL4" s="707"/>
      <c r="BM4" s="707"/>
      <c r="BN4" s="707"/>
      <c r="BO4" s="707" t="s">
        <v>208</v>
      </c>
      <c r="BP4" s="707"/>
      <c r="BQ4" s="707"/>
      <c r="BR4" s="707"/>
      <c r="BS4" s="707" t="s">
        <v>212</v>
      </c>
      <c r="BT4" s="707"/>
      <c r="BU4" s="707"/>
      <c r="BV4" s="707"/>
      <c r="BW4" s="707"/>
      <c r="BX4" s="707"/>
      <c r="BY4" s="707"/>
      <c r="BZ4" s="707"/>
      <c r="CA4" s="707"/>
      <c r="CB4" s="707"/>
      <c r="CD4" s="660" t="s">
        <v>213</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214</v>
      </c>
      <c r="C5" s="667"/>
      <c r="D5" s="667"/>
      <c r="E5" s="667"/>
      <c r="F5" s="667"/>
      <c r="G5" s="667"/>
      <c r="H5" s="667"/>
      <c r="I5" s="667"/>
      <c r="J5" s="667"/>
      <c r="K5" s="667"/>
      <c r="L5" s="667"/>
      <c r="M5" s="667"/>
      <c r="N5" s="667"/>
      <c r="O5" s="667"/>
      <c r="P5" s="667"/>
      <c r="Q5" s="668"/>
      <c r="R5" s="663">
        <v>70709498</v>
      </c>
      <c r="S5" s="664"/>
      <c r="T5" s="664"/>
      <c r="U5" s="664"/>
      <c r="V5" s="664"/>
      <c r="W5" s="664"/>
      <c r="X5" s="664"/>
      <c r="Y5" s="689"/>
      <c r="Z5" s="702">
        <v>30.3</v>
      </c>
      <c r="AA5" s="702"/>
      <c r="AB5" s="702"/>
      <c r="AC5" s="702"/>
      <c r="AD5" s="703">
        <v>70709498</v>
      </c>
      <c r="AE5" s="703"/>
      <c r="AF5" s="703"/>
      <c r="AG5" s="703"/>
      <c r="AH5" s="703"/>
      <c r="AI5" s="703"/>
      <c r="AJ5" s="703"/>
      <c r="AK5" s="703"/>
      <c r="AL5" s="690">
        <v>59.6</v>
      </c>
      <c r="AM5" s="672"/>
      <c r="AN5" s="672"/>
      <c r="AO5" s="691"/>
      <c r="AP5" s="666" t="s">
        <v>215</v>
      </c>
      <c r="AQ5" s="667"/>
      <c r="AR5" s="667"/>
      <c r="AS5" s="667"/>
      <c r="AT5" s="667"/>
      <c r="AU5" s="667"/>
      <c r="AV5" s="667"/>
      <c r="AW5" s="667"/>
      <c r="AX5" s="667"/>
      <c r="AY5" s="667"/>
      <c r="AZ5" s="667"/>
      <c r="BA5" s="667"/>
      <c r="BB5" s="667"/>
      <c r="BC5" s="667"/>
      <c r="BD5" s="667"/>
      <c r="BE5" s="667"/>
      <c r="BF5" s="668"/>
      <c r="BG5" s="608">
        <v>68485340</v>
      </c>
      <c r="BH5" s="609"/>
      <c r="BI5" s="609"/>
      <c r="BJ5" s="609"/>
      <c r="BK5" s="609"/>
      <c r="BL5" s="609"/>
      <c r="BM5" s="609"/>
      <c r="BN5" s="610"/>
      <c r="BO5" s="646">
        <v>96.9</v>
      </c>
      <c r="BP5" s="646"/>
      <c r="BQ5" s="646"/>
      <c r="BR5" s="646"/>
      <c r="BS5" s="647">
        <v>1680440</v>
      </c>
      <c r="BT5" s="647"/>
      <c r="BU5" s="647"/>
      <c r="BV5" s="647"/>
      <c r="BW5" s="647"/>
      <c r="BX5" s="647"/>
      <c r="BY5" s="647"/>
      <c r="BZ5" s="647"/>
      <c r="CA5" s="647"/>
      <c r="CB5" s="687"/>
      <c r="CD5" s="660" t="s">
        <v>210</v>
      </c>
      <c r="CE5" s="661"/>
      <c r="CF5" s="661"/>
      <c r="CG5" s="661"/>
      <c r="CH5" s="661"/>
      <c r="CI5" s="661"/>
      <c r="CJ5" s="661"/>
      <c r="CK5" s="661"/>
      <c r="CL5" s="661"/>
      <c r="CM5" s="661"/>
      <c r="CN5" s="661"/>
      <c r="CO5" s="661"/>
      <c r="CP5" s="661"/>
      <c r="CQ5" s="662"/>
      <c r="CR5" s="660" t="s">
        <v>216</v>
      </c>
      <c r="CS5" s="661"/>
      <c r="CT5" s="661"/>
      <c r="CU5" s="661"/>
      <c r="CV5" s="661"/>
      <c r="CW5" s="661"/>
      <c r="CX5" s="661"/>
      <c r="CY5" s="662"/>
      <c r="CZ5" s="660" t="s">
        <v>208</v>
      </c>
      <c r="DA5" s="661"/>
      <c r="DB5" s="661"/>
      <c r="DC5" s="662"/>
      <c r="DD5" s="660" t="s">
        <v>217</v>
      </c>
      <c r="DE5" s="661"/>
      <c r="DF5" s="661"/>
      <c r="DG5" s="661"/>
      <c r="DH5" s="661"/>
      <c r="DI5" s="661"/>
      <c r="DJ5" s="661"/>
      <c r="DK5" s="661"/>
      <c r="DL5" s="661"/>
      <c r="DM5" s="661"/>
      <c r="DN5" s="661"/>
      <c r="DO5" s="661"/>
      <c r="DP5" s="662"/>
      <c r="DQ5" s="660" t="s">
        <v>218</v>
      </c>
      <c r="DR5" s="661"/>
      <c r="DS5" s="661"/>
      <c r="DT5" s="661"/>
      <c r="DU5" s="661"/>
      <c r="DV5" s="661"/>
      <c r="DW5" s="661"/>
      <c r="DX5" s="661"/>
      <c r="DY5" s="661"/>
      <c r="DZ5" s="661"/>
      <c r="EA5" s="661"/>
      <c r="EB5" s="661"/>
      <c r="EC5" s="662"/>
    </row>
    <row r="6" spans="2:143" ht="11.25" customHeight="1" x14ac:dyDescent="0.15">
      <c r="B6" s="605" t="s">
        <v>219</v>
      </c>
      <c r="C6" s="606"/>
      <c r="D6" s="606"/>
      <c r="E6" s="606"/>
      <c r="F6" s="606"/>
      <c r="G6" s="606"/>
      <c r="H6" s="606"/>
      <c r="I6" s="606"/>
      <c r="J6" s="606"/>
      <c r="K6" s="606"/>
      <c r="L6" s="606"/>
      <c r="M6" s="606"/>
      <c r="N6" s="606"/>
      <c r="O6" s="606"/>
      <c r="P6" s="606"/>
      <c r="Q6" s="607"/>
      <c r="R6" s="608">
        <v>1489581</v>
      </c>
      <c r="S6" s="609"/>
      <c r="T6" s="609"/>
      <c r="U6" s="609"/>
      <c r="V6" s="609"/>
      <c r="W6" s="609"/>
      <c r="X6" s="609"/>
      <c r="Y6" s="610"/>
      <c r="Z6" s="646">
        <v>0.6</v>
      </c>
      <c r="AA6" s="646"/>
      <c r="AB6" s="646"/>
      <c r="AC6" s="646"/>
      <c r="AD6" s="647">
        <v>1489581</v>
      </c>
      <c r="AE6" s="647"/>
      <c r="AF6" s="647"/>
      <c r="AG6" s="647"/>
      <c r="AH6" s="647"/>
      <c r="AI6" s="647"/>
      <c r="AJ6" s="647"/>
      <c r="AK6" s="647"/>
      <c r="AL6" s="611">
        <v>1.3</v>
      </c>
      <c r="AM6" s="612"/>
      <c r="AN6" s="612"/>
      <c r="AO6" s="648"/>
      <c r="AP6" s="605" t="s">
        <v>220</v>
      </c>
      <c r="AQ6" s="606"/>
      <c r="AR6" s="606"/>
      <c r="AS6" s="606"/>
      <c r="AT6" s="606"/>
      <c r="AU6" s="606"/>
      <c r="AV6" s="606"/>
      <c r="AW6" s="606"/>
      <c r="AX6" s="606"/>
      <c r="AY6" s="606"/>
      <c r="AZ6" s="606"/>
      <c r="BA6" s="606"/>
      <c r="BB6" s="606"/>
      <c r="BC6" s="606"/>
      <c r="BD6" s="606"/>
      <c r="BE6" s="606"/>
      <c r="BF6" s="607"/>
      <c r="BG6" s="608">
        <v>68485340</v>
      </c>
      <c r="BH6" s="609"/>
      <c r="BI6" s="609"/>
      <c r="BJ6" s="609"/>
      <c r="BK6" s="609"/>
      <c r="BL6" s="609"/>
      <c r="BM6" s="609"/>
      <c r="BN6" s="610"/>
      <c r="BO6" s="646">
        <v>96.9</v>
      </c>
      <c r="BP6" s="646"/>
      <c r="BQ6" s="646"/>
      <c r="BR6" s="646"/>
      <c r="BS6" s="647">
        <v>1680440</v>
      </c>
      <c r="BT6" s="647"/>
      <c r="BU6" s="647"/>
      <c r="BV6" s="647"/>
      <c r="BW6" s="647"/>
      <c r="BX6" s="647"/>
      <c r="BY6" s="647"/>
      <c r="BZ6" s="647"/>
      <c r="CA6" s="647"/>
      <c r="CB6" s="687"/>
      <c r="CD6" s="666" t="s">
        <v>221</v>
      </c>
      <c r="CE6" s="667"/>
      <c r="CF6" s="667"/>
      <c r="CG6" s="667"/>
      <c r="CH6" s="667"/>
      <c r="CI6" s="667"/>
      <c r="CJ6" s="667"/>
      <c r="CK6" s="667"/>
      <c r="CL6" s="667"/>
      <c r="CM6" s="667"/>
      <c r="CN6" s="667"/>
      <c r="CO6" s="667"/>
      <c r="CP6" s="667"/>
      <c r="CQ6" s="668"/>
      <c r="CR6" s="608">
        <v>835037</v>
      </c>
      <c r="CS6" s="609"/>
      <c r="CT6" s="609"/>
      <c r="CU6" s="609"/>
      <c r="CV6" s="609"/>
      <c r="CW6" s="609"/>
      <c r="CX6" s="609"/>
      <c r="CY6" s="610"/>
      <c r="CZ6" s="690">
        <v>0.4</v>
      </c>
      <c r="DA6" s="672"/>
      <c r="DB6" s="672"/>
      <c r="DC6" s="692"/>
      <c r="DD6" s="614">
        <v>1111</v>
      </c>
      <c r="DE6" s="609"/>
      <c r="DF6" s="609"/>
      <c r="DG6" s="609"/>
      <c r="DH6" s="609"/>
      <c r="DI6" s="609"/>
      <c r="DJ6" s="609"/>
      <c r="DK6" s="609"/>
      <c r="DL6" s="609"/>
      <c r="DM6" s="609"/>
      <c r="DN6" s="609"/>
      <c r="DO6" s="609"/>
      <c r="DP6" s="610"/>
      <c r="DQ6" s="614">
        <v>834788</v>
      </c>
      <c r="DR6" s="609"/>
      <c r="DS6" s="609"/>
      <c r="DT6" s="609"/>
      <c r="DU6" s="609"/>
      <c r="DV6" s="609"/>
      <c r="DW6" s="609"/>
      <c r="DX6" s="609"/>
      <c r="DY6" s="609"/>
      <c r="DZ6" s="609"/>
      <c r="EA6" s="609"/>
      <c r="EB6" s="609"/>
      <c r="EC6" s="645"/>
    </row>
    <row r="7" spans="2:143" ht="11.25" customHeight="1" x14ac:dyDescent="0.15">
      <c r="B7" s="605" t="s">
        <v>222</v>
      </c>
      <c r="C7" s="606"/>
      <c r="D7" s="606"/>
      <c r="E7" s="606"/>
      <c r="F7" s="606"/>
      <c r="G7" s="606"/>
      <c r="H7" s="606"/>
      <c r="I7" s="606"/>
      <c r="J7" s="606"/>
      <c r="K7" s="606"/>
      <c r="L7" s="606"/>
      <c r="M7" s="606"/>
      <c r="N7" s="606"/>
      <c r="O7" s="606"/>
      <c r="P7" s="606"/>
      <c r="Q7" s="607"/>
      <c r="R7" s="608">
        <v>59266</v>
      </c>
      <c r="S7" s="609"/>
      <c r="T7" s="609"/>
      <c r="U7" s="609"/>
      <c r="V7" s="609"/>
      <c r="W7" s="609"/>
      <c r="X7" s="609"/>
      <c r="Y7" s="610"/>
      <c r="Z7" s="646">
        <v>0</v>
      </c>
      <c r="AA7" s="646"/>
      <c r="AB7" s="646"/>
      <c r="AC7" s="646"/>
      <c r="AD7" s="647">
        <v>59266</v>
      </c>
      <c r="AE7" s="647"/>
      <c r="AF7" s="647"/>
      <c r="AG7" s="647"/>
      <c r="AH7" s="647"/>
      <c r="AI7" s="647"/>
      <c r="AJ7" s="647"/>
      <c r="AK7" s="647"/>
      <c r="AL7" s="611">
        <v>0</v>
      </c>
      <c r="AM7" s="612"/>
      <c r="AN7" s="612"/>
      <c r="AO7" s="648"/>
      <c r="AP7" s="605" t="s">
        <v>223</v>
      </c>
      <c r="AQ7" s="606"/>
      <c r="AR7" s="606"/>
      <c r="AS7" s="606"/>
      <c r="AT7" s="606"/>
      <c r="AU7" s="606"/>
      <c r="AV7" s="606"/>
      <c r="AW7" s="606"/>
      <c r="AX7" s="606"/>
      <c r="AY7" s="606"/>
      <c r="AZ7" s="606"/>
      <c r="BA7" s="606"/>
      <c r="BB7" s="606"/>
      <c r="BC7" s="606"/>
      <c r="BD7" s="606"/>
      <c r="BE7" s="606"/>
      <c r="BF7" s="607"/>
      <c r="BG7" s="608">
        <v>31288359</v>
      </c>
      <c r="BH7" s="609"/>
      <c r="BI7" s="609"/>
      <c r="BJ7" s="609"/>
      <c r="BK7" s="609"/>
      <c r="BL7" s="609"/>
      <c r="BM7" s="609"/>
      <c r="BN7" s="610"/>
      <c r="BO7" s="646">
        <v>44.2</v>
      </c>
      <c r="BP7" s="646"/>
      <c r="BQ7" s="646"/>
      <c r="BR7" s="646"/>
      <c r="BS7" s="647">
        <v>1680440</v>
      </c>
      <c r="BT7" s="647"/>
      <c r="BU7" s="647"/>
      <c r="BV7" s="647"/>
      <c r="BW7" s="647"/>
      <c r="BX7" s="647"/>
      <c r="BY7" s="647"/>
      <c r="BZ7" s="647"/>
      <c r="CA7" s="647"/>
      <c r="CB7" s="687"/>
      <c r="CD7" s="605" t="s">
        <v>224</v>
      </c>
      <c r="CE7" s="606"/>
      <c r="CF7" s="606"/>
      <c r="CG7" s="606"/>
      <c r="CH7" s="606"/>
      <c r="CI7" s="606"/>
      <c r="CJ7" s="606"/>
      <c r="CK7" s="606"/>
      <c r="CL7" s="606"/>
      <c r="CM7" s="606"/>
      <c r="CN7" s="606"/>
      <c r="CO7" s="606"/>
      <c r="CP7" s="606"/>
      <c r="CQ7" s="607"/>
      <c r="CR7" s="608">
        <v>20398944</v>
      </c>
      <c r="CS7" s="609"/>
      <c r="CT7" s="609"/>
      <c r="CU7" s="609"/>
      <c r="CV7" s="609"/>
      <c r="CW7" s="609"/>
      <c r="CX7" s="609"/>
      <c r="CY7" s="610"/>
      <c r="CZ7" s="646">
        <v>8.9</v>
      </c>
      <c r="DA7" s="646"/>
      <c r="DB7" s="646"/>
      <c r="DC7" s="646"/>
      <c r="DD7" s="614">
        <v>889616</v>
      </c>
      <c r="DE7" s="609"/>
      <c r="DF7" s="609"/>
      <c r="DG7" s="609"/>
      <c r="DH7" s="609"/>
      <c r="DI7" s="609"/>
      <c r="DJ7" s="609"/>
      <c r="DK7" s="609"/>
      <c r="DL7" s="609"/>
      <c r="DM7" s="609"/>
      <c r="DN7" s="609"/>
      <c r="DO7" s="609"/>
      <c r="DP7" s="610"/>
      <c r="DQ7" s="614">
        <v>17017761</v>
      </c>
      <c r="DR7" s="609"/>
      <c r="DS7" s="609"/>
      <c r="DT7" s="609"/>
      <c r="DU7" s="609"/>
      <c r="DV7" s="609"/>
      <c r="DW7" s="609"/>
      <c r="DX7" s="609"/>
      <c r="DY7" s="609"/>
      <c r="DZ7" s="609"/>
      <c r="EA7" s="609"/>
      <c r="EB7" s="609"/>
      <c r="EC7" s="645"/>
    </row>
    <row r="8" spans="2:143" ht="11.25" customHeight="1" x14ac:dyDescent="0.15">
      <c r="B8" s="605" t="s">
        <v>225</v>
      </c>
      <c r="C8" s="606"/>
      <c r="D8" s="606"/>
      <c r="E8" s="606"/>
      <c r="F8" s="606"/>
      <c r="G8" s="606"/>
      <c r="H8" s="606"/>
      <c r="I8" s="606"/>
      <c r="J8" s="606"/>
      <c r="K8" s="606"/>
      <c r="L8" s="606"/>
      <c r="M8" s="606"/>
      <c r="N8" s="606"/>
      <c r="O8" s="606"/>
      <c r="P8" s="606"/>
      <c r="Q8" s="607"/>
      <c r="R8" s="608">
        <v>565386</v>
      </c>
      <c r="S8" s="609"/>
      <c r="T8" s="609"/>
      <c r="U8" s="609"/>
      <c r="V8" s="609"/>
      <c r="W8" s="609"/>
      <c r="X8" s="609"/>
      <c r="Y8" s="610"/>
      <c r="Z8" s="646">
        <v>0.2</v>
      </c>
      <c r="AA8" s="646"/>
      <c r="AB8" s="646"/>
      <c r="AC8" s="646"/>
      <c r="AD8" s="647">
        <v>565386</v>
      </c>
      <c r="AE8" s="647"/>
      <c r="AF8" s="647"/>
      <c r="AG8" s="647"/>
      <c r="AH8" s="647"/>
      <c r="AI8" s="647"/>
      <c r="AJ8" s="647"/>
      <c r="AK8" s="647"/>
      <c r="AL8" s="611">
        <v>0.5</v>
      </c>
      <c r="AM8" s="612"/>
      <c r="AN8" s="612"/>
      <c r="AO8" s="648"/>
      <c r="AP8" s="605" t="s">
        <v>226</v>
      </c>
      <c r="AQ8" s="606"/>
      <c r="AR8" s="606"/>
      <c r="AS8" s="606"/>
      <c r="AT8" s="606"/>
      <c r="AU8" s="606"/>
      <c r="AV8" s="606"/>
      <c r="AW8" s="606"/>
      <c r="AX8" s="606"/>
      <c r="AY8" s="606"/>
      <c r="AZ8" s="606"/>
      <c r="BA8" s="606"/>
      <c r="BB8" s="606"/>
      <c r="BC8" s="606"/>
      <c r="BD8" s="606"/>
      <c r="BE8" s="606"/>
      <c r="BF8" s="607"/>
      <c r="BG8" s="608">
        <v>749957</v>
      </c>
      <c r="BH8" s="609"/>
      <c r="BI8" s="609"/>
      <c r="BJ8" s="609"/>
      <c r="BK8" s="609"/>
      <c r="BL8" s="609"/>
      <c r="BM8" s="609"/>
      <c r="BN8" s="610"/>
      <c r="BO8" s="646">
        <v>1.1000000000000001</v>
      </c>
      <c r="BP8" s="646"/>
      <c r="BQ8" s="646"/>
      <c r="BR8" s="646"/>
      <c r="BS8" s="647" t="s">
        <v>122</v>
      </c>
      <c r="BT8" s="647"/>
      <c r="BU8" s="647"/>
      <c r="BV8" s="647"/>
      <c r="BW8" s="647"/>
      <c r="BX8" s="647"/>
      <c r="BY8" s="647"/>
      <c r="BZ8" s="647"/>
      <c r="CA8" s="647"/>
      <c r="CB8" s="687"/>
      <c r="CD8" s="605" t="s">
        <v>227</v>
      </c>
      <c r="CE8" s="606"/>
      <c r="CF8" s="606"/>
      <c r="CG8" s="606"/>
      <c r="CH8" s="606"/>
      <c r="CI8" s="606"/>
      <c r="CJ8" s="606"/>
      <c r="CK8" s="606"/>
      <c r="CL8" s="606"/>
      <c r="CM8" s="606"/>
      <c r="CN8" s="606"/>
      <c r="CO8" s="606"/>
      <c r="CP8" s="606"/>
      <c r="CQ8" s="607"/>
      <c r="CR8" s="608">
        <v>111091335</v>
      </c>
      <c r="CS8" s="609"/>
      <c r="CT8" s="609"/>
      <c r="CU8" s="609"/>
      <c r="CV8" s="609"/>
      <c r="CW8" s="609"/>
      <c r="CX8" s="609"/>
      <c r="CY8" s="610"/>
      <c r="CZ8" s="646">
        <v>48.6</v>
      </c>
      <c r="DA8" s="646"/>
      <c r="DB8" s="646"/>
      <c r="DC8" s="646"/>
      <c r="DD8" s="614">
        <v>728752</v>
      </c>
      <c r="DE8" s="609"/>
      <c r="DF8" s="609"/>
      <c r="DG8" s="609"/>
      <c r="DH8" s="609"/>
      <c r="DI8" s="609"/>
      <c r="DJ8" s="609"/>
      <c r="DK8" s="609"/>
      <c r="DL8" s="609"/>
      <c r="DM8" s="609"/>
      <c r="DN8" s="609"/>
      <c r="DO8" s="609"/>
      <c r="DP8" s="610"/>
      <c r="DQ8" s="614">
        <v>54890629</v>
      </c>
      <c r="DR8" s="609"/>
      <c r="DS8" s="609"/>
      <c r="DT8" s="609"/>
      <c r="DU8" s="609"/>
      <c r="DV8" s="609"/>
      <c r="DW8" s="609"/>
      <c r="DX8" s="609"/>
      <c r="DY8" s="609"/>
      <c r="DZ8" s="609"/>
      <c r="EA8" s="609"/>
      <c r="EB8" s="609"/>
      <c r="EC8" s="645"/>
    </row>
    <row r="9" spans="2:143" ht="11.25" customHeight="1" x14ac:dyDescent="0.15">
      <c r="B9" s="605" t="s">
        <v>228</v>
      </c>
      <c r="C9" s="606"/>
      <c r="D9" s="606"/>
      <c r="E9" s="606"/>
      <c r="F9" s="606"/>
      <c r="G9" s="606"/>
      <c r="H9" s="606"/>
      <c r="I9" s="606"/>
      <c r="J9" s="606"/>
      <c r="K9" s="606"/>
      <c r="L9" s="606"/>
      <c r="M9" s="606"/>
      <c r="N9" s="606"/>
      <c r="O9" s="606"/>
      <c r="P9" s="606"/>
      <c r="Q9" s="607"/>
      <c r="R9" s="608">
        <v>840328</v>
      </c>
      <c r="S9" s="609"/>
      <c r="T9" s="609"/>
      <c r="U9" s="609"/>
      <c r="V9" s="609"/>
      <c r="W9" s="609"/>
      <c r="X9" s="609"/>
      <c r="Y9" s="610"/>
      <c r="Z9" s="646">
        <v>0.4</v>
      </c>
      <c r="AA9" s="646"/>
      <c r="AB9" s="646"/>
      <c r="AC9" s="646"/>
      <c r="AD9" s="647">
        <v>840328</v>
      </c>
      <c r="AE9" s="647"/>
      <c r="AF9" s="647"/>
      <c r="AG9" s="647"/>
      <c r="AH9" s="647"/>
      <c r="AI9" s="647"/>
      <c r="AJ9" s="647"/>
      <c r="AK9" s="647"/>
      <c r="AL9" s="611">
        <v>0.7</v>
      </c>
      <c r="AM9" s="612"/>
      <c r="AN9" s="612"/>
      <c r="AO9" s="648"/>
      <c r="AP9" s="605" t="s">
        <v>229</v>
      </c>
      <c r="AQ9" s="606"/>
      <c r="AR9" s="606"/>
      <c r="AS9" s="606"/>
      <c r="AT9" s="606"/>
      <c r="AU9" s="606"/>
      <c r="AV9" s="606"/>
      <c r="AW9" s="606"/>
      <c r="AX9" s="606"/>
      <c r="AY9" s="606"/>
      <c r="AZ9" s="606"/>
      <c r="BA9" s="606"/>
      <c r="BB9" s="606"/>
      <c r="BC9" s="606"/>
      <c r="BD9" s="606"/>
      <c r="BE9" s="606"/>
      <c r="BF9" s="607"/>
      <c r="BG9" s="608">
        <v>23859957</v>
      </c>
      <c r="BH9" s="609"/>
      <c r="BI9" s="609"/>
      <c r="BJ9" s="609"/>
      <c r="BK9" s="609"/>
      <c r="BL9" s="609"/>
      <c r="BM9" s="609"/>
      <c r="BN9" s="610"/>
      <c r="BO9" s="646">
        <v>33.700000000000003</v>
      </c>
      <c r="BP9" s="646"/>
      <c r="BQ9" s="646"/>
      <c r="BR9" s="646"/>
      <c r="BS9" s="647" t="s">
        <v>122</v>
      </c>
      <c r="BT9" s="647"/>
      <c r="BU9" s="647"/>
      <c r="BV9" s="647"/>
      <c r="BW9" s="647"/>
      <c r="BX9" s="647"/>
      <c r="BY9" s="647"/>
      <c r="BZ9" s="647"/>
      <c r="CA9" s="647"/>
      <c r="CB9" s="687"/>
      <c r="CD9" s="605" t="s">
        <v>230</v>
      </c>
      <c r="CE9" s="606"/>
      <c r="CF9" s="606"/>
      <c r="CG9" s="606"/>
      <c r="CH9" s="606"/>
      <c r="CI9" s="606"/>
      <c r="CJ9" s="606"/>
      <c r="CK9" s="606"/>
      <c r="CL9" s="606"/>
      <c r="CM9" s="606"/>
      <c r="CN9" s="606"/>
      <c r="CO9" s="606"/>
      <c r="CP9" s="606"/>
      <c r="CQ9" s="607"/>
      <c r="CR9" s="608">
        <v>15484561</v>
      </c>
      <c r="CS9" s="609"/>
      <c r="CT9" s="609"/>
      <c r="CU9" s="609"/>
      <c r="CV9" s="609"/>
      <c r="CW9" s="609"/>
      <c r="CX9" s="609"/>
      <c r="CY9" s="610"/>
      <c r="CZ9" s="646">
        <v>6.8</v>
      </c>
      <c r="DA9" s="646"/>
      <c r="DB9" s="646"/>
      <c r="DC9" s="646"/>
      <c r="DD9" s="614">
        <v>1291790</v>
      </c>
      <c r="DE9" s="609"/>
      <c r="DF9" s="609"/>
      <c r="DG9" s="609"/>
      <c r="DH9" s="609"/>
      <c r="DI9" s="609"/>
      <c r="DJ9" s="609"/>
      <c r="DK9" s="609"/>
      <c r="DL9" s="609"/>
      <c r="DM9" s="609"/>
      <c r="DN9" s="609"/>
      <c r="DO9" s="609"/>
      <c r="DP9" s="610"/>
      <c r="DQ9" s="614">
        <v>12033487</v>
      </c>
      <c r="DR9" s="609"/>
      <c r="DS9" s="609"/>
      <c r="DT9" s="609"/>
      <c r="DU9" s="609"/>
      <c r="DV9" s="609"/>
      <c r="DW9" s="609"/>
      <c r="DX9" s="609"/>
      <c r="DY9" s="609"/>
      <c r="DZ9" s="609"/>
      <c r="EA9" s="609"/>
      <c r="EB9" s="609"/>
      <c r="EC9" s="645"/>
    </row>
    <row r="10" spans="2:143" ht="11.25" customHeight="1" x14ac:dyDescent="0.15">
      <c r="B10" s="605" t="s">
        <v>231</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232</v>
      </c>
      <c r="AQ10" s="606"/>
      <c r="AR10" s="606"/>
      <c r="AS10" s="606"/>
      <c r="AT10" s="606"/>
      <c r="AU10" s="606"/>
      <c r="AV10" s="606"/>
      <c r="AW10" s="606"/>
      <c r="AX10" s="606"/>
      <c r="AY10" s="606"/>
      <c r="AZ10" s="606"/>
      <c r="BA10" s="606"/>
      <c r="BB10" s="606"/>
      <c r="BC10" s="606"/>
      <c r="BD10" s="606"/>
      <c r="BE10" s="606"/>
      <c r="BF10" s="607"/>
      <c r="BG10" s="608">
        <v>1840747</v>
      </c>
      <c r="BH10" s="609"/>
      <c r="BI10" s="609"/>
      <c r="BJ10" s="609"/>
      <c r="BK10" s="609"/>
      <c r="BL10" s="609"/>
      <c r="BM10" s="609"/>
      <c r="BN10" s="610"/>
      <c r="BO10" s="646">
        <v>2.6</v>
      </c>
      <c r="BP10" s="646"/>
      <c r="BQ10" s="646"/>
      <c r="BR10" s="646"/>
      <c r="BS10" s="647">
        <v>306388</v>
      </c>
      <c r="BT10" s="647"/>
      <c r="BU10" s="647"/>
      <c r="BV10" s="647"/>
      <c r="BW10" s="647"/>
      <c r="BX10" s="647"/>
      <c r="BY10" s="647"/>
      <c r="BZ10" s="647"/>
      <c r="CA10" s="647"/>
      <c r="CB10" s="687"/>
      <c r="CD10" s="605" t="s">
        <v>233</v>
      </c>
      <c r="CE10" s="606"/>
      <c r="CF10" s="606"/>
      <c r="CG10" s="606"/>
      <c r="CH10" s="606"/>
      <c r="CI10" s="606"/>
      <c r="CJ10" s="606"/>
      <c r="CK10" s="606"/>
      <c r="CL10" s="606"/>
      <c r="CM10" s="606"/>
      <c r="CN10" s="606"/>
      <c r="CO10" s="606"/>
      <c r="CP10" s="606"/>
      <c r="CQ10" s="607"/>
      <c r="CR10" s="608">
        <v>343692</v>
      </c>
      <c r="CS10" s="609"/>
      <c r="CT10" s="609"/>
      <c r="CU10" s="609"/>
      <c r="CV10" s="609"/>
      <c r="CW10" s="609"/>
      <c r="CX10" s="609"/>
      <c r="CY10" s="610"/>
      <c r="CZ10" s="646">
        <v>0.2</v>
      </c>
      <c r="DA10" s="646"/>
      <c r="DB10" s="646"/>
      <c r="DC10" s="646"/>
      <c r="DD10" s="614" t="s">
        <v>122</v>
      </c>
      <c r="DE10" s="609"/>
      <c r="DF10" s="609"/>
      <c r="DG10" s="609"/>
      <c r="DH10" s="609"/>
      <c r="DI10" s="609"/>
      <c r="DJ10" s="609"/>
      <c r="DK10" s="609"/>
      <c r="DL10" s="609"/>
      <c r="DM10" s="609"/>
      <c r="DN10" s="609"/>
      <c r="DO10" s="609"/>
      <c r="DP10" s="610"/>
      <c r="DQ10" s="614">
        <v>12959</v>
      </c>
      <c r="DR10" s="609"/>
      <c r="DS10" s="609"/>
      <c r="DT10" s="609"/>
      <c r="DU10" s="609"/>
      <c r="DV10" s="609"/>
      <c r="DW10" s="609"/>
      <c r="DX10" s="609"/>
      <c r="DY10" s="609"/>
      <c r="DZ10" s="609"/>
      <c r="EA10" s="609"/>
      <c r="EB10" s="609"/>
      <c r="EC10" s="645"/>
    </row>
    <row r="11" spans="2:143" ht="11.25" customHeight="1" x14ac:dyDescent="0.15">
      <c r="B11" s="605" t="s">
        <v>234</v>
      </c>
      <c r="C11" s="606"/>
      <c r="D11" s="606"/>
      <c r="E11" s="606"/>
      <c r="F11" s="606"/>
      <c r="G11" s="606"/>
      <c r="H11" s="606"/>
      <c r="I11" s="606"/>
      <c r="J11" s="606"/>
      <c r="K11" s="606"/>
      <c r="L11" s="606"/>
      <c r="M11" s="606"/>
      <c r="N11" s="606"/>
      <c r="O11" s="606"/>
      <c r="P11" s="606"/>
      <c r="Q11" s="607"/>
      <c r="R11" s="608">
        <v>13859176</v>
      </c>
      <c r="S11" s="609"/>
      <c r="T11" s="609"/>
      <c r="U11" s="609"/>
      <c r="V11" s="609"/>
      <c r="W11" s="609"/>
      <c r="X11" s="609"/>
      <c r="Y11" s="610"/>
      <c r="Z11" s="611">
        <v>5.9</v>
      </c>
      <c r="AA11" s="612"/>
      <c r="AB11" s="612"/>
      <c r="AC11" s="613"/>
      <c r="AD11" s="614">
        <v>13859176</v>
      </c>
      <c r="AE11" s="609"/>
      <c r="AF11" s="609"/>
      <c r="AG11" s="609"/>
      <c r="AH11" s="609"/>
      <c r="AI11" s="609"/>
      <c r="AJ11" s="609"/>
      <c r="AK11" s="610"/>
      <c r="AL11" s="611">
        <v>11.7</v>
      </c>
      <c r="AM11" s="612"/>
      <c r="AN11" s="612"/>
      <c r="AO11" s="648"/>
      <c r="AP11" s="605" t="s">
        <v>235</v>
      </c>
      <c r="AQ11" s="606"/>
      <c r="AR11" s="606"/>
      <c r="AS11" s="606"/>
      <c r="AT11" s="606"/>
      <c r="AU11" s="606"/>
      <c r="AV11" s="606"/>
      <c r="AW11" s="606"/>
      <c r="AX11" s="606"/>
      <c r="AY11" s="606"/>
      <c r="AZ11" s="606"/>
      <c r="BA11" s="606"/>
      <c r="BB11" s="606"/>
      <c r="BC11" s="606"/>
      <c r="BD11" s="606"/>
      <c r="BE11" s="606"/>
      <c r="BF11" s="607"/>
      <c r="BG11" s="608">
        <v>4837698</v>
      </c>
      <c r="BH11" s="609"/>
      <c r="BI11" s="609"/>
      <c r="BJ11" s="609"/>
      <c r="BK11" s="609"/>
      <c r="BL11" s="609"/>
      <c r="BM11" s="609"/>
      <c r="BN11" s="610"/>
      <c r="BO11" s="646">
        <v>6.8</v>
      </c>
      <c r="BP11" s="646"/>
      <c r="BQ11" s="646"/>
      <c r="BR11" s="646"/>
      <c r="BS11" s="647">
        <v>1374052</v>
      </c>
      <c r="BT11" s="647"/>
      <c r="BU11" s="647"/>
      <c r="BV11" s="647"/>
      <c r="BW11" s="647"/>
      <c r="BX11" s="647"/>
      <c r="BY11" s="647"/>
      <c r="BZ11" s="647"/>
      <c r="CA11" s="647"/>
      <c r="CB11" s="687"/>
      <c r="CD11" s="605" t="s">
        <v>236</v>
      </c>
      <c r="CE11" s="606"/>
      <c r="CF11" s="606"/>
      <c r="CG11" s="606"/>
      <c r="CH11" s="606"/>
      <c r="CI11" s="606"/>
      <c r="CJ11" s="606"/>
      <c r="CK11" s="606"/>
      <c r="CL11" s="606"/>
      <c r="CM11" s="606"/>
      <c r="CN11" s="606"/>
      <c r="CO11" s="606"/>
      <c r="CP11" s="606"/>
      <c r="CQ11" s="607"/>
      <c r="CR11" s="608">
        <v>3229173</v>
      </c>
      <c r="CS11" s="609"/>
      <c r="CT11" s="609"/>
      <c r="CU11" s="609"/>
      <c r="CV11" s="609"/>
      <c r="CW11" s="609"/>
      <c r="CX11" s="609"/>
      <c r="CY11" s="610"/>
      <c r="CZ11" s="646">
        <v>1.4</v>
      </c>
      <c r="DA11" s="646"/>
      <c r="DB11" s="646"/>
      <c r="DC11" s="646"/>
      <c r="DD11" s="614">
        <v>1856566</v>
      </c>
      <c r="DE11" s="609"/>
      <c r="DF11" s="609"/>
      <c r="DG11" s="609"/>
      <c r="DH11" s="609"/>
      <c r="DI11" s="609"/>
      <c r="DJ11" s="609"/>
      <c r="DK11" s="609"/>
      <c r="DL11" s="609"/>
      <c r="DM11" s="609"/>
      <c r="DN11" s="609"/>
      <c r="DO11" s="609"/>
      <c r="DP11" s="610"/>
      <c r="DQ11" s="614">
        <v>1629471</v>
      </c>
      <c r="DR11" s="609"/>
      <c r="DS11" s="609"/>
      <c r="DT11" s="609"/>
      <c r="DU11" s="609"/>
      <c r="DV11" s="609"/>
      <c r="DW11" s="609"/>
      <c r="DX11" s="609"/>
      <c r="DY11" s="609"/>
      <c r="DZ11" s="609"/>
      <c r="EA11" s="609"/>
      <c r="EB11" s="609"/>
      <c r="EC11" s="645"/>
    </row>
    <row r="12" spans="2:143" ht="11.25" customHeight="1" x14ac:dyDescent="0.15">
      <c r="B12" s="605" t="s">
        <v>237</v>
      </c>
      <c r="C12" s="606"/>
      <c r="D12" s="606"/>
      <c r="E12" s="606"/>
      <c r="F12" s="606"/>
      <c r="G12" s="606"/>
      <c r="H12" s="606"/>
      <c r="I12" s="606"/>
      <c r="J12" s="606"/>
      <c r="K12" s="606"/>
      <c r="L12" s="606"/>
      <c r="M12" s="606"/>
      <c r="N12" s="606"/>
      <c r="O12" s="606"/>
      <c r="P12" s="606"/>
      <c r="Q12" s="607"/>
      <c r="R12" s="608">
        <v>83306</v>
      </c>
      <c r="S12" s="609"/>
      <c r="T12" s="609"/>
      <c r="U12" s="609"/>
      <c r="V12" s="609"/>
      <c r="W12" s="609"/>
      <c r="X12" s="609"/>
      <c r="Y12" s="610"/>
      <c r="Z12" s="646">
        <v>0</v>
      </c>
      <c r="AA12" s="646"/>
      <c r="AB12" s="646"/>
      <c r="AC12" s="646"/>
      <c r="AD12" s="647">
        <v>83306</v>
      </c>
      <c r="AE12" s="647"/>
      <c r="AF12" s="647"/>
      <c r="AG12" s="647"/>
      <c r="AH12" s="647"/>
      <c r="AI12" s="647"/>
      <c r="AJ12" s="647"/>
      <c r="AK12" s="647"/>
      <c r="AL12" s="611">
        <v>0.1</v>
      </c>
      <c r="AM12" s="612"/>
      <c r="AN12" s="612"/>
      <c r="AO12" s="648"/>
      <c r="AP12" s="605" t="s">
        <v>238</v>
      </c>
      <c r="AQ12" s="606"/>
      <c r="AR12" s="606"/>
      <c r="AS12" s="606"/>
      <c r="AT12" s="606"/>
      <c r="AU12" s="606"/>
      <c r="AV12" s="606"/>
      <c r="AW12" s="606"/>
      <c r="AX12" s="606"/>
      <c r="AY12" s="606"/>
      <c r="AZ12" s="606"/>
      <c r="BA12" s="606"/>
      <c r="BB12" s="606"/>
      <c r="BC12" s="606"/>
      <c r="BD12" s="606"/>
      <c r="BE12" s="606"/>
      <c r="BF12" s="607"/>
      <c r="BG12" s="608">
        <v>32155518</v>
      </c>
      <c r="BH12" s="609"/>
      <c r="BI12" s="609"/>
      <c r="BJ12" s="609"/>
      <c r="BK12" s="609"/>
      <c r="BL12" s="609"/>
      <c r="BM12" s="609"/>
      <c r="BN12" s="610"/>
      <c r="BO12" s="646">
        <v>45.5</v>
      </c>
      <c r="BP12" s="646"/>
      <c r="BQ12" s="646"/>
      <c r="BR12" s="646"/>
      <c r="BS12" s="647" t="s">
        <v>122</v>
      </c>
      <c r="BT12" s="647"/>
      <c r="BU12" s="647"/>
      <c r="BV12" s="647"/>
      <c r="BW12" s="647"/>
      <c r="BX12" s="647"/>
      <c r="BY12" s="647"/>
      <c r="BZ12" s="647"/>
      <c r="CA12" s="647"/>
      <c r="CB12" s="687"/>
      <c r="CD12" s="605" t="s">
        <v>239</v>
      </c>
      <c r="CE12" s="606"/>
      <c r="CF12" s="606"/>
      <c r="CG12" s="606"/>
      <c r="CH12" s="606"/>
      <c r="CI12" s="606"/>
      <c r="CJ12" s="606"/>
      <c r="CK12" s="606"/>
      <c r="CL12" s="606"/>
      <c r="CM12" s="606"/>
      <c r="CN12" s="606"/>
      <c r="CO12" s="606"/>
      <c r="CP12" s="606"/>
      <c r="CQ12" s="607"/>
      <c r="CR12" s="608">
        <v>7154279</v>
      </c>
      <c r="CS12" s="609"/>
      <c r="CT12" s="609"/>
      <c r="CU12" s="609"/>
      <c r="CV12" s="609"/>
      <c r="CW12" s="609"/>
      <c r="CX12" s="609"/>
      <c r="CY12" s="610"/>
      <c r="CZ12" s="646">
        <v>3.1</v>
      </c>
      <c r="DA12" s="646"/>
      <c r="DB12" s="646"/>
      <c r="DC12" s="646"/>
      <c r="DD12" s="614">
        <v>26768</v>
      </c>
      <c r="DE12" s="609"/>
      <c r="DF12" s="609"/>
      <c r="DG12" s="609"/>
      <c r="DH12" s="609"/>
      <c r="DI12" s="609"/>
      <c r="DJ12" s="609"/>
      <c r="DK12" s="609"/>
      <c r="DL12" s="609"/>
      <c r="DM12" s="609"/>
      <c r="DN12" s="609"/>
      <c r="DO12" s="609"/>
      <c r="DP12" s="610"/>
      <c r="DQ12" s="614">
        <v>2962592</v>
      </c>
      <c r="DR12" s="609"/>
      <c r="DS12" s="609"/>
      <c r="DT12" s="609"/>
      <c r="DU12" s="609"/>
      <c r="DV12" s="609"/>
      <c r="DW12" s="609"/>
      <c r="DX12" s="609"/>
      <c r="DY12" s="609"/>
      <c r="DZ12" s="609"/>
      <c r="EA12" s="609"/>
      <c r="EB12" s="609"/>
      <c r="EC12" s="645"/>
    </row>
    <row r="13" spans="2:143" ht="11.25" customHeight="1" x14ac:dyDescent="0.15">
      <c r="B13" s="605" t="s">
        <v>240</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241</v>
      </c>
      <c r="AQ13" s="606"/>
      <c r="AR13" s="606"/>
      <c r="AS13" s="606"/>
      <c r="AT13" s="606"/>
      <c r="AU13" s="606"/>
      <c r="AV13" s="606"/>
      <c r="AW13" s="606"/>
      <c r="AX13" s="606"/>
      <c r="AY13" s="606"/>
      <c r="AZ13" s="606"/>
      <c r="BA13" s="606"/>
      <c r="BB13" s="606"/>
      <c r="BC13" s="606"/>
      <c r="BD13" s="606"/>
      <c r="BE13" s="606"/>
      <c r="BF13" s="607"/>
      <c r="BG13" s="608">
        <v>31983983</v>
      </c>
      <c r="BH13" s="609"/>
      <c r="BI13" s="609"/>
      <c r="BJ13" s="609"/>
      <c r="BK13" s="609"/>
      <c r="BL13" s="609"/>
      <c r="BM13" s="609"/>
      <c r="BN13" s="610"/>
      <c r="BO13" s="646">
        <v>45.2</v>
      </c>
      <c r="BP13" s="646"/>
      <c r="BQ13" s="646"/>
      <c r="BR13" s="646"/>
      <c r="BS13" s="647" t="s">
        <v>122</v>
      </c>
      <c r="BT13" s="647"/>
      <c r="BU13" s="647"/>
      <c r="BV13" s="647"/>
      <c r="BW13" s="647"/>
      <c r="BX13" s="647"/>
      <c r="BY13" s="647"/>
      <c r="BZ13" s="647"/>
      <c r="CA13" s="647"/>
      <c r="CB13" s="687"/>
      <c r="CD13" s="605" t="s">
        <v>242</v>
      </c>
      <c r="CE13" s="606"/>
      <c r="CF13" s="606"/>
      <c r="CG13" s="606"/>
      <c r="CH13" s="606"/>
      <c r="CI13" s="606"/>
      <c r="CJ13" s="606"/>
      <c r="CK13" s="606"/>
      <c r="CL13" s="606"/>
      <c r="CM13" s="606"/>
      <c r="CN13" s="606"/>
      <c r="CO13" s="606"/>
      <c r="CP13" s="606"/>
      <c r="CQ13" s="607"/>
      <c r="CR13" s="608">
        <v>19708992</v>
      </c>
      <c r="CS13" s="609"/>
      <c r="CT13" s="609"/>
      <c r="CU13" s="609"/>
      <c r="CV13" s="609"/>
      <c r="CW13" s="609"/>
      <c r="CX13" s="609"/>
      <c r="CY13" s="610"/>
      <c r="CZ13" s="646">
        <v>8.6</v>
      </c>
      <c r="DA13" s="646"/>
      <c r="DB13" s="646"/>
      <c r="DC13" s="646"/>
      <c r="DD13" s="614">
        <v>7410332</v>
      </c>
      <c r="DE13" s="609"/>
      <c r="DF13" s="609"/>
      <c r="DG13" s="609"/>
      <c r="DH13" s="609"/>
      <c r="DI13" s="609"/>
      <c r="DJ13" s="609"/>
      <c r="DK13" s="609"/>
      <c r="DL13" s="609"/>
      <c r="DM13" s="609"/>
      <c r="DN13" s="609"/>
      <c r="DO13" s="609"/>
      <c r="DP13" s="610"/>
      <c r="DQ13" s="614">
        <v>11467463</v>
      </c>
      <c r="DR13" s="609"/>
      <c r="DS13" s="609"/>
      <c r="DT13" s="609"/>
      <c r="DU13" s="609"/>
      <c r="DV13" s="609"/>
      <c r="DW13" s="609"/>
      <c r="DX13" s="609"/>
      <c r="DY13" s="609"/>
      <c r="DZ13" s="609"/>
      <c r="EA13" s="609"/>
      <c r="EB13" s="609"/>
      <c r="EC13" s="645"/>
    </row>
    <row r="14" spans="2:143" ht="11.25" customHeight="1" x14ac:dyDescent="0.15">
      <c r="B14" s="605" t="s">
        <v>243</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244</v>
      </c>
      <c r="AQ14" s="606"/>
      <c r="AR14" s="606"/>
      <c r="AS14" s="606"/>
      <c r="AT14" s="606"/>
      <c r="AU14" s="606"/>
      <c r="AV14" s="606"/>
      <c r="AW14" s="606"/>
      <c r="AX14" s="606"/>
      <c r="AY14" s="606"/>
      <c r="AZ14" s="606"/>
      <c r="BA14" s="606"/>
      <c r="BB14" s="606"/>
      <c r="BC14" s="606"/>
      <c r="BD14" s="606"/>
      <c r="BE14" s="606"/>
      <c r="BF14" s="607"/>
      <c r="BG14" s="608">
        <v>1666107</v>
      </c>
      <c r="BH14" s="609"/>
      <c r="BI14" s="609"/>
      <c r="BJ14" s="609"/>
      <c r="BK14" s="609"/>
      <c r="BL14" s="609"/>
      <c r="BM14" s="609"/>
      <c r="BN14" s="610"/>
      <c r="BO14" s="646">
        <v>2.4</v>
      </c>
      <c r="BP14" s="646"/>
      <c r="BQ14" s="646"/>
      <c r="BR14" s="646"/>
      <c r="BS14" s="647" t="s">
        <v>122</v>
      </c>
      <c r="BT14" s="647"/>
      <c r="BU14" s="647"/>
      <c r="BV14" s="647"/>
      <c r="BW14" s="647"/>
      <c r="BX14" s="647"/>
      <c r="BY14" s="647"/>
      <c r="BZ14" s="647"/>
      <c r="CA14" s="647"/>
      <c r="CB14" s="687"/>
      <c r="CD14" s="605" t="s">
        <v>245</v>
      </c>
      <c r="CE14" s="606"/>
      <c r="CF14" s="606"/>
      <c r="CG14" s="606"/>
      <c r="CH14" s="606"/>
      <c r="CI14" s="606"/>
      <c r="CJ14" s="606"/>
      <c r="CK14" s="606"/>
      <c r="CL14" s="606"/>
      <c r="CM14" s="606"/>
      <c r="CN14" s="606"/>
      <c r="CO14" s="606"/>
      <c r="CP14" s="606"/>
      <c r="CQ14" s="607"/>
      <c r="CR14" s="608">
        <v>7345129</v>
      </c>
      <c r="CS14" s="609"/>
      <c r="CT14" s="609"/>
      <c r="CU14" s="609"/>
      <c r="CV14" s="609"/>
      <c r="CW14" s="609"/>
      <c r="CX14" s="609"/>
      <c r="CY14" s="610"/>
      <c r="CZ14" s="646">
        <v>3.2</v>
      </c>
      <c r="DA14" s="646"/>
      <c r="DB14" s="646"/>
      <c r="DC14" s="646"/>
      <c r="DD14" s="614">
        <v>2337942</v>
      </c>
      <c r="DE14" s="609"/>
      <c r="DF14" s="609"/>
      <c r="DG14" s="609"/>
      <c r="DH14" s="609"/>
      <c r="DI14" s="609"/>
      <c r="DJ14" s="609"/>
      <c r="DK14" s="609"/>
      <c r="DL14" s="609"/>
      <c r="DM14" s="609"/>
      <c r="DN14" s="609"/>
      <c r="DO14" s="609"/>
      <c r="DP14" s="610"/>
      <c r="DQ14" s="614">
        <v>4956322</v>
      </c>
      <c r="DR14" s="609"/>
      <c r="DS14" s="609"/>
      <c r="DT14" s="609"/>
      <c r="DU14" s="609"/>
      <c r="DV14" s="609"/>
      <c r="DW14" s="609"/>
      <c r="DX14" s="609"/>
      <c r="DY14" s="609"/>
      <c r="DZ14" s="609"/>
      <c r="EA14" s="609"/>
      <c r="EB14" s="609"/>
      <c r="EC14" s="645"/>
    </row>
    <row r="15" spans="2:143" ht="11.25" customHeight="1" x14ac:dyDescent="0.15">
      <c r="B15" s="605" t="s">
        <v>246</v>
      </c>
      <c r="C15" s="606"/>
      <c r="D15" s="606"/>
      <c r="E15" s="606"/>
      <c r="F15" s="606"/>
      <c r="G15" s="606"/>
      <c r="H15" s="606"/>
      <c r="I15" s="606"/>
      <c r="J15" s="606"/>
      <c r="K15" s="606"/>
      <c r="L15" s="606"/>
      <c r="M15" s="606"/>
      <c r="N15" s="606"/>
      <c r="O15" s="606"/>
      <c r="P15" s="606"/>
      <c r="Q15" s="607"/>
      <c r="R15" s="608">
        <v>125322</v>
      </c>
      <c r="S15" s="609"/>
      <c r="T15" s="609"/>
      <c r="U15" s="609"/>
      <c r="V15" s="609"/>
      <c r="W15" s="609"/>
      <c r="X15" s="609"/>
      <c r="Y15" s="610"/>
      <c r="Z15" s="646">
        <v>0.1</v>
      </c>
      <c r="AA15" s="646"/>
      <c r="AB15" s="646"/>
      <c r="AC15" s="646"/>
      <c r="AD15" s="647">
        <v>125322</v>
      </c>
      <c r="AE15" s="647"/>
      <c r="AF15" s="647"/>
      <c r="AG15" s="647"/>
      <c r="AH15" s="647"/>
      <c r="AI15" s="647"/>
      <c r="AJ15" s="647"/>
      <c r="AK15" s="647"/>
      <c r="AL15" s="611">
        <v>0.1</v>
      </c>
      <c r="AM15" s="612"/>
      <c r="AN15" s="612"/>
      <c r="AO15" s="648"/>
      <c r="AP15" s="605" t="s">
        <v>247</v>
      </c>
      <c r="AQ15" s="606"/>
      <c r="AR15" s="606"/>
      <c r="AS15" s="606"/>
      <c r="AT15" s="606"/>
      <c r="AU15" s="606"/>
      <c r="AV15" s="606"/>
      <c r="AW15" s="606"/>
      <c r="AX15" s="606"/>
      <c r="AY15" s="606"/>
      <c r="AZ15" s="606"/>
      <c r="BA15" s="606"/>
      <c r="BB15" s="606"/>
      <c r="BC15" s="606"/>
      <c r="BD15" s="606"/>
      <c r="BE15" s="606"/>
      <c r="BF15" s="607"/>
      <c r="BG15" s="608">
        <v>3375356</v>
      </c>
      <c r="BH15" s="609"/>
      <c r="BI15" s="609"/>
      <c r="BJ15" s="609"/>
      <c r="BK15" s="609"/>
      <c r="BL15" s="609"/>
      <c r="BM15" s="609"/>
      <c r="BN15" s="610"/>
      <c r="BO15" s="646">
        <v>4.8</v>
      </c>
      <c r="BP15" s="646"/>
      <c r="BQ15" s="646"/>
      <c r="BR15" s="646"/>
      <c r="BS15" s="647" t="s">
        <v>122</v>
      </c>
      <c r="BT15" s="647"/>
      <c r="BU15" s="647"/>
      <c r="BV15" s="647"/>
      <c r="BW15" s="647"/>
      <c r="BX15" s="647"/>
      <c r="BY15" s="647"/>
      <c r="BZ15" s="647"/>
      <c r="CA15" s="647"/>
      <c r="CB15" s="687"/>
      <c r="CD15" s="605" t="s">
        <v>248</v>
      </c>
      <c r="CE15" s="606"/>
      <c r="CF15" s="606"/>
      <c r="CG15" s="606"/>
      <c r="CH15" s="606"/>
      <c r="CI15" s="606"/>
      <c r="CJ15" s="606"/>
      <c r="CK15" s="606"/>
      <c r="CL15" s="606"/>
      <c r="CM15" s="606"/>
      <c r="CN15" s="606"/>
      <c r="CO15" s="606"/>
      <c r="CP15" s="606"/>
      <c r="CQ15" s="607"/>
      <c r="CR15" s="608">
        <v>25053740</v>
      </c>
      <c r="CS15" s="609"/>
      <c r="CT15" s="609"/>
      <c r="CU15" s="609"/>
      <c r="CV15" s="609"/>
      <c r="CW15" s="609"/>
      <c r="CX15" s="609"/>
      <c r="CY15" s="610"/>
      <c r="CZ15" s="646">
        <v>11</v>
      </c>
      <c r="DA15" s="646"/>
      <c r="DB15" s="646"/>
      <c r="DC15" s="646"/>
      <c r="DD15" s="614">
        <v>7417063</v>
      </c>
      <c r="DE15" s="609"/>
      <c r="DF15" s="609"/>
      <c r="DG15" s="609"/>
      <c r="DH15" s="609"/>
      <c r="DI15" s="609"/>
      <c r="DJ15" s="609"/>
      <c r="DK15" s="609"/>
      <c r="DL15" s="609"/>
      <c r="DM15" s="609"/>
      <c r="DN15" s="609"/>
      <c r="DO15" s="609"/>
      <c r="DP15" s="610"/>
      <c r="DQ15" s="614">
        <v>13394891</v>
      </c>
      <c r="DR15" s="609"/>
      <c r="DS15" s="609"/>
      <c r="DT15" s="609"/>
      <c r="DU15" s="609"/>
      <c r="DV15" s="609"/>
      <c r="DW15" s="609"/>
      <c r="DX15" s="609"/>
      <c r="DY15" s="609"/>
      <c r="DZ15" s="609"/>
      <c r="EA15" s="609"/>
      <c r="EB15" s="609"/>
      <c r="EC15" s="645"/>
    </row>
    <row r="16" spans="2:143" ht="11.25" customHeight="1" x14ac:dyDescent="0.15">
      <c r="B16" s="605" t="s">
        <v>249</v>
      </c>
      <c r="C16" s="606"/>
      <c r="D16" s="606"/>
      <c r="E16" s="606"/>
      <c r="F16" s="606"/>
      <c r="G16" s="606"/>
      <c r="H16" s="606"/>
      <c r="I16" s="606"/>
      <c r="J16" s="606"/>
      <c r="K16" s="606"/>
      <c r="L16" s="606"/>
      <c r="M16" s="606"/>
      <c r="N16" s="606"/>
      <c r="O16" s="606"/>
      <c r="P16" s="606"/>
      <c r="Q16" s="607"/>
      <c r="R16" s="608">
        <v>1437143</v>
      </c>
      <c r="S16" s="609"/>
      <c r="T16" s="609"/>
      <c r="U16" s="609"/>
      <c r="V16" s="609"/>
      <c r="W16" s="609"/>
      <c r="X16" s="609"/>
      <c r="Y16" s="610"/>
      <c r="Z16" s="646">
        <v>0.6</v>
      </c>
      <c r="AA16" s="646"/>
      <c r="AB16" s="646"/>
      <c r="AC16" s="646"/>
      <c r="AD16" s="647">
        <v>1437143</v>
      </c>
      <c r="AE16" s="647"/>
      <c r="AF16" s="647"/>
      <c r="AG16" s="647"/>
      <c r="AH16" s="647"/>
      <c r="AI16" s="647"/>
      <c r="AJ16" s="647"/>
      <c r="AK16" s="647"/>
      <c r="AL16" s="611">
        <v>1.2</v>
      </c>
      <c r="AM16" s="612"/>
      <c r="AN16" s="612"/>
      <c r="AO16" s="648"/>
      <c r="AP16" s="605" t="s">
        <v>250</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251</v>
      </c>
      <c r="CE16" s="606"/>
      <c r="CF16" s="606"/>
      <c r="CG16" s="606"/>
      <c r="CH16" s="606"/>
      <c r="CI16" s="606"/>
      <c r="CJ16" s="606"/>
      <c r="CK16" s="606"/>
      <c r="CL16" s="606"/>
      <c r="CM16" s="606"/>
      <c r="CN16" s="606"/>
      <c r="CO16" s="606"/>
      <c r="CP16" s="606"/>
      <c r="CQ16" s="607"/>
      <c r="CR16" s="608">
        <v>1508382</v>
      </c>
      <c r="CS16" s="609"/>
      <c r="CT16" s="609"/>
      <c r="CU16" s="609"/>
      <c r="CV16" s="609"/>
      <c r="CW16" s="609"/>
      <c r="CX16" s="609"/>
      <c r="CY16" s="610"/>
      <c r="CZ16" s="646">
        <v>0.7</v>
      </c>
      <c r="DA16" s="646"/>
      <c r="DB16" s="646"/>
      <c r="DC16" s="646"/>
      <c r="DD16" s="614" t="s">
        <v>122</v>
      </c>
      <c r="DE16" s="609"/>
      <c r="DF16" s="609"/>
      <c r="DG16" s="609"/>
      <c r="DH16" s="609"/>
      <c r="DI16" s="609"/>
      <c r="DJ16" s="609"/>
      <c r="DK16" s="609"/>
      <c r="DL16" s="609"/>
      <c r="DM16" s="609"/>
      <c r="DN16" s="609"/>
      <c r="DO16" s="609"/>
      <c r="DP16" s="610"/>
      <c r="DQ16" s="614">
        <v>224276</v>
      </c>
      <c r="DR16" s="609"/>
      <c r="DS16" s="609"/>
      <c r="DT16" s="609"/>
      <c r="DU16" s="609"/>
      <c r="DV16" s="609"/>
      <c r="DW16" s="609"/>
      <c r="DX16" s="609"/>
      <c r="DY16" s="609"/>
      <c r="DZ16" s="609"/>
      <c r="EA16" s="609"/>
      <c r="EB16" s="609"/>
      <c r="EC16" s="645"/>
    </row>
    <row r="17" spans="2:133" ht="11.25" customHeight="1" x14ac:dyDescent="0.15">
      <c r="B17" s="605" t="s">
        <v>252</v>
      </c>
      <c r="C17" s="606"/>
      <c r="D17" s="606"/>
      <c r="E17" s="606"/>
      <c r="F17" s="606"/>
      <c r="G17" s="606"/>
      <c r="H17" s="606"/>
      <c r="I17" s="606"/>
      <c r="J17" s="606"/>
      <c r="K17" s="606"/>
      <c r="L17" s="606"/>
      <c r="M17" s="606"/>
      <c r="N17" s="606"/>
      <c r="O17" s="606"/>
      <c r="P17" s="606"/>
      <c r="Q17" s="607"/>
      <c r="R17" s="608">
        <v>2689249</v>
      </c>
      <c r="S17" s="609"/>
      <c r="T17" s="609"/>
      <c r="U17" s="609"/>
      <c r="V17" s="609"/>
      <c r="W17" s="609"/>
      <c r="X17" s="609"/>
      <c r="Y17" s="610"/>
      <c r="Z17" s="646">
        <v>1.2</v>
      </c>
      <c r="AA17" s="646"/>
      <c r="AB17" s="646"/>
      <c r="AC17" s="646"/>
      <c r="AD17" s="647">
        <v>2689249</v>
      </c>
      <c r="AE17" s="647"/>
      <c r="AF17" s="647"/>
      <c r="AG17" s="647"/>
      <c r="AH17" s="647"/>
      <c r="AI17" s="647"/>
      <c r="AJ17" s="647"/>
      <c r="AK17" s="647"/>
      <c r="AL17" s="611">
        <v>2.2999999999999998</v>
      </c>
      <c r="AM17" s="612"/>
      <c r="AN17" s="612"/>
      <c r="AO17" s="648"/>
      <c r="AP17" s="605" t="s">
        <v>253</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254</v>
      </c>
      <c r="CE17" s="606"/>
      <c r="CF17" s="606"/>
      <c r="CG17" s="606"/>
      <c r="CH17" s="606"/>
      <c r="CI17" s="606"/>
      <c r="CJ17" s="606"/>
      <c r="CK17" s="606"/>
      <c r="CL17" s="606"/>
      <c r="CM17" s="606"/>
      <c r="CN17" s="606"/>
      <c r="CO17" s="606"/>
      <c r="CP17" s="606"/>
      <c r="CQ17" s="607"/>
      <c r="CR17" s="608">
        <v>16406264</v>
      </c>
      <c r="CS17" s="609"/>
      <c r="CT17" s="609"/>
      <c r="CU17" s="609"/>
      <c r="CV17" s="609"/>
      <c r="CW17" s="609"/>
      <c r="CX17" s="609"/>
      <c r="CY17" s="610"/>
      <c r="CZ17" s="646">
        <v>7.2</v>
      </c>
      <c r="DA17" s="646"/>
      <c r="DB17" s="646"/>
      <c r="DC17" s="646"/>
      <c r="DD17" s="614" t="s">
        <v>122</v>
      </c>
      <c r="DE17" s="609"/>
      <c r="DF17" s="609"/>
      <c r="DG17" s="609"/>
      <c r="DH17" s="609"/>
      <c r="DI17" s="609"/>
      <c r="DJ17" s="609"/>
      <c r="DK17" s="609"/>
      <c r="DL17" s="609"/>
      <c r="DM17" s="609"/>
      <c r="DN17" s="609"/>
      <c r="DO17" s="609"/>
      <c r="DP17" s="610"/>
      <c r="DQ17" s="614">
        <v>16170270</v>
      </c>
      <c r="DR17" s="609"/>
      <c r="DS17" s="609"/>
      <c r="DT17" s="609"/>
      <c r="DU17" s="609"/>
      <c r="DV17" s="609"/>
      <c r="DW17" s="609"/>
      <c r="DX17" s="609"/>
      <c r="DY17" s="609"/>
      <c r="DZ17" s="609"/>
      <c r="EA17" s="609"/>
      <c r="EB17" s="609"/>
      <c r="EC17" s="645"/>
    </row>
    <row r="18" spans="2:133" ht="11.25" customHeight="1" x14ac:dyDescent="0.15">
      <c r="B18" s="605" t="s">
        <v>255</v>
      </c>
      <c r="C18" s="606"/>
      <c r="D18" s="606"/>
      <c r="E18" s="606"/>
      <c r="F18" s="606"/>
      <c r="G18" s="606"/>
      <c r="H18" s="606"/>
      <c r="I18" s="606"/>
      <c r="J18" s="606"/>
      <c r="K18" s="606"/>
      <c r="L18" s="606"/>
      <c r="M18" s="606"/>
      <c r="N18" s="606"/>
      <c r="O18" s="606"/>
      <c r="P18" s="606"/>
      <c r="Q18" s="607"/>
      <c r="R18" s="608">
        <v>503149</v>
      </c>
      <c r="S18" s="609"/>
      <c r="T18" s="609"/>
      <c r="U18" s="609"/>
      <c r="V18" s="609"/>
      <c r="W18" s="609"/>
      <c r="X18" s="609"/>
      <c r="Y18" s="610"/>
      <c r="Z18" s="646">
        <v>0.2</v>
      </c>
      <c r="AA18" s="646"/>
      <c r="AB18" s="646"/>
      <c r="AC18" s="646"/>
      <c r="AD18" s="647">
        <v>503149</v>
      </c>
      <c r="AE18" s="647"/>
      <c r="AF18" s="647"/>
      <c r="AG18" s="647"/>
      <c r="AH18" s="647"/>
      <c r="AI18" s="647"/>
      <c r="AJ18" s="647"/>
      <c r="AK18" s="647"/>
      <c r="AL18" s="611">
        <v>0.4</v>
      </c>
      <c r="AM18" s="612"/>
      <c r="AN18" s="612"/>
      <c r="AO18" s="648"/>
      <c r="AP18" s="605" t="s">
        <v>256</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257</v>
      </c>
      <c r="CE18" s="606"/>
      <c r="CF18" s="606"/>
      <c r="CG18" s="606"/>
      <c r="CH18" s="606"/>
      <c r="CI18" s="606"/>
      <c r="CJ18" s="606"/>
      <c r="CK18" s="606"/>
      <c r="CL18" s="606"/>
      <c r="CM18" s="606"/>
      <c r="CN18" s="606"/>
      <c r="CO18" s="606"/>
      <c r="CP18" s="606"/>
      <c r="CQ18" s="607"/>
      <c r="CR18" s="608">
        <v>23929</v>
      </c>
      <c r="CS18" s="609"/>
      <c r="CT18" s="609"/>
      <c r="CU18" s="609"/>
      <c r="CV18" s="609"/>
      <c r="CW18" s="609"/>
      <c r="CX18" s="609"/>
      <c r="CY18" s="610"/>
      <c r="CZ18" s="646">
        <v>0</v>
      </c>
      <c r="DA18" s="646"/>
      <c r="DB18" s="646"/>
      <c r="DC18" s="646"/>
      <c r="DD18" s="614" t="s">
        <v>122</v>
      </c>
      <c r="DE18" s="609"/>
      <c r="DF18" s="609"/>
      <c r="DG18" s="609"/>
      <c r="DH18" s="609"/>
      <c r="DI18" s="609"/>
      <c r="DJ18" s="609"/>
      <c r="DK18" s="609"/>
      <c r="DL18" s="609"/>
      <c r="DM18" s="609"/>
      <c r="DN18" s="609"/>
      <c r="DO18" s="609"/>
      <c r="DP18" s="610"/>
      <c r="DQ18" s="614">
        <v>23929</v>
      </c>
      <c r="DR18" s="609"/>
      <c r="DS18" s="609"/>
      <c r="DT18" s="609"/>
      <c r="DU18" s="609"/>
      <c r="DV18" s="609"/>
      <c r="DW18" s="609"/>
      <c r="DX18" s="609"/>
      <c r="DY18" s="609"/>
      <c r="DZ18" s="609"/>
      <c r="EA18" s="609"/>
      <c r="EB18" s="609"/>
      <c r="EC18" s="645"/>
    </row>
    <row r="19" spans="2:133" ht="11.25" customHeight="1" x14ac:dyDescent="0.15">
      <c r="B19" s="605" t="s">
        <v>258</v>
      </c>
      <c r="C19" s="606"/>
      <c r="D19" s="606"/>
      <c r="E19" s="606"/>
      <c r="F19" s="606"/>
      <c r="G19" s="606"/>
      <c r="H19" s="606"/>
      <c r="I19" s="606"/>
      <c r="J19" s="606"/>
      <c r="K19" s="606"/>
      <c r="L19" s="606"/>
      <c r="M19" s="606"/>
      <c r="N19" s="606"/>
      <c r="O19" s="606"/>
      <c r="P19" s="606"/>
      <c r="Q19" s="607"/>
      <c r="R19" s="608">
        <v>2103212</v>
      </c>
      <c r="S19" s="609"/>
      <c r="T19" s="609"/>
      <c r="U19" s="609"/>
      <c r="V19" s="609"/>
      <c r="W19" s="609"/>
      <c r="X19" s="609"/>
      <c r="Y19" s="610"/>
      <c r="Z19" s="646">
        <v>0.9</v>
      </c>
      <c r="AA19" s="646"/>
      <c r="AB19" s="646"/>
      <c r="AC19" s="646"/>
      <c r="AD19" s="647">
        <v>2103212</v>
      </c>
      <c r="AE19" s="647"/>
      <c r="AF19" s="647"/>
      <c r="AG19" s="647"/>
      <c r="AH19" s="647"/>
      <c r="AI19" s="647"/>
      <c r="AJ19" s="647"/>
      <c r="AK19" s="647"/>
      <c r="AL19" s="611">
        <v>1.8</v>
      </c>
      <c r="AM19" s="612"/>
      <c r="AN19" s="612"/>
      <c r="AO19" s="648"/>
      <c r="AP19" s="605" t="s">
        <v>259</v>
      </c>
      <c r="AQ19" s="606"/>
      <c r="AR19" s="606"/>
      <c r="AS19" s="606"/>
      <c r="AT19" s="606"/>
      <c r="AU19" s="606"/>
      <c r="AV19" s="606"/>
      <c r="AW19" s="606"/>
      <c r="AX19" s="606"/>
      <c r="AY19" s="606"/>
      <c r="AZ19" s="606"/>
      <c r="BA19" s="606"/>
      <c r="BB19" s="606"/>
      <c r="BC19" s="606"/>
      <c r="BD19" s="606"/>
      <c r="BE19" s="606"/>
      <c r="BF19" s="607"/>
      <c r="BG19" s="608">
        <v>2224158</v>
      </c>
      <c r="BH19" s="609"/>
      <c r="BI19" s="609"/>
      <c r="BJ19" s="609"/>
      <c r="BK19" s="609"/>
      <c r="BL19" s="609"/>
      <c r="BM19" s="609"/>
      <c r="BN19" s="610"/>
      <c r="BO19" s="646">
        <v>3.1</v>
      </c>
      <c r="BP19" s="646"/>
      <c r="BQ19" s="646"/>
      <c r="BR19" s="646"/>
      <c r="BS19" s="647" t="s">
        <v>122</v>
      </c>
      <c r="BT19" s="647"/>
      <c r="BU19" s="647"/>
      <c r="BV19" s="647"/>
      <c r="BW19" s="647"/>
      <c r="BX19" s="647"/>
      <c r="BY19" s="647"/>
      <c r="BZ19" s="647"/>
      <c r="CA19" s="647"/>
      <c r="CB19" s="687"/>
      <c r="CD19" s="605" t="s">
        <v>260</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261</v>
      </c>
      <c r="C20" s="676"/>
      <c r="D20" s="676"/>
      <c r="E20" s="676"/>
      <c r="F20" s="676"/>
      <c r="G20" s="676"/>
      <c r="H20" s="676"/>
      <c r="I20" s="676"/>
      <c r="J20" s="676"/>
      <c r="K20" s="676"/>
      <c r="L20" s="676"/>
      <c r="M20" s="676"/>
      <c r="N20" s="676"/>
      <c r="O20" s="676"/>
      <c r="P20" s="676"/>
      <c r="Q20" s="677"/>
      <c r="R20" s="608">
        <v>82888</v>
      </c>
      <c r="S20" s="609"/>
      <c r="T20" s="609"/>
      <c r="U20" s="609"/>
      <c r="V20" s="609"/>
      <c r="W20" s="609"/>
      <c r="X20" s="609"/>
      <c r="Y20" s="610"/>
      <c r="Z20" s="646">
        <v>0</v>
      </c>
      <c r="AA20" s="646"/>
      <c r="AB20" s="646"/>
      <c r="AC20" s="646"/>
      <c r="AD20" s="647">
        <v>82888</v>
      </c>
      <c r="AE20" s="647"/>
      <c r="AF20" s="647"/>
      <c r="AG20" s="647"/>
      <c r="AH20" s="647"/>
      <c r="AI20" s="647"/>
      <c r="AJ20" s="647"/>
      <c r="AK20" s="647"/>
      <c r="AL20" s="611">
        <v>0.1</v>
      </c>
      <c r="AM20" s="612"/>
      <c r="AN20" s="612"/>
      <c r="AO20" s="648"/>
      <c r="AP20" s="605" t="s">
        <v>262</v>
      </c>
      <c r="AQ20" s="606"/>
      <c r="AR20" s="606"/>
      <c r="AS20" s="606"/>
      <c r="AT20" s="606"/>
      <c r="AU20" s="606"/>
      <c r="AV20" s="606"/>
      <c r="AW20" s="606"/>
      <c r="AX20" s="606"/>
      <c r="AY20" s="606"/>
      <c r="AZ20" s="606"/>
      <c r="BA20" s="606"/>
      <c r="BB20" s="606"/>
      <c r="BC20" s="606"/>
      <c r="BD20" s="606"/>
      <c r="BE20" s="606"/>
      <c r="BF20" s="607"/>
      <c r="BG20" s="608">
        <v>2224158</v>
      </c>
      <c r="BH20" s="609"/>
      <c r="BI20" s="609"/>
      <c r="BJ20" s="609"/>
      <c r="BK20" s="609"/>
      <c r="BL20" s="609"/>
      <c r="BM20" s="609"/>
      <c r="BN20" s="610"/>
      <c r="BO20" s="646">
        <v>3.1</v>
      </c>
      <c r="BP20" s="646"/>
      <c r="BQ20" s="646"/>
      <c r="BR20" s="646"/>
      <c r="BS20" s="647" t="s">
        <v>122</v>
      </c>
      <c r="BT20" s="647"/>
      <c r="BU20" s="647"/>
      <c r="BV20" s="647"/>
      <c r="BW20" s="647"/>
      <c r="BX20" s="647"/>
      <c r="BY20" s="647"/>
      <c r="BZ20" s="647"/>
      <c r="CA20" s="647"/>
      <c r="CB20" s="687"/>
      <c r="CD20" s="605" t="s">
        <v>263</v>
      </c>
      <c r="CE20" s="606"/>
      <c r="CF20" s="606"/>
      <c r="CG20" s="606"/>
      <c r="CH20" s="606"/>
      <c r="CI20" s="606"/>
      <c r="CJ20" s="606"/>
      <c r="CK20" s="606"/>
      <c r="CL20" s="606"/>
      <c r="CM20" s="606"/>
      <c r="CN20" s="606"/>
      <c r="CO20" s="606"/>
      <c r="CP20" s="606"/>
      <c r="CQ20" s="607"/>
      <c r="CR20" s="608">
        <v>228583457</v>
      </c>
      <c r="CS20" s="609"/>
      <c r="CT20" s="609"/>
      <c r="CU20" s="609"/>
      <c r="CV20" s="609"/>
      <c r="CW20" s="609"/>
      <c r="CX20" s="609"/>
      <c r="CY20" s="610"/>
      <c r="CZ20" s="646">
        <v>100</v>
      </c>
      <c r="DA20" s="646"/>
      <c r="DB20" s="646"/>
      <c r="DC20" s="646"/>
      <c r="DD20" s="614">
        <v>21959940</v>
      </c>
      <c r="DE20" s="609"/>
      <c r="DF20" s="609"/>
      <c r="DG20" s="609"/>
      <c r="DH20" s="609"/>
      <c r="DI20" s="609"/>
      <c r="DJ20" s="609"/>
      <c r="DK20" s="609"/>
      <c r="DL20" s="609"/>
      <c r="DM20" s="609"/>
      <c r="DN20" s="609"/>
      <c r="DO20" s="609"/>
      <c r="DP20" s="610"/>
      <c r="DQ20" s="614">
        <v>135618838</v>
      </c>
      <c r="DR20" s="609"/>
      <c r="DS20" s="609"/>
      <c r="DT20" s="609"/>
      <c r="DU20" s="609"/>
      <c r="DV20" s="609"/>
      <c r="DW20" s="609"/>
      <c r="DX20" s="609"/>
      <c r="DY20" s="609"/>
      <c r="DZ20" s="609"/>
      <c r="EA20" s="609"/>
      <c r="EB20" s="609"/>
      <c r="EC20" s="645"/>
    </row>
    <row r="21" spans="2:133" ht="11.25" customHeight="1" x14ac:dyDescent="0.15">
      <c r="B21" s="605" t="s">
        <v>264</v>
      </c>
      <c r="C21" s="606"/>
      <c r="D21" s="606"/>
      <c r="E21" s="606"/>
      <c r="F21" s="606"/>
      <c r="G21" s="606"/>
      <c r="H21" s="606"/>
      <c r="I21" s="606"/>
      <c r="J21" s="606"/>
      <c r="K21" s="606"/>
      <c r="L21" s="606"/>
      <c r="M21" s="606"/>
      <c r="N21" s="606"/>
      <c r="O21" s="606"/>
      <c r="P21" s="606"/>
      <c r="Q21" s="607"/>
      <c r="R21" s="608">
        <v>28720233</v>
      </c>
      <c r="S21" s="609"/>
      <c r="T21" s="609"/>
      <c r="U21" s="609"/>
      <c r="V21" s="609"/>
      <c r="W21" s="609"/>
      <c r="X21" s="609"/>
      <c r="Y21" s="610"/>
      <c r="Z21" s="646">
        <v>12.3</v>
      </c>
      <c r="AA21" s="646"/>
      <c r="AB21" s="646"/>
      <c r="AC21" s="646"/>
      <c r="AD21" s="647">
        <v>26664377</v>
      </c>
      <c r="AE21" s="647"/>
      <c r="AF21" s="647"/>
      <c r="AG21" s="647"/>
      <c r="AH21" s="647"/>
      <c r="AI21" s="647"/>
      <c r="AJ21" s="647"/>
      <c r="AK21" s="647"/>
      <c r="AL21" s="611">
        <v>22.5</v>
      </c>
      <c r="AM21" s="612"/>
      <c r="AN21" s="612"/>
      <c r="AO21" s="648"/>
      <c r="AP21" s="605" t="s">
        <v>265</v>
      </c>
      <c r="AQ21" s="685"/>
      <c r="AR21" s="685"/>
      <c r="AS21" s="685"/>
      <c r="AT21" s="685"/>
      <c r="AU21" s="685"/>
      <c r="AV21" s="685"/>
      <c r="AW21" s="685"/>
      <c r="AX21" s="685"/>
      <c r="AY21" s="685"/>
      <c r="AZ21" s="685"/>
      <c r="BA21" s="685"/>
      <c r="BB21" s="685"/>
      <c r="BC21" s="685"/>
      <c r="BD21" s="685"/>
      <c r="BE21" s="685"/>
      <c r="BF21" s="686"/>
      <c r="BG21" s="608">
        <v>177848</v>
      </c>
      <c r="BH21" s="609"/>
      <c r="BI21" s="609"/>
      <c r="BJ21" s="609"/>
      <c r="BK21" s="609"/>
      <c r="BL21" s="609"/>
      <c r="BM21" s="609"/>
      <c r="BN21" s="610"/>
      <c r="BO21" s="646">
        <v>0.3</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266</v>
      </c>
      <c r="C22" s="606"/>
      <c r="D22" s="606"/>
      <c r="E22" s="606"/>
      <c r="F22" s="606"/>
      <c r="G22" s="606"/>
      <c r="H22" s="606"/>
      <c r="I22" s="606"/>
      <c r="J22" s="606"/>
      <c r="K22" s="606"/>
      <c r="L22" s="606"/>
      <c r="M22" s="606"/>
      <c r="N22" s="606"/>
      <c r="O22" s="606"/>
      <c r="P22" s="606"/>
      <c r="Q22" s="607"/>
      <c r="R22" s="608">
        <v>26664377</v>
      </c>
      <c r="S22" s="609"/>
      <c r="T22" s="609"/>
      <c r="U22" s="609"/>
      <c r="V22" s="609"/>
      <c r="W22" s="609"/>
      <c r="X22" s="609"/>
      <c r="Y22" s="610"/>
      <c r="Z22" s="646">
        <v>11.4</v>
      </c>
      <c r="AA22" s="646"/>
      <c r="AB22" s="646"/>
      <c r="AC22" s="646"/>
      <c r="AD22" s="647">
        <v>26664377</v>
      </c>
      <c r="AE22" s="647"/>
      <c r="AF22" s="647"/>
      <c r="AG22" s="647"/>
      <c r="AH22" s="647"/>
      <c r="AI22" s="647"/>
      <c r="AJ22" s="647"/>
      <c r="AK22" s="647"/>
      <c r="AL22" s="611">
        <v>22.5</v>
      </c>
      <c r="AM22" s="612"/>
      <c r="AN22" s="612"/>
      <c r="AO22" s="648"/>
      <c r="AP22" s="605" t="s">
        <v>267</v>
      </c>
      <c r="AQ22" s="685"/>
      <c r="AR22" s="685"/>
      <c r="AS22" s="685"/>
      <c r="AT22" s="685"/>
      <c r="AU22" s="685"/>
      <c r="AV22" s="685"/>
      <c r="AW22" s="685"/>
      <c r="AX22" s="685"/>
      <c r="AY22" s="685"/>
      <c r="AZ22" s="685"/>
      <c r="BA22" s="685"/>
      <c r="BB22" s="685"/>
      <c r="BC22" s="685"/>
      <c r="BD22" s="685"/>
      <c r="BE22" s="685"/>
      <c r="BF22" s="686"/>
      <c r="BG22" s="608">
        <v>2046310</v>
      </c>
      <c r="BH22" s="609"/>
      <c r="BI22" s="609"/>
      <c r="BJ22" s="609"/>
      <c r="BK22" s="609"/>
      <c r="BL22" s="609"/>
      <c r="BM22" s="609"/>
      <c r="BN22" s="610"/>
      <c r="BO22" s="646">
        <v>2.9</v>
      </c>
      <c r="BP22" s="646"/>
      <c r="BQ22" s="646"/>
      <c r="BR22" s="646"/>
      <c r="BS22" s="647" t="s">
        <v>122</v>
      </c>
      <c r="BT22" s="647"/>
      <c r="BU22" s="647"/>
      <c r="BV22" s="647"/>
      <c r="BW22" s="647"/>
      <c r="BX22" s="647"/>
      <c r="BY22" s="647"/>
      <c r="BZ22" s="647"/>
      <c r="CA22" s="647"/>
      <c r="CB22" s="687"/>
      <c r="CD22" s="660" t="s">
        <v>268</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269</v>
      </c>
      <c r="C23" s="606"/>
      <c r="D23" s="606"/>
      <c r="E23" s="606"/>
      <c r="F23" s="606"/>
      <c r="G23" s="606"/>
      <c r="H23" s="606"/>
      <c r="I23" s="606"/>
      <c r="J23" s="606"/>
      <c r="K23" s="606"/>
      <c r="L23" s="606"/>
      <c r="M23" s="606"/>
      <c r="N23" s="606"/>
      <c r="O23" s="606"/>
      <c r="P23" s="606"/>
      <c r="Q23" s="607"/>
      <c r="R23" s="608">
        <v>2055856</v>
      </c>
      <c r="S23" s="609"/>
      <c r="T23" s="609"/>
      <c r="U23" s="609"/>
      <c r="V23" s="609"/>
      <c r="W23" s="609"/>
      <c r="X23" s="609"/>
      <c r="Y23" s="610"/>
      <c r="Z23" s="646">
        <v>0.9</v>
      </c>
      <c r="AA23" s="646"/>
      <c r="AB23" s="646"/>
      <c r="AC23" s="646"/>
      <c r="AD23" s="647" t="s">
        <v>122</v>
      </c>
      <c r="AE23" s="647"/>
      <c r="AF23" s="647"/>
      <c r="AG23" s="647"/>
      <c r="AH23" s="647"/>
      <c r="AI23" s="647"/>
      <c r="AJ23" s="647"/>
      <c r="AK23" s="647"/>
      <c r="AL23" s="611" t="s">
        <v>122</v>
      </c>
      <c r="AM23" s="612"/>
      <c r="AN23" s="612"/>
      <c r="AO23" s="648"/>
      <c r="AP23" s="605" t="s">
        <v>270</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210</v>
      </c>
      <c r="CE23" s="661"/>
      <c r="CF23" s="661"/>
      <c r="CG23" s="661"/>
      <c r="CH23" s="661"/>
      <c r="CI23" s="661"/>
      <c r="CJ23" s="661"/>
      <c r="CK23" s="661"/>
      <c r="CL23" s="661"/>
      <c r="CM23" s="661"/>
      <c r="CN23" s="661"/>
      <c r="CO23" s="661"/>
      <c r="CP23" s="661"/>
      <c r="CQ23" s="662"/>
      <c r="CR23" s="660" t="s">
        <v>271</v>
      </c>
      <c r="CS23" s="661"/>
      <c r="CT23" s="661"/>
      <c r="CU23" s="661"/>
      <c r="CV23" s="661"/>
      <c r="CW23" s="661"/>
      <c r="CX23" s="661"/>
      <c r="CY23" s="662"/>
      <c r="CZ23" s="660" t="s">
        <v>272</v>
      </c>
      <c r="DA23" s="661"/>
      <c r="DB23" s="661"/>
      <c r="DC23" s="662"/>
      <c r="DD23" s="660" t="s">
        <v>273</v>
      </c>
      <c r="DE23" s="661"/>
      <c r="DF23" s="661"/>
      <c r="DG23" s="661"/>
      <c r="DH23" s="661"/>
      <c r="DI23" s="661"/>
      <c r="DJ23" s="661"/>
      <c r="DK23" s="662"/>
      <c r="DL23" s="698" t="s">
        <v>274</v>
      </c>
      <c r="DM23" s="699"/>
      <c r="DN23" s="699"/>
      <c r="DO23" s="699"/>
      <c r="DP23" s="699"/>
      <c r="DQ23" s="699"/>
      <c r="DR23" s="699"/>
      <c r="DS23" s="699"/>
      <c r="DT23" s="699"/>
      <c r="DU23" s="699"/>
      <c r="DV23" s="700"/>
      <c r="DW23" s="660" t="s">
        <v>275</v>
      </c>
      <c r="DX23" s="661"/>
      <c r="DY23" s="661"/>
      <c r="DZ23" s="661"/>
      <c r="EA23" s="661"/>
      <c r="EB23" s="661"/>
      <c r="EC23" s="662"/>
    </row>
    <row r="24" spans="2:133" ht="11.25" customHeight="1" x14ac:dyDescent="0.15">
      <c r="B24" s="605" t="s">
        <v>276</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277</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278</v>
      </c>
      <c r="CE24" s="667"/>
      <c r="CF24" s="667"/>
      <c r="CG24" s="667"/>
      <c r="CH24" s="667"/>
      <c r="CI24" s="667"/>
      <c r="CJ24" s="667"/>
      <c r="CK24" s="667"/>
      <c r="CL24" s="667"/>
      <c r="CM24" s="667"/>
      <c r="CN24" s="667"/>
      <c r="CO24" s="667"/>
      <c r="CP24" s="667"/>
      <c r="CQ24" s="668"/>
      <c r="CR24" s="663">
        <v>125698189</v>
      </c>
      <c r="CS24" s="664"/>
      <c r="CT24" s="664"/>
      <c r="CU24" s="664"/>
      <c r="CV24" s="664"/>
      <c r="CW24" s="664"/>
      <c r="CX24" s="664"/>
      <c r="CY24" s="689"/>
      <c r="CZ24" s="690">
        <v>55</v>
      </c>
      <c r="DA24" s="672"/>
      <c r="DB24" s="672"/>
      <c r="DC24" s="692"/>
      <c r="DD24" s="688">
        <v>72704480</v>
      </c>
      <c r="DE24" s="664"/>
      <c r="DF24" s="664"/>
      <c r="DG24" s="664"/>
      <c r="DH24" s="664"/>
      <c r="DI24" s="664"/>
      <c r="DJ24" s="664"/>
      <c r="DK24" s="689"/>
      <c r="DL24" s="688">
        <v>65211893</v>
      </c>
      <c r="DM24" s="664"/>
      <c r="DN24" s="664"/>
      <c r="DO24" s="664"/>
      <c r="DP24" s="664"/>
      <c r="DQ24" s="664"/>
      <c r="DR24" s="664"/>
      <c r="DS24" s="664"/>
      <c r="DT24" s="664"/>
      <c r="DU24" s="664"/>
      <c r="DV24" s="689"/>
      <c r="DW24" s="690">
        <v>54.4</v>
      </c>
      <c r="DX24" s="672"/>
      <c r="DY24" s="672"/>
      <c r="DZ24" s="672"/>
      <c r="EA24" s="672"/>
      <c r="EB24" s="672"/>
      <c r="EC24" s="691"/>
    </row>
    <row r="25" spans="2:133" ht="11.25" customHeight="1" x14ac:dyDescent="0.15">
      <c r="B25" s="605" t="s">
        <v>279</v>
      </c>
      <c r="C25" s="606"/>
      <c r="D25" s="606"/>
      <c r="E25" s="606"/>
      <c r="F25" s="606"/>
      <c r="G25" s="606"/>
      <c r="H25" s="606"/>
      <c r="I25" s="606"/>
      <c r="J25" s="606"/>
      <c r="K25" s="606"/>
      <c r="L25" s="606"/>
      <c r="M25" s="606"/>
      <c r="N25" s="606"/>
      <c r="O25" s="606"/>
      <c r="P25" s="606"/>
      <c r="Q25" s="607"/>
      <c r="R25" s="608">
        <v>120578488</v>
      </c>
      <c r="S25" s="609"/>
      <c r="T25" s="609"/>
      <c r="U25" s="609"/>
      <c r="V25" s="609"/>
      <c r="W25" s="609"/>
      <c r="X25" s="609"/>
      <c r="Y25" s="610"/>
      <c r="Z25" s="646">
        <v>51.7</v>
      </c>
      <c r="AA25" s="646"/>
      <c r="AB25" s="646"/>
      <c r="AC25" s="646"/>
      <c r="AD25" s="647">
        <v>118522632</v>
      </c>
      <c r="AE25" s="647"/>
      <c r="AF25" s="647"/>
      <c r="AG25" s="647"/>
      <c r="AH25" s="647"/>
      <c r="AI25" s="647"/>
      <c r="AJ25" s="647"/>
      <c r="AK25" s="647"/>
      <c r="AL25" s="611">
        <v>99.9</v>
      </c>
      <c r="AM25" s="612"/>
      <c r="AN25" s="612"/>
      <c r="AO25" s="648"/>
      <c r="AP25" s="605" t="s">
        <v>280</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281</v>
      </c>
      <c r="CE25" s="606"/>
      <c r="CF25" s="606"/>
      <c r="CG25" s="606"/>
      <c r="CH25" s="606"/>
      <c r="CI25" s="606"/>
      <c r="CJ25" s="606"/>
      <c r="CK25" s="606"/>
      <c r="CL25" s="606"/>
      <c r="CM25" s="606"/>
      <c r="CN25" s="606"/>
      <c r="CO25" s="606"/>
      <c r="CP25" s="606"/>
      <c r="CQ25" s="607"/>
      <c r="CR25" s="608">
        <v>30103421</v>
      </c>
      <c r="CS25" s="621"/>
      <c r="CT25" s="621"/>
      <c r="CU25" s="621"/>
      <c r="CV25" s="621"/>
      <c r="CW25" s="621"/>
      <c r="CX25" s="621"/>
      <c r="CY25" s="622"/>
      <c r="CZ25" s="611">
        <v>13.2</v>
      </c>
      <c r="DA25" s="623"/>
      <c r="DB25" s="623"/>
      <c r="DC25" s="624"/>
      <c r="DD25" s="614">
        <v>27608979</v>
      </c>
      <c r="DE25" s="621"/>
      <c r="DF25" s="621"/>
      <c r="DG25" s="621"/>
      <c r="DH25" s="621"/>
      <c r="DI25" s="621"/>
      <c r="DJ25" s="621"/>
      <c r="DK25" s="622"/>
      <c r="DL25" s="614">
        <v>27133143</v>
      </c>
      <c r="DM25" s="621"/>
      <c r="DN25" s="621"/>
      <c r="DO25" s="621"/>
      <c r="DP25" s="621"/>
      <c r="DQ25" s="621"/>
      <c r="DR25" s="621"/>
      <c r="DS25" s="621"/>
      <c r="DT25" s="621"/>
      <c r="DU25" s="621"/>
      <c r="DV25" s="622"/>
      <c r="DW25" s="611">
        <v>22.6</v>
      </c>
      <c r="DX25" s="623"/>
      <c r="DY25" s="623"/>
      <c r="DZ25" s="623"/>
      <c r="EA25" s="623"/>
      <c r="EB25" s="623"/>
      <c r="EC25" s="635"/>
    </row>
    <row r="26" spans="2:133" ht="11.25" customHeight="1" x14ac:dyDescent="0.15">
      <c r="B26" s="605" t="s">
        <v>282</v>
      </c>
      <c r="C26" s="606"/>
      <c r="D26" s="606"/>
      <c r="E26" s="606"/>
      <c r="F26" s="606"/>
      <c r="G26" s="606"/>
      <c r="H26" s="606"/>
      <c r="I26" s="606"/>
      <c r="J26" s="606"/>
      <c r="K26" s="606"/>
      <c r="L26" s="606"/>
      <c r="M26" s="606"/>
      <c r="N26" s="606"/>
      <c r="O26" s="606"/>
      <c r="P26" s="606"/>
      <c r="Q26" s="607"/>
      <c r="R26" s="608">
        <v>49137</v>
      </c>
      <c r="S26" s="609"/>
      <c r="T26" s="609"/>
      <c r="U26" s="609"/>
      <c r="V26" s="609"/>
      <c r="W26" s="609"/>
      <c r="X26" s="609"/>
      <c r="Y26" s="610"/>
      <c r="Z26" s="646">
        <v>0</v>
      </c>
      <c r="AA26" s="646"/>
      <c r="AB26" s="646"/>
      <c r="AC26" s="646"/>
      <c r="AD26" s="647">
        <v>49137</v>
      </c>
      <c r="AE26" s="647"/>
      <c r="AF26" s="647"/>
      <c r="AG26" s="647"/>
      <c r="AH26" s="647"/>
      <c r="AI26" s="647"/>
      <c r="AJ26" s="647"/>
      <c r="AK26" s="647"/>
      <c r="AL26" s="611">
        <v>0</v>
      </c>
      <c r="AM26" s="612"/>
      <c r="AN26" s="612"/>
      <c r="AO26" s="648"/>
      <c r="AP26" s="605" t="s">
        <v>283</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284</v>
      </c>
      <c r="CE26" s="606"/>
      <c r="CF26" s="606"/>
      <c r="CG26" s="606"/>
      <c r="CH26" s="606"/>
      <c r="CI26" s="606"/>
      <c r="CJ26" s="606"/>
      <c r="CK26" s="606"/>
      <c r="CL26" s="606"/>
      <c r="CM26" s="606"/>
      <c r="CN26" s="606"/>
      <c r="CO26" s="606"/>
      <c r="CP26" s="606"/>
      <c r="CQ26" s="607"/>
      <c r="CR26" s="608">
        <v>21570215</v>
      </c>
      <c r="CS26" s="609"/>
      <c r="CT26" s="609"/>
      <c r="CU26" s="609"/>
      <c r="CV26" s="609"/>
      <c r="CW26" s="609"/>
      <c r="CX26" s="609"/>
      <c r="CY26" s="610"/>
      <c r="CZ26" s="611">
        <v>9.4</v>
      </c>
      <c r="DA26" s="623"/>
      <c r="DB26" s="623"/>
      <c r="DC26" s="624"/>
      <c r="DD26" s="614">
        <v>19585520</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285</v>
      </c>
      <c r="C27" s="606"/>
      <c r="D27" s="606"/>
      <c r="E27" s="606"/>
      <c r="F27" s="606"/>
      <c r="G27" s="606"/>
      <c r="H27" s="606"/>
      <c r="I27" s="606"/>
      <c r="J27" s="606"/>
      <c r="K27" s="606"/>
      <c r="L27" s="606"/>
      <c r="M27" s="606"/>
      <c r="N27" s="606"/>
      <c r="O27" s="606"/>
      <c r="P27" s="606"/>
      <c r="Q27" s="607"/>
      <c r="R27" s="608">
        <v>1149477</v>
      </c>
      <c r="S27" s="609"/>
      <c r="T27" s="609"/>
      <c r="U27" s="609"/>
      <c r="V27" s="609"/>
      <c r="W27" s="609"/>
      <c r="X27" s="609"/>
      <c r="Y27" s="610"/>
      <c r="Z27" s="646">
        <v>0.5</v>
      </c>
      <c r="AA27" s="646"/>
      <c r="AB27" s="646"/>
      <c r="AC27" s="646"/>
      <c r="AD27" s="647" t="s">
        <v>122</v>
      </c>
      <c r="AE27" s="647"/>
      <c r="AF27" s="647"/>
      <c r="AG27" s="647"/>
      <c r="AH27" s="647"/>
      <c r="AI27" s="647"/>
      <c r="AJ27" s="647"/>
      <c r="AK27" s="647"/>
      <c r="AL27" s="611" t="s">
        <v>122</v>
      </c>
      <c r="AM27" s="612"/>
      <c r="AN27" s="612"/>
      <c r="AO27" s="648"/>
      <c r="AP27" s="605" t="s">
        <v>286</v>
      </c>
      <c r="AQ27" s="606"/>
      <c r="AR27" s="606"/>
      <c r="AS27" s="606"/>
      <c r="AT27" s="606"/>
      <c r="AU27" s="606"/>
      <c r="AV27" s="606"/>
      <c r="AW27" s="606"/>
      <c r="AX27" s="606"/>
      <c r="AY27" s="606"/>
      <c r="AZ27" s="606"/>
      <c r="BA27" s="606"/>
      <c r="BB27" s="606"/>
      <c r="BC27" s="606"/>
      <c r="BD27" s="606"/>
      <c r="BE27" s="606"/>
      <c r="BF27" s="607"/>
      <c r="BG27" s="608">
        <v>70709498</v>
      </c>
      <c r="BH27" s="609"/>
      <c r="BI27" s="609"/>
      <c r="BJ27" s="609"/>
      <c r="BK27" s="609"/>
      <c r="BL27" s="609"/>
      <c r="BM27" s="609"/>
      <c r="BN27" s="610"/>
      <c r="BO27" s="646">
        <v>100</v>
      </c>
      <c r="BP27" s="646"/>
      <c r="BQ27" s="646"/>
      <c r="BR27" s="646"/>
      <c r="BS27" s="647">
        <v>1680440</v>
      </c>
      <c r="BT27" s="647"/>
      <c r="BU27" s="647"/>
      <c r="BV27" s="647"/>
      <c r="BW27" s="647"/>
      <c r="BX27" s="647"/>
      <c r="BY27" s="647"/>
      <c r="BZ27" s="647"/>
      <c r="CA27" s="647"/>
      <c r="CB27" s="687"/>
      <c r="CD27" s="605" t="s">
        <v>287</v>
      </c>
      <c r="CE27" s="606"/>
      <c r="CF27" s="606"/>
      <c r="CG27" s="606"/>
      <c r="CH27" s="606"/>
      <c r="CI27" s="606"/>
      <c r="CJ27" s="606"/>
      <c r="CK27" s="606"/>
      <c r="CL27" s="606"/>
      <c r="CM27" s="606"/>
      <c r="CN27" s="606"/>
      <c r="CO27" s="606"/>
      <c r="CP27" s="606"/>
      <c r="CQ27" s="607"/>
      <c r="CR27" s="608">
        <v>79188586</v>
      </c>
      <c r="CS27" s="621"/>
      <c r="CT27" s="621"/>
      <c r="CU27" s="621"/>
      <c r="CV27" s="621"/>
      <c r="CW27" s="621"/>
      <c r="CX27" s="621"/>
      <c r="CY27" s="622"/>
      <c r="CZ27" s="611">
        <v>34.6</v>
      </c>
      <c r="DA27" s="623"/>
      <c r="DB27" s="623"/>
      <c r="DC27" s="624"/>
      <c r="DD27" s="614">
        <v>28925313</v>
      </c>
      <c r="DE27" s="621"/>
      <c r="DF27" s="621"/>
      <c r="DG27" s="621"/>
      <c r="DH27" s="621"/>
      <c r="DI27" s="621"/>
      <c r="DJ27" s="621"/>
      <c r="DK27" s="622"/>
      <c r="DL27" s="614">
        <v>21911562</v>
      </c>
      <c r="DM27" s="621"/>
      <c r="DN27" s="621"/>
      <c r="DO27" s="621"/>
      <c r="DP27" s="621"/>
      <c r="DQ27" s="621"/>
      <c r="DR27" s="621"/>
      <c r="DS27" s="621"/>
      <c r="DT27" s="621"/>
      <c r="DU27" s="621"/>
      <c r="DV27" s="622"/>
      <c r="DW27" s="611">
        <v>18.3</v>
      </c>
      <c r="DX27" s="623"/>
      <c r="DY27" s="623"/>
      <c r="DZ27" s="623"/>
      <c r="EA27" s="623"/>
      <c r="EB27" s="623"/>
      <c r="EC27" s="635"/>
    </row>
    <row r="28" spans="2:133" ht="11.25" customHeight="1" x14ac:dyDescent="0.15">
      <c r="B28" s="605" t="s">
        <v>288</v>
      </c>
      <c r="C28" s="606"/>
      <c r="D28" s="606"/>
      <c r="E28" s="606"/>
      <c r="F28" s="606"/>
      <c r="G28" s="606"/>
      <c r="H28" s="606"/>
      <c r="I28" s="606"/>
      <c r="J28" s="606"/>
      <c r="K28" s="606"/>
      <c r="L28" s="606"/>
      <c r="M28" s="606"/>
      <c r="N28" s="606"/>
      <c r="O28" s="606"/>
      <c r="P28" s="606"/>
      <c r="Q28" s="607"/>
      <c r="R28" s="608">
        <v>2104836</v>
      </c>
      <c r="S28" s="609"/>
      <c r="T28" s="609"/>
      <c r="U28" s="609"/>
      <c r="V28" s="609"/>
      <c r="W28" s="609"/>
      <c r="X28" s="609"/>
      <c r="Y28" s="610"/>
      <c r="Z28" s="646">
        <v>0.9</v>
      </c>
      <c r="AA28" s="646"/>
      <c r="AB28" s="646"/>
      <c r="AC28" s="646"/>
      <c r="AD28" s="647">
        <v>10231</v>
      </c>
      <c r="AE28" s="647"/>
      <c r="AF28" s="647"/>
      <c r="AG28" s="647"/>
      <c r="AH28" s="647"/>
      <c r="AI28" s="647"/>
      <c r="AJ28" s="647"/>
      <c r="AK28" s="647"/>
      <c r="AL28" s="611">
        <v>0</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289</v>
      </c>
      <c r="CE28" s="606"/>
      <c r="CF28" s="606"/>
      <c r="CG28" s="606"/>
      <c r="CH28" s="606"/>
      <c r="CI28" s="606"/>
      <c r="CJ28" s="606"/>
      <c r="CK28" s="606"/>
      <c r="CL28" s="606"/>
      <c r="CM28" s="606"/>
      <c r="CN28" s="606"/>
      <c r="CO28" s="606"/>
      <c r="CP28" s="606"/>
      <c r="CQ28" s="607"/>
      <c r="CR28" s="608">
        <v>16406182</v>
      </c>
      <c r="CS28" s="609"/>
      <c r="CT28" s="609"/>
      <c r="CU28" s="609"/>
      <c r="CV28" s="609"/>
      <c r="CW28" s="609"/>
      <c r="CX28" s="609"/>
      <c r="CY28" s="610"/>
      <c r="CZ28" s="611">
        <v>7.2</v>
      </c>
      <c r="DA28" s="623"/>
      <c r="DB28" s="623"/>
      <c r="DC28" s="624"/>
      <c r="DD28" s="614">
        <v>16170188</v>
      </c>
      <c r="DE28" s="609"/>
      <c r="DF28" s="609"/>
      <c r="DG28" s="609"/>
      <c r="DH28" s="609"/>
      <c r="DI28" s="609"/>
      <c r="DJ28" s="609"/>
      <c r="DK28" s="610"/>
      <c r="DL28" s="614">
        <v>16167188</v>
      </c>
      <c r="DM28" s="609"/>
      <c r="DN28" s="609"/>
      <c r="DO28" s="609"/>
      <c r="DP28" s="609"/>
      <c r="DQ28" s="609"/>
      <c r="DR28" s="609"/>
      <c r="DS28" s="609"/>
      <c r="DT28" s="609"/>
      <c r="DU28" s="609"/>
      <c r="DV28" s="610"/>
      <c r="DW28" s="611">
        <v>13.5</v>
      </c>
      <c r="DX28" s="623"/>
      <c r="DY28" s="623"/>
      <c r="DZ28" s="623"/>
      <c r="EA28" s="623"/>
      <c r="EB28" s="623"/>
      <c r="EC28" s="635"/>
    </row>
    <row r="29" spans="2:133" ht="11.25" customHeight="1" x14ac:dyDescent="0.15">
      <c r="B29" s="605" t="s">
        <v>290</v>
      </c>
      <c r="C29" s="606"/>
      <c r="D29" s="606"/>
      <c r="E29" s="606"/>
      <c r="F29" s="606"/>
      <c r="G29" s="606"/>
      <c r="H29" s="606"/>
      <c r="I29" s="606"/>
      <c r="J29" s="606"/>
      <c r="K29" s="606"/>
      <c r="L29" s="606"/>
      <c r="M29" s="606"/>
      <c r="N29" s="606"/>
      <c r="O29" s="606"/>
      <c r="P29" s="606"/>
      <c r="Q29" s="607"/>
      <c r="R29" s="608">
        <v>1012303</v>
      </c>
      <c r="S29" s="609"/>
      <c r="T29" s="609"/>
      <c r="U29" s="609"/>
      <c r="V29" s="609"/>
      <c r="W29" s="609"/>
      <c r="X29" s="609"/>
      <c r="Y29" s="610"/>
      <c r="Z29" s="646">
        <v>0.4</v>
      </c>
      <c r="AA29" s="646"/>
      <c r="AB29" s="646"/>
      <c r="AC29" s="646"/>
      <c r="AD29" s="647">
        <v>191</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291</v>
      </c>
      <c r="CE29" s="628"/>
      <c r="CF29" s="605" t="s">
        <v>66</v>
      </c>
      <c r="CG29" s="606"/>
      <c r="CH29" s="606"/>
      <c r="CI29" s="606"/>
      <c r="CJ29" s="606"/>
      <c r="CK29" s="606"/>
      <c r="CL29" s="606"/>
      <c r="CM29" s="606"/>
      <c r="CN29" s="606"/>
      <c r="CO29" s="606"/>
      <c r="CP29" s="606"/>
      <c r="CQ29" s="607"/>
      <c r="CR29" s="608">
        <v>16406182</v>
      </c>
      <c r="CS29" s="621"/>
      <c r="CT29" s="621"/>
      <c r="CU29" s="621"/>
      <c r="CV29" s="621"/>
      <c r="CW29" s="621"/>
      <c r="CX29" s="621"/>
      <c r="CY29" s="622"/>
      <c r="CZ29" s="611">
        <v>7.2</v>
      </c>
      <c r="DA29" s="623"/>
      <c r="DB29" s="623"/>
      <c r="DC29" s="624"/>
      <c r="DD29" s="614">
        <v>16170188</v>
      </c>
      <c r="DE29" s="621"/>
      <c r="DF29" s="621"/>
      <c r="DG29" s="621"/>
      <c r="DH29" s="621"/>
      <c r="DI29" s="621"/>
      <c r="DJ29" s="621"/>
      <c r="DK29" s="622"/>
      <c r="DL29" s="614">
        <v>16167188</v>
      </c>
      <c r="DM29" s="621"/>
      <c r="DN29" s="621"/>
      <c r="DO29" s="621"/>
      <c r="DP29" s="621"/>
      <c r="DQ29" s="621"/>
      <c r="DR29" s="621"/>
      <c r="DS29" s="621"/>
      <c r="DT29" s="621"/>
      <c r="DU29" s="621"/>
      <c r="DV29" s="622"/>
      <c r="DW29" s="611">
        <v>13.5</v>
      </c>
      <c r="DX29" s="623"/>
      <c r="DY29" s="623"/>
      <c r="DZ29" s="623"/>
      <c r="EA29" s="623"/>
      <c r="EB29" s="623"/>
      <c r="EC29" s="635"/>
    </row>
    <row r="30" spans="2:133" ht="11.25" customHeight="1" x14ac:dyDescent="0.15">
      <c r="B30" s="605" t="s">
        <v>292</v>
      </c>
      <c r="C30" s="606"/>
      <c r="D30" s="606"/>
      <c r="E30" s="606"/>
      <c r="F30" s="606"/>
      <c r="G30" s="606"/>
      <c r="H30" s="606"/>
      <c r="I30" s="606"/>
      <c r="J30" s="606"/>
      <c r="K30" s="606"/>
      <c r="L30" s="606"/>
      <c r="M30" s="606"/>
      <c r="N30" s="606"/>
      <c r="O30" s="606"/>
      <c r="P30" s="606"/>
      <c r="Q30" s="607"/>
      <c r="R30" s="608">
        <v>54955843</v>
      </c>
      <c r="S30" s="609"/>
      <c r="T30" s="609"/>
      <c r="U30" s="609"/>
      <c r="V30" s="609"/>
      <c r="W30" s="609"/>
      <c r="X30" s="609"/>
      <c r="Y30" s="610"/>
      <c r="Z30" s="646">
        <v>23.6</v>
      </c>
      <c r="AA30" s="646"/>
      <c r="AB30" s="646"/>
      <c r="AC30" s="646"/>
      <c r="AD30" s="647" t="s">
        <v>122</v>
      </c>
      <c r="AE30" s="647"/>
      <c r="AF30" s="647"/>
      <c r="AG30" s="647"/>
      <c r="AH30" s="647"/>
      <c r="AI30" s="647"/>
      <c r="AJ30" s="647"/>
      <c r="AK30" s="647"/>
      <c r="AL30" s="611" t="s">
        <v>122</v>
      </c>
      <c r="AM30" s="612"/>
      <c r="AN30" s="612"/>
      <c r="AO30" s="648"/>
      <c r="AP30" s="660" t="s">
        <v>210</v>
      </c>
      <c r="AQ30" s="661"/>
      <c r="AR30" s="661"/>
      <c r="AS30" s="661"/>
      <c r="AT30" s="661"/>
      <c r="AU30" s="661"/>
      <c r="AV30" s="661"/>
      <c r="AW30" s="661"/>
      <c r="AX30" s="661"/>
      <c r="AY30" s="661"/>
      <c r="AZ30" s="661"/>
      <c r="BA30" s="661"/>
      <c r="BB30" s="661"/>
      <c r="BC30" s="661"/>
      <c r="BD30" s="661"/>
      <c r="BE30" s="661"/>
      <c r="BF30" s="662"/>
      <c r="BG30" s="660" t="s">
        <v>293</v>
      </c>
      <c r="BH30" s="683"/>
      <c r="BI30" s="683"/>
      <c r="BJ30" s="683"/>
      <c r="BK30" s="683"/>
      <c r="BL30" s="683"/>
      <c r="BM30" s="683"/>
      <c r="BN30" s="683"/>
      <c r="BO30" s="683"/>
      <c r="BP30" s="683"/>
      <c r="BQ30" s="684"/>
      <c r="BR30" s="660" t="s">
        <v>294</v>
      </c>
      <c r="BS30" s="683"/>
      <c r="BT30" s="683"/>
      <c r="BU30" s="683"/>
      <c r="BV30" s="683"/>
      <c r="BW30" s="683"/>
      <c r="BX30" s="683"/>
      <c r="BY30" s="683"/>
      <c r="BZ30" s="683"/>
      <c r="CA30" s="683"/>
      <c r="CB30" s="684"/>
      <c r="CD30" s="629"/>
      <c r="CE30" s="630"/>
      <c r="CF30" s="605" t="s">
        <v>295</v>
      </c>
      <c r="CG30" s="606"/>
      <c r="CH30" s="606"/>
      <c r="CI30" s="606"/>
      <c r="CJ30" s="606"/>
      <c r="CK30" s="606"/>
      <c r="CL30" s="606"/>
      <c r="CM30" s="606"/>
      <c r="CN30" s="606"/>
      <c r="CO30" s="606"/>
      <c r="CP30" s="606"/>
      <c r="CQ30" s="607"/>
      <c r="CR30" s="608">
        <v>15752999</v>
      </c>
      <c r="CS30" s="609"/>
      <c r="CT30" s="609"/>
      <c r="CU30" s="609"/>
      <c r="CV30" s="609"/>
      <c r="CW30" s="609"/>
      <c r="CX30" s="609"/>
      <c r="CY30" s="610"/>
      <c r="CZ30" s="611">
        <v>6.9</v>
      </c>
      <c r="DA30" s="623"/>
      <c r="DB30" s="623"/>
      <c r="DC30" s="624"/>
      <c r="DD30" s="614">
        <v>15536272</v>
      </c>
      <c r="DE30" s="609"/>
      <c r="DF30" s="609"/>
      <c r="DG30" s="609"/>
      <c r="DH30" s="609"/>
      <c r="DI30" s="609"/>
      <c r="DJ30" s="609"/>
      <c r="DK30" s="610"/>
      <c r="DL30" s="614">
        <v>15533272</v>
      </c>
      <c r="DM30" s="609"/>
      <c r="DN30" s="609"/>
      <c r="DO30" s="609"/>
      <c r="DP30" s="609"/>
      <c r="DQ30" s="609"/>
      <c r="DR30" s="609"/>
      <c r="DS30" s="609"/>
      <c r="DT30" s="609"/>
      <c r="DU30" s="609"/>
      <c r="DV30" s="610"/>
      <c r="DW30" s="611">
        <v>13</v>
      </c>
      <c r="DX30" s="623"/>
      <c r="DY30" s="623"/>
      <c r="DZ30" s="623"/>
      <c r="EA30" s="623"/>
      <c r="EB30" s="623"/>
      <c r="EC30" s="635"/>
    </row>
    <row r="31" spans="2:133" ht="11.25" customHeight="1" x14ac:dyDescent="0.15">
      <c r="B31" s="675" t="s">
        <v>296</v>
      </c>
      <c r="C31" s="676"/>
      <c r="D31" s="676"/>
      <c r="E31" s="676"/>
      <c r="F31" s="676"/>
      <c r="G31" s="676"/>
      <c r="H31" s="676"/>
      <c r="I31" s="676"/>
      <c r="J31" s="676"/>
      <c r="K31" s="676"/>
      <c r="L31" s="676"/>
      <c r="M31" s="676"/>
      <c r="N31" s="676"/>
      <c r="O31" s="676"/>
      <c r="P31" s="676"/>
      <c r="Q31" s="677"/>
      <c r="R31" s="608">
        <v>2555</v>
      </c>
      <c r="S31" s="609"/>
      <c r="T31" s="609"/>
      <c r="U31" s="609"/>
      <c r="V31" s="609"/>
      <c r="W31" s="609"/>
      <c r="X31" s="609"/>
      <c r="Y31" s="610"/>
      <c r="Z31" s="646">
        <v>0</v>
      </c>
      <c r="AA31" s="646"/>
      <c r="AB31" s="646"/>
      <c r="AC31" s="646"/>
      <c r="AD31" s="647">
        <v>2555</v>
      </c>
      <c r="AE31" s="647"/>
      <c r="AF31" s="647"/>
      <c r="AG31" s="647"/>
      <c r="AH31" s="647"/>
      <c r="AI31" s="647"/>
      <c r="AJ31" s="647"/>
      <c r="AK31" s="647"/>
      <c r="AL31" s="611">
        <v>0</v>
      </c>
      <c r="AM31" s="612"/>
      <c r="AN31" s="612"/>
      <c r="AO31" s="648"/>
      <c r="AP31" s="678" t="s">
        <v>297</v>
      </c>
      <c r="AQ31" s="679"/>
      <c r="AR31" s="679"/>
      <c r="AS31" s="679"/>
      <c r="AT31" s="680" t="s">
        <v>298</v>
      </c>
      <c r="AU31" s="200"/>
      <c r="AV31" s="200"/>
      <c r="AW31" s="200"/>
      <c r="AX31" s="666" t="s">
        <v>176</v>
      </c>
      <c r="AY31" s="667"/>
      <c r="AZ31" s="667"/>
      <c r="BA31" s="667"/>
      <c r="BB31" s="667"/>
      <c r="BC31" s="667"/>
      <c r="BD31" s="667"/>
      <c r="BE31" s="667"/>
      <c r="BF31" s="668"/>
      <c r="BG31" s="670">
        <v>99.5</v>
      </c>
      <c r="BH31" s="671"/>
      <c r="BI31" s="671"/>
      <c r="BJ31" s="671"/>
      <c r="BK31" s="671"/>
      <c r="BL31" s="671"/>
      <c r="BM31" s="672">
        <v>98.8</v>
      </c>
      <c r="BN31" s="671"/>
      <c r="BO31" s="671"/>
      <c r="BP31" s="671"/>
      <c r="BQ31" s="673"/>
      <c r="BR31" s="670">
        <v>99.6</v>
      </c>
      <c r="BS31" s="671"/>
      <c r="BT31" s="671"/>
      <c r="BU31" s="671"/>
      <c r="BV31" s="671"/>
      <c r="BW31" s="671"/>
      <c r="BX31" s="672">
        <v>98.8</v>
      </c>
      <c r="BY31" s="671"/>
      <c r="BZ31" s="671"/>
      <c r="CA31" s="671"/>
      <c r="CB31" s="673"/>
      <c r="CD31" s="629"/>
      <c r="CE31" s="630"/>
      <c r="CF31" s="605" t="s">
        <v>299</v>
      </c>
      <c r="CG31" s="606"/>
      <c r="CH31" s="606"/>
      <c r="CI31" s="606"/>
      <c r="CJ31" s="606"/>
      <c r="CK31" s="606"/>
      <c r="CL31" s="606"/>
      <c r="CM31" s="606"/>
      <c r="CN31" s="606"/>
      <c r="CO31" s="606"/>
      <c r="CP31" s="606"/>
      <c r="CQ31" s="607"/>
      <c r="CR31" s="608">
        <v>653183</v>
      </c>
      <c r="CS31" s="621"/>
      <c r="CT31" s="621"/>
      <c r="CU31" s="621"/>
      <c r="CV31" s="621"/>
      <c r="CW31" s="621"/>
      <c r="CX31" s="621"/>
      <c r="CY31" s="622"/>
      <c r="CZ31" s="611">
        <v>0.3</v>
      </c>
      <c r="DA31" s="623"/>
      <c r="DB31" s="623"/>
      <c r="DC31" s="624"/>
      <c r="DD31" s="614">
        <v>633916</v>
      </c>
      <c r="DE31" s="621"/>
      <c r="DF31" s="621"/>
      <c r="DG31" s="621"/>
      <c r="DH31" s="621"/>
      <c r="DI31" s="621"/>
      <c r="DJ31" s="621"/>
      <c r="DK31" s="622"/>
      <c r="DL31" s="614">
        <v>633916</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15">
      <c r="B32" s="605" t="s">
        <v>300</v>
      </c>
      <c r="C32" s="606"/>
      <c r="D32" s="606"/>
      <c r="E32" s="606"/>
      <c r="F32" s="606"/>
      <c r="G32" s="606"/>
      <c r="H32" s="606"/>
      <c r="I32" s="606"/>
      <c r="J32" s="606"/>
      <c r="K32" s="606"/>
      <c r="L32" s="606"/>
      <c r="M32" s="606"/>
      <c r="N32" s="606"/>
      <c r="O32" s="606"/>
      <c r="P32" s="606"/>
      <c r="Q32" s="607"/>
      <c r="R32" s="608">
        <v>17026646</v>
      </c>
      <c r="S32" s="609"/>
      <c r="T32" s="609"/>
      <c r="U32" s="609"/>
      <c r="V32" s="609"/>
      <c r="W32" s="609"/>
      <c r="X32" s="609"/>
      <c r="Y32" s="610"/>
      <c r="Z32" s="646">
        <v>7.3</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301</v>
      </c>
      <c r="AX32" s="605" t="s">
        <v>302</v>
      </c>
      <c r="AY32" s="606"/>
      <c r="AZ32" s="606"/>
      <c r="BA32" s="606"/>
      <c r="BB32" s="606"/>
      <c r="BC32" s="606"/>
      <c r="BD32" s="606"/>
      <c r="BE32" s="606"/>
      <c r="BF32" s="607"/>
      <c r="BG32" s="674">
        <v>99.4</v>
      </c>
      <c r="BH32" s="621"/>
      <c r="BI32" s="621"/>
      <c r="BJ32" s="621"/>
      <c r="BK32" s="621"/>
      <c r="BL32" s="621"/>
      <c r="BM32" s="612">
        <v>98.6</v>
      </c>
      <c r="BN32" s="621"/>
      <c r="BO32" s="621"/>
      <c r="BP32" s="621"/>
      <c r="BQ32" s="644"/>
      <c r="BR32" s="674">
        <v>99.4</v>
      </c>
      <c r="BS32" s="621"/>
      <c r="BT32" s="621"/>
      <c r="BU32" s="621"/>
      <c r="BV32" s="621"/>
      <c r="BW32" s="621"/>
      <c r="BX32" s="612">
        <v>98.7</v>
      </c>
      <c r="BY32" s="621"/>
      <c r="BZ32" s="621"/>
      <c r="CA32" s="621"/>
      <c r="CB32" s="644"/>
      <c r="CD32" s="631"/>
      <c r="CE32" s="632"/>
      <c r="CF32" s="605" t="s">
        <v>303</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304</v>
      </c>
      <c r="C33" s="606"/>
      <c r="D33" s="606"/>
      <c r="E33" s="606"/>
      <c r="F33" s="606"/>
      <c r="G33" s="606"/>
      <c r="H33" s="606"/>
      <c r="I33" s="606"/>
      <c r="J33" s="606"/>
      <c r="K33" s="606"/>
      <c r="L33" s="606"/>
      <c r="M33" s="606"/>
      <c r="N33" s="606"/>
      <c r="O33" s="606"/>
      <c r="P33" s="606"/>
      <c r="Q33" s="607"/>
      <c r="R33" s="608">
        <v>193908</v>
      </c>
      <c r="S33" s="609"/>
      <c r="T33" s="609"/>
      <c r="U33" s="609"/>
      <c r="V33" s="609"/>
      <c r="W33" s="609"/>
      <c r="X33" s="609"/>
      <c r="Y33" s="610"/>
      <c r="Z33" s="646">
        <v>0.1</v>
      </c>
      <c r="AA33" s="646"/>
      <c r="AB33" s="646"/>
      <c r="AC33" s="646"/>
      <c r="AD33" s="647">
        <v>27500</v>
      </c>
      <c r="AE33" s="647"/>
      <c r="AF33" s="647"/>
      <c r="AG33" s="647"/>
      <c r="AH33" s="647"/>
      <c r="AI33" s="647"/>
      <c r="AJ33" s="647"/>
      <c r="AK33" s="647"/>
      <c r="AL33" s="611">
        <v>0</v>
      </c>
      <c r="AM33" s="612"/>
      <c r="AN33" s="612"/>
      <c r="AO33" s="648"/>
      <c r="AP33" s="651"/>
      <c r="AQ33" s="652"/>
      <c r="AR33" s="652"/>
      <c r="AS33" s="652"/>
      <c r="AT33" s="682"/>
      <c r="AU33" s="201"/>
      <c r="AV33" s="201"/>
      <c r="AW33" s="201"/>
      <c r="AX33" s="589" t="s">
        <v>305</v>
      </c>
      <c r="AY33" s="590"/>
      <c r="AZ33" s="590"/>
      <c r="BA33" s="590"/>
      <c r="BB33" s="590"/>
      <c r="BC33" s="590"/>
      <c r="BD33" s="590"/>
      <c r="BE33" s="590"/>
      <c r="BF33" s="591"/>
      <c r="BG33" s="669">
        <v>99.6</v>
      </c>
      <c r="BH33" s="593"/>
      <c r="BI33" s="593"/>
      <c r="BJ33" s="593"/>
      <c r="BK33" s="593"/>
      <c r="BL33" s="593"/>
      <c r="BM33" s="639">
        <v>99</v>
      </c>
      <c r="BN33" s="593"/>
      <c r="BO33" s="593"/>
      <c r="BP33" s="593"/>
      <c r="BQ33" s="656"/>
      <c r="BR33" s="669">
        <v>99.6</v>
      </c>
      <c r="BS33" s="593"/>
      <c r="BT33" s="593"/>
      <c r="BU33" s="593"/>
      <c r="BV33" s="593"/>
      <c r="BW33" s="593"/>
      <c r="BX33" s="639">
        <v>98.9</v>
      </c>
      <c r="BY33" s="593"/>
      <c r="BZ33" s="593"/>
      <c r="CA33" s="593"/>
      <c r="CB33" s="656"/>
      <c r="CD33" s="605" t="s">
        <v>306</v>
      </c>
      <c r="CE33" s="606"/>
      <c r="CF33" s="606"/>
      <c r="CG33" s="606"/>
      <c r="CH33" s="606"/>
      <c r="CI33" s="606"/>
      <c r="CJ33" s="606"/>
      <c r="CK33" s="606"/>
      <c r="CL33" s="606"/>
      <c r="CM33" s="606"/>
      <c r="CN33" s="606"/>
      <c r="CO33" s="606"/>
      <c r="CP33" s="606"/>
      <c r="CQ33" s="607"/>
      <c r="CR33" s="608">
        <v>79416946</v>
      </c>
      <c r="CS33" s="621"/>
      <c r="CT33" s="621"/>
      <c r="CU33" s="621"/>
      <c r="CV33" s="621"/>
      <c r="CW33" s="621"/>
      <c r="CX33" s="621"/>
      <c r="CY33" s="622"/>
      <c r="CZ33" s="611">
        <v>34.700000000000003</v>
      </c>
      <c r="DA33" s="623"/>
      <c r="DB33" s="623"/>
      <c r="DC33" s="624"/>
      <c r="DD33" s="614">
        <v>59669378</v>
      </c>
      <c r="DE33" s="621"/>
      <c r="DF33" s="621"/>
      <c r="DG33" s="621"/>
      <c r="DH33" s="621"/>
      <c r="DI33" s="621"/>
      <c r="DJ33" s="621"/>
      <c r="DK33" s="622"/>
      <c r="DL33" s="614">
        <v>44324686</v>
      </c>
      <c r="DM33" s="621"/>
      <c r="DN33" s="621"/>
      <c r="DO33" s="621"/>
      <c r="DP33" s="621"/>
      <c r="DQ33" s="621"/>
      <c r="DR33" s="621"/>
      <c r="DS33" s="621"/>
      <c r="DT33" s="621"/>
      <c r="DU33" s="621"/>
      <c r="DV33" s="622"/>
      <c r="DW33" s="611">
        <v>37</v>
      </c>
      <c r="DX33" s="623"/>
      <c r="DY33" s="623"/>
      <c r="DZ33" s="623"/>
      <c r="EA33" s="623"/>
      <c r="EB33" s="623"/>
      <c r="EC33" s="635"/>
    </row>
    <row r="34" spans="2:133" ht="11.25" customHeight="1" x14ac:dyDescent="0.15">
      <c r="B34" s="605" t="s">
        <v>307</v>
      </c>
      <c r="C34" s="606"/>
      <c r="D34" s="606"/>
      <c r="E34" s="606"/>
      <c r="F34" s="606"/>
      <c r="G34" s="606"/>
      <c r="H34" s="606"/>
      <c r="I34" s="606"/>
      <c r="J34" s="606"/>
      <c r="K34" s="606"/>
      <c r="L34" s="606"/>
      <c r="M34" s="606"/>
      <c r="N34" s="606"/>
      <c r="O34" s="606"/>
      <c r="P34" s="606"/>
      <c r="Q34" s="607"/>
      <c r="R34" s="608">
        <v>2538736</v>
      </c>
      <c r="S34" s="609"/>
      <c r="T34" s="609"/>
      <c r="U34" s="609"/>
      <c r="V34" s="609"/>
      <c r="W34" s="609"/>
      <c r="X34" s="609"/>
      <c r="Y34" s="610"/>
      <c r="Z34" s="646">
        <v>1.1000000000000001</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308</v>
      </c>
      <c r="CE34" s="606"/>
      <c r="CF34" s="606"/>
      <c r="CG34" s="606"/>
      <c r="CH34" s="606"/>
      <c r="CI34" s="606"/>
      <c r="CJ34" s="606"/>
      <c r="CK34" s="606"/>
      <c r="CL34" s="606"/>
      <c r="CM34" s="606"/>
      <c r="CN34" s="606"/>
      <c r="CO34" s="606"/>
      <c r="CP34" s="606"/>
      <c r="CQ34" s="607"/>
      <c r="CR34" s="608">
        <v>30010983</v>
      </c>
      <c r="CS34" s="609"/>
      <c r="CT34" s="609"/>
      <c r="CU34" s="609"/>
      <c r="CV34" s="609"/>
      <c r="CW34" s="609"/>
      <c r="CX34" s="609"/>
      <c r="CY34" s="610"/>
      <c r="CZ34" s="611">
        <v>13.1</v>
      </c>
      <c r="DA34" s="623"/>
      <c r="DB34" s="623"/>
      <c r="DC34" s="624"/>
      <c r="DD34" s="614">
        <v>22268430</v>
      </c>
      <c r="DE34" s="609"/>
      <c r="DF34" s="609"/>
      <c r="DG34" s="609"/>
      <c r="DH34" s="609"/>
      <c r="DI34" s="609"/>
      <c r="DJ34" s="609"/>
      <c r="DK34" s="610"/>
      <c r="DL34" s="614">
        <v>19268329</v>
      </c>
      <c r="DM34" s="609"/>
      <c r="DN34" s="609"/>
      <c r="DO34" s="609"/>
      <c r="DP34" s="609"/>
      <c r="DQ34" s="609"/>
      <c r="DR34" s="609"/>
      <c r="DS34" s="609"/>
      <c r="DT34" s="609"/>
      <c r="DU34" s="609"/>
      <c r="DV34" s="610"/>
      <c r="DW34" s="611">
        <v>16.100000000000001</v>
      </c>
      <c r="DX34" s="623"/>
      <c r="DY34" s="623"/>
      <c r="DZ34" s="623"/>
      <c r="EA34" s="623"/>
      <c r="EB34" s="623"/>
      <c r="EC34" s="635"/>
    </row>
    <row r="35" spans="2:133" ht="11.25" customHeight="1" x14ac:dyDescent="0.15">
      <c r="B35" s="605" t="s">
        <v>309</v>
      </c>
      <c r="C35" s="606"/>
      <c r="D35" s="606"/>
      <c r="E35" s="606"/>
      <c r="F35" s="606"/>
      <c r="G35" s="606"/>
      <c r="H35" s="606"/>
      <c r="I35" s="606"/>
      <c r="J35" s="606"/>
      <c r="K35" s="606"/>
      <c r="L35" s="606"/>
      <c r="M35" s="606"/>
      <c r="N35" s="606"/>
      <c r="O35" s="606"/>
      <c r="P35" s="606"/>
      <c r="Q35" s="607"/>
      <c r="R35" s="608">
        <v>6902056</v>
      </c>
      <c r="S35" s="609"/>
      <c r="T35" s="609"/>
      <c r="U35" s="609"/>
      <c r="V35" s="609"/>
      <c r="W35" s="609"/>
      <c r="X35" s="609"/>
      <c r="Y35" s="610"/>
      <c r="Z35" s="646">
        <v>3</v>
      </c>
      <c r="AA35" s="646"/>
      <c r="AB35" s="646"/>
      <c r="AC35" s="646"/>
      <c r="AD35" s="647" t="s">
        <v>122</v>
      </c>
      <c r="AE35" s="647"/>
      <c r="AF35" s="647"/>
      <c r="AG35" s="647"/>
      <c r="AH35" s="647"/>
      <c r="AI35" s="647"/>
      <c r="AJ35" s="647"/>
      <c r="AK35" s="647"/>
      <c r="AL35" s="611" t="s">
        <v>122</v>
      </c>
      <c r="AM35" s="612"/>
      <c r="AN35" s="612"/>
      <c r="AO35" s="648"/>
      <c r="AP35" s="206"/>
      <c r="AQ35" s="660" t="s">
        <v>310</v>
      </c>
      <c r="AR35" s="661"/>
      <c r="AS35" s="661"/>
      <c r="AT35" s="661"/>
      <c r="AU35" s="661"/>
      <c r="AV35" s="661"/>
      <c r="AW35" s="661"/>
      <c r="AX35" s="661"/>
      <c r="AY35" s="661"/>
      <c r="AZ35" s="661"/>
      <c r="BA35" s="661"/>
      <c r="BB35" s="661"/>
      <c r="BC35" s="661"/>
      <c r="BD35" s="661"/>
      <c r="BE35" s="661"/>
      <c r="BF35" s="662"/>
      <c r="BG35" s="660" t="s">
        <v>311</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312</v>
      </c>
      <c r="CE35" s="606"/>
      <c r="CF35" s="606"/>
      <c r="CG35" s="606"/>
      <c r="CH35" s="606"/>
      <c r="CI35" s="606"/>
      <c r="CJ35" s="606"/>
      <c r="CK35" s="606"/>
      <c r="CL35" s="606"/>
      <c r="CM35" s="606"/>
      <c r="CN35" s="606"/>
      <c r="CO35" s="606"/>
      <c r="CP35" s="606"/>
      <c r="CQ35" s="607"/>
      <c r="CR35" s="608">
        <v>1594823</v>
      </c>
      <c r="CS35" s="621"/>
      <c r="CT35" s="621"/>
      <c r="CU35" s="621"/>
      <c r="CV35" s="621"/>
      <c r="CW35" s="621"/>
      <c r="CX35" s="621"/>
      <c r="CY35" s="622"/>
      <c r="CZ35" s="611">
        <v>0.7</v>
      </c>
      <c r="DA35" s="623"/>
      <c r="DB35" s="623"/>
      <c r="DC35" s="624"/>
      <c r="DD35" s="614">
        <v>1205315</v>
      </c>
      <c r="DE35" s="621"/>
      <c r="DF35" s="621"/>
      <c r="DG35" s="621"/>
      <c r="DH35" s="621"/>
      <c r="DI35" s="621"/>
      <c r="DJ35" s="621"/>
      <c r="DK35" s="622"/>
      <c r="DL35" s="614">
        <v>1205187</v>
      </c>
      <c r="DM35" s="621"/>
      <c r="DN35" s="621"/>
      <c r="DO35" s="621"/>
      <c r="DP35" s="621"/>
      <c r="DQ35" s="621"/>
      <c r="DR35" s="621"/>
      <c r="DS35" s="621"/>
      <c r="DT35" s="621"/>
      <c r="DU35" s="621"/>
      <c r="DV35" s="622"/>
      <c r="DW35" s="611">
        <v>1</v>
      </c>
      <c r="DX35" s="623"/>
      <c r="DY35" s="623"/>
      <c r="DZ35" s="623"/>
      <c r="EA35" s="623"/>
      <c r="EB35" s="623"/>
      <c r="EC35" s="635"/>
    </row>
    <row r="36" spans="2:133" ht="11.25" customHeight="1" x14ac:dyDescent="0.15">
      <c r="B36" s="605" t="s">
        <v>313</v>
      </c>
      <c r="C36" s="606"/>
      <c r="D36" s="606"/>
      <c r="E36" s="606"/>
      <c r="F36" s="606"/>
      <c r="G36" s="606"/>
      <c r="H36" s="606"/>
      <c r="I36" s="606"/>
      <c r="J36" s="606"/>
      <c r="K36" s="606"/>
      <c r="L36" s="606"/>
      <c r="M36" s="606"/>
      <c r="N36" s="606"/>
      <c r="O36" s="606"/>
      <c r="P36" s="606"/>
      <c r="Q36" s="607"/>
      <c r="R36" s="608">
        <v>3834944</v>
      </c>
      <c r="S36" s="609"/>
      <c r="T36" s="609"/>
      <c r="U36" s="609"/>
      <c r="V36" s="609"/>
      <c r="W36" s="609"/>
      <c r="X36" s="609"/>
      <c r="Y36" s="610"/>
      <c r="Z36" s="646">
        <v>1.6</v>
      </c>
      <c r="AA36" s="646"/>
      <c r="AB36" s="646"/>
      <c r="AC36" s="646"/>
      <c r="AD36" s="647" t="s">
        <v>122</v>
      </c>
      <c r="AE36" s="647"/>
      <c r="AF36" s="647"/>
      <c r="AG36" s="647"/>
      <c r="AH36" s="647"/>
      <c r="AI36" s="647"/>
      <c r="AJ36" s="647"/>
      <c r="AK36" s="647"/>
      <c r="AL36" s="611" t="s">
        <v>122</v>
      </c>
      <c r="AM36" s="612"/>
      <c r="AN36" s="612"/>
      <c r="AO36" s="648"/>
      <c r="AP36" s="206"/>
      <c r="AQ36" s="657" t="s">
        <v>314</v>
      </c>
      <c r="AR36" s="658"/>
      <c r="AS36" s="658"/>
      <c r="AT36" s="658"/>
      <c r="AU36" s="658"/>
      <c r="AV36" s="658"/>
      <c r="AW36" s="658"/>
      <c r="AX36" s="658"/>
      <c r="AY36" s="659"/>
      <c r="AZ36" s="663">
        <v>28444872</v>
      </c>
      <c r="BA36" s="664"/>
      <c r="BB36" s="664"/>
      <c r="BC36" s="664"/>
      <c r="BD36" s="664"/>
      <c r="BE36" s="664"/>
      <c r="BF36" s="665"/>
      <c r="BG36" s="666" t="s">
        <v>315</v>
      </c>
      <c r="BH36" s="667"/>
      <c r="BI36" s="667"/>
      <c r="BJ36" s="667"/>
      <c r="BK36" s="667"/>
      <c r="BL36" s="667"/>
      <c r="BM36" s="667"/>
      <c r="BN36" s="667"/>
      <c r="BO36" s="667"/>
      <c r="BP36" s="667"/>
      <c r="BQ36" s="667"/>
      <c r="BR36" s="667"/>
      <c r="BS36" s="667"/>
      <c r="BT36" s="667"/>
      <c r="BU36" s="668"/>
      <c r="BV36" s="663">
        <v>2042305</v>
      </c>
      <c r="BW36" s="664"/>
      <c r="BX36" s="664"/>
      <c r="BY36" s="664"/>
      <c r="BZ36" s="664"/>
      <c r="CA36" s="664"/>
      <c r="CB36" s="665"/>
      <c r="CD36" s="605" t="s">
        <v>316</v>
      </c>
      <c r="CE36" s="606"/>
      <c r="CF36" s="606"/>
      <c r="CG36" s="606"/>
      <c r="CH36" s="606"/>
      <c r="CI36" s="606"/>
      <c r="CJ36" s="606"/>
      <c r="CK36" s="606"/>
      <c r="CL36" s="606"/>
      <c r="CM36" s="606"/>
      <c r="CN36" s="606"/>
      <c r="CO36" s="606"/>
      <c r="CP36" s="606"/>
      <c r="CQ36" s="607"/>
      <c r="CR36" s="608">
        <v>17618866</v>
      </c>
      <c r="CS36" s="609"/>
      <c r="CT36" s="609"/>
      <c r="CU36" s="609"/>
      <c r="CV36" s="609"/>
      <c r="CW36" s="609"/>
      <c r="CX36" s="609"/>
      <c r="CY36" s="610"/>
      <c r="CZ36" s="611">
        <v>7.7</v>
      </c>
      <c r="DA36" s="623"/>
      <c r="DB36" s="623"/>
      <c r="DC36" s="624"/>
      <c r="DD36" s="614">
        <v>14125164</v>
      </c>
      <c r="DE36" s="609"/>
      <c r="DF36" s="609"/>
      <c r="DG36" s="609"/>
      <c r="DH36" s="609"/>
      <c r="DI36" s="609"/>
      <c r="DJ36" s="609"/>
      <c r="DK36" s="610"/>
      <c r="DL36" s="614">
        <v>8044018</v>
      </c>
      <c r="DM36" s="609"/>
      <c r="DN36" s="609"/>
      <c r="DO36" s="609"/>
      <c r="DP36" s="609"/>
      <c r="DQ36" s="609"/>
      <c r="DR36" s="609"/>
      <c r="DS36" s="609"/>
      <c r="DT36" s="609"/>
      <c r="DU36" s="609"/>
      <c r="DV36" s="610"/>
      <c r="DW36" s="611">
        <v>6.7</v>
      </c>
      <c r="DX36" s="623"/>
      <c r="DY36" s="623"/>
      <c r="DZ36" s="623"/>
      <c r="EA36" s="623"/>
      <c r="EB36" s="623"/>
      <c r="EC36" s="635"/>
    </row>
    <row r="37" spans="2:133" ht="11.25" customHeight="1" x14ac:dyDescent="0.15">
      <c r="B37" s="605" t="s">
        <v>317</v>
      </c>
      <c r="C37" s="606"/>
      <c r="D37" s="606"/>
      <c r="E37" s="606"/>
      <c r="F37" s="606"/>
      <c r="G37" s="606"/>
      <c r="H37" s="606"/>
      <c r="I37" s="606"/>
      <c r="J37" s="606"/>
      <c r="K37" s="606"/>
      <c r="L37" s="606"/>
      <c r="M37" s="606"/>
      <c r="N37" s="606"/>
      <c r="O37" s="606"/>
      <c r="P37" s="606"/>
      <c r="Q37" s="607"/>
      <c r="R37" s="608">
        <v>9571758</v>
      </c>
      <c r="S37" s="609"/>
      <c r="T37" s="609"/>
      <c r="U37" s="609"/>
      <c r="V37" s="609"/>
      <c r="W37" s="609"/>
      <c r="X37" s="609"/>
      <c r="Y37" s="610"/>
      <c r="Z37" s="646">
        <v>4.0999999999999996</v>
      </c>
      <c r="AA37" s="646"/>
      <c r="AB37" s="646"/>
      <c r="AC37" s="646"/>
      <c r="AD37" s="647">
        <v>26863</v>
      </c>
      <c r="AE37" s="647"/>
      <c r="AF37" s="647"/>
      <c r="AG37" s="647"/>
      <c r="AH37" s="647"/>
      <c r="AI37" s="647"/>
      <c r="AJ37" s="647"/>
      <c r="AK37" s="647"/>
      <c r="AL37" s="611">
        <v>0</v>
      </c>
      <c r="AM37" s="612"/>
      <c r="AN37" s="612"/>
      <c r="AO37" s="648"/>
      <c r="AQ37" s="641" t="s">
        <v>318</v>
      </c>
      <c r="AR37" s="642"/>
      <c r="AS37" s="642"/>
      <c r="AT37" s="642"/>
      <c r="AU37" s="642"/>
      <c r="AV37" s="642"/>
      <c r="AW37" s="642"/>
      <c r="AX37" s="642"/>
      <c r="AY37" s="643"/>
      <c r="AZ37" s="608">
        <v>6573721</v>
      </c>
      <c r="BA37" s="609"/>
      <c r="BB37" s="609"/>
      <c r="BC37" s="609"/>
      <c r="BD37" s="621"/>
      <c r="BE37" s="621"/>
      <c r="BF37" s="644"/>
      <c r="BG37" s="605" t="s">
        <v>319</v>
      </c>
      <c r="BH37" s="606"/>
      <c r="BI37" s="606"/>
      <c r="BJ37" s="606"/>
      <c r="BK37" s="606"/>
      <c r="BL37" s="606"/>
      <c r="BM37" s="606"/>
      <c r="BN37" s="606"/>
      <c r="BO37" s="606"/>
      <c r="BP37" s="606"/>
      <c r="BQ37" s="606"/>
      <c r="BR37" s="606"/>
      <c r="BS37" s="606"/>
      <c r="BT37" s="606"/>
      <c r="BU37" s="607"/>
      <c r="BV37" s="608">
        <v>855018</v>
      </c>
      <c r="BW37" s="609"/>
      <c r="BX37" s="609"/>
      <c r="BY37" s="609"/>
      <c r="BZ37" s="609"/>
      <c r="CA37" s="609"/>
      <c r="CB37" s="645"/>
      <c r="CD37" s="605" t="s">
        <v>320</v>
      </c>
      <c r="CE37" s="606"/>
      <c r="CF37" s="606"/>
      <c r="CG37" s="606"/>
      <c r="CH37" s="606"/>
      <c r="CI37" s="606"/>
      <c r="CJ37" s="606"/>
      <c r="CK37" s="606"/>
      <c r="CL37" s="606"/>
      <c r="CM37" s="606"/>
      <c r="CN37" s="606"/>
      <c r="CO37" s="606"/>
      <c r="CP37" s="606"/>
      <c r="CQ37" s="607"/>
      <c r="CR37" s="608">
        <v>949770</v>
      </c>
      <c r="CS37" s="621"/>
      <c r="CT37" s="621"/>
      <c r="CU37" s="621"/>
      <c r="CV37" s="621"/>
      <c r="CW37" s="621"/>
      <c r="CX37" s="621"/>
      <c r="CY37" s="622"/>
      <c r="CZ37" s="611">
        <v>0.4</v>
      </c>
      <c r="DA37" s="623"/>
      <c r="DB37" s="623"/>
      <c r="DC37" s="624"/>
      <c r="DD37" s="614">
        <v>904461</v>
      </c>
      <c r="DE37" s="621"/>
      <c r="DF37" s="621"/>
      <c r="DG37" s="621"/>
      <c r="DH37" s="621"/>
      <c r="DI37" s="621"/>
      <c r="DJ37" s="621"/>
      <c r="DK37" s="622"/>
      <c r="DL37" s="614">
        <v>904461</v>
      </c>
      <c r="DM37" s="621"/>
      <c r="DN37" s="621"/>
      <c r="DO37" s="621"/>
      <c r="DP37" s="621"/>
      <c r="DQ37" s="621"/>
      <c r="DR37" s="621"/>
      <c r="DS37" s="621"/>
      <c r="DT37" s="621"/>
      <c r="DU37" s="621"/>
      <c r="DV37" s="622"/>
      <c r="DW37" s="611">
        <v>0.8</v>
      </c>
      <c r="DX37" s="623"/>
      <c r="DY37" s="623"/>
      <c r="DZ37" s="623"/>
      <c r="EA37" s="623"/>
      <c r="EB37" s="623"/>
      <c r="EC37" s="635"/>
    </row>
    <row r="38" spans="2:133" ht="11.25" customHeight="1" x14ac:dyDescent="0.15">
      <c r="B38" s="605" t="s">
        <v>321</v>
      </c>
      <c r="C38" s="606"/>
      <c r="D38" s="606"/>
      <c r="E38" s="606"/>
      <c r="F38" s="606"/>
      <c r="G38" s="606"/>
      <c r="H38" s="606"/>
      <c r="I38" s="606"/>
      <c r="J38" s="606"/>
      <c r="K38" s="606"/>
      <c r="L38" s="606"/>
      <c r="M38" s="606"/>
      <c r="N38" s="606"/>
      <c r="O38" s="606"/>
      <c r="P38" s="606"/>
      <c r="Q38" s="607"/>
      <c r="R38" s="608">
        <v>13258500</v>
      </c>
      <c r="S38" s="609"/>
      <c r="T38" s="609"/>
      <c r="U38" s="609"/>
      <c r="V38" s="609"/>
      <c r="W38" s="609"/>
      <c r="X38" s="609"/>
      <c r="Y38" s="610"/>
      <c r="Z38" s="646">
        <v>5.7</v>
      </c>
      <c r="AA38" s="646"/>
      <c r="AB38" s="646"/>
      <c r="AC38" s="646"/>
      <c r="AD38" s="647" t="s">
        <v>122</v>
      </c>
      <c r="AE38" s="647"/>
      <c r="AF38" s="647"/>
      <c r="AG38" s="647"/>
      <c r="AH38" s="647"/>
      <c r="AI38" s="647"/>
      <c r="AJ38" s="647"/>
      <c r="AK38" s="647"/>
      <c r="AL38" s="611" t="s">
        <v>122</v>
      </c>
      <c r="AM38" s="612"/>
      <c r="AN38" s="612"/>
      <c r="AO38" s="648"/>
      <c r="AQ38" s="641" t="s">
        <v>322</v>
      </c>
      <c r="AR38" s="642"/>
      <c r="AS38" s="642"/>
      <c r="AT38" s="642"/>
      <c r="AU38" s="642"/>
      <c r="AV38" s="642"/>
      <c r="AW38" s="642"/>
      <c r="AX38" s="642"/>
      <c r="AY38" s="643"/>
      <c r="AZ38" s="608">
        <v>315332</v>
      </c>
      <c r="BA38" s="609"/>
      <c r="BB38" s="609"/>
      <c r="BC38" s="609"/>
      <c r="BD38" s="621"/>
      <c r="BE38" s="621"/>
      <c r="BF38" s="644"/>
      <c r="BG38" s="605" t="s">
        <v>323</v>
      </c>
      <c r="BH38" s="606"/>
      <c r="BI38" s="606"/>
      <c r="BJ38" s="606"/>
      <c r="BK38" s="606"/>
      <c r="BL38" s="606"/>
      <c r="BM38" s="606"/>
      <c r="BN38" s="606"/>
      <c r="BO38" s="606"/>
      <c r="BP38" s="606"/>
      <c r="BQ38" s="606"/>
      <c r="BR38" s="606"/>
      <c r="BS38" s="606"/>
      <c r="BT38" s="606"/>
      <c r="BU38" s="607"/>
      <c r="BV38" s="608">
        <v>61520</v>
      </c>
      <c r="BW38" s="609"/>
      <c r="BX38" s="609"/>
      <c r="BY38" s="609"/>
      <c r="BZ38" s="609"/>
      <c r="CA38" s="609"/>
      <c r="CB38" s="645"/>
      <c r="CD38" s="605" t="s">
        <v>324</v>
      </c>
      <c r="CE38" s="606"/>
      <c r="CF38" s="606"/>
      <c r="CG38" s="606"/>
      <c r="CH38" s="606"/>
      <c r="CI38" s="606"/>
      <c r="CJ38" s="606"/>
      <c r="CK38" s="606"/>
      <c r="CL38" s="606"/>
      <c r="CM38" s="606"/>
      <c r="CN38" s="606"/>
      <c r="CO38" s="606"/>
      <c r="CP38" s="606"/>
      <c r="CQ38" s="607"/>
      <c r="CR38" s="608">
        <v>21275673</v>
      </c>
      <c r="CS38" s="609"/>
      <c r="CT38" s="609"/>
      <c r="CU38" s="609"/>
      <c r="CV38" s="609"/>
      <c r="CW38" s="609"/>
      <c r="CX38" s="609"/>
      <c r="CY38" s="610"/>
      <c r="CZ38" s="611">
        <v>9.3000000000000007</v>
      </c>
      <c r="DA38" s="623"/>
      <c r="DB38" s="623"/>
      <c r="DC38" s="624"/>
      <c r="DD38" s="614">
        <v>17070590</v>
      </c>
      <c r="DE38" s="609"/>
      <c r="DF38" s="609"/>
      <c r="DG38" s="609"/>
      <c r="DH38" s="609"/>
      <c r="DI38" s="609"/>
      <c r="DJ38" s="609"/>
      <c r="DK38" s="610"/>
      <c r="DL38" s="614">
        <v>15756199</v>
      </c>
      <c r="DM38" s="609"/>
      <c r="DN38" s="609"/>
      <c r="DO38" s="609"/>
      <c r="DP38" s="609"/>
      <c r="DQ38" s="609"/>
      <c r="DR38" s="609"/>
      <c r="DS38" s="609"/>
      <c r="DT38" s="609"/>
      <c r="DU38" s="609"/>
      <c r="DV38" s="610"/>
      <c r="DW38" s="611">
        <v>13.1</v>
      </c>
      <c r="DX38" s="623"/>
      <c r="DY38" s="623"/>
      <c r="DZ38" s="623"/>
      <c r="EA38" s="623"/>
      <c r="EB38" s="623"/>
      <c r="EC38" s="635"/>
    </row>
    <row r="39" spans="2:133" ht="11.25" customHeight="1" x14ac:dyDescent="0.15">
      <c r="B39" s="605" t="s">
        <v>325</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326</v>
      </c>
      <c r="AR39" s="642"/>
      <c r="AS39" s="642"/>
      <c r="AT39" s="642"/>
      <c r="AU39" s="642"/>
      <c r="AV39" s="642"/>
      <c r="AW39" s="642"/>
      <c r="AX39" s="642"/>
      <c r="AY39" s="643"/>
      <c r="AZ39" s="608">
        <v>279041</v>
      </c>
      <c r="BA39" s="609"/>
      <c r="BB39" s="609"/>
      <c r="BC39" s="609"/>
      <c r="BD39" s="621"/>
      <c r="BE39" s="621"/>
      <c r="BF39" s="644"/>
      <c r="BG39" s="605" t="s">
        <v>327</v>
      </c>
      <c r="BH39" s="606"/>
      <c r="BI39" s="606"/>
      <c r="BJ39" s="606"/>
      <c r="BK39" s="606"/>
      <c r="BL39" s="606"/>
      <c r="BM39" s="606"/>
      <c r="BN39" s="606"/>
      <c r="BO39" s="606"/>
      <c r="BP39" s="606"/>
      <c r="BQ39" s="606"/>
      <c r="BR39" s="606"/>
      <c r="BS39" s="606"/>
      <c r="BT39" s="606"/>
      <c r="BU39" s="607"/>
      <c r="BV39" s="608">
        <v>87940</v>
      </c>
      <c r="BW39" s="609"/>
      <c r="BX39" s="609"/>
      <c r="BY39" s="609"/>
      <c r="BZ39" s="609"/>
      <c r="CA39" s="609"/>
      <c r="CB39" s="645"/>
      <c r="CD39" s="605" t="s">
        <v>328</v>
      </c>
      <c r="CE39" s="606"/>
      <c r="CF39" s="606"/>
      <c r="CG39" s="606"/>
      <c r="CH39" s="606"/>
      <c r="CI39" s="606"/>
      <c r="CJ39" s="606"/>
      <c r="CK39" s="606"/>
      <c r="CL39" s="606"/>
      <c r="CM39" s="606"/>
      <c r="CN39" s="606"/>
      <c r="CO39" s="606"/>
      <c r="CP39" s="606"/>
      <c r="CQ39" s="607"/>
      <c r="CR39" s="608">
        <v>2836392</v>
      </c>
      <c r="CS39" s="621"/>
      <c r="CT39" s="621"/>
      <c r="CU39" s="621"/>
      <c r="CV39" s="621"/>
      <c r="CW39" s="621"/>
      <c r="CX39" s="621"/>
      <c r="CY39" s="622"/>
      <c r="CZ39" s="611">
        <v>1.2</v>
      </c>
      <c r="DA39" s="623"/>
      <c r="DB39" s="623"/>
      <c r="DC39" s="624"/>
      <c r="DD39" s="614">
        <v>2794004</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329</v>
      </c>
      <c r="C40" s="606"/>
      <c r="D40" s="606"/>
      <c r="E40" s="606"/>
      <c r="F40" s="606"/>
      <c r="G40" s="606"/>
      <c r="H40" s="606"/>
      <c r="I40" s="606"/>
      <c r="J40" s="606"/>
      <c r="K40" s="606"/>
      <c r="L40" s="606"/>
      <c r="M40" s="606"/>
      <c r="N40" s="606"/>
      <c r="O40" s="606"/>
      <c r="P40" s="606"/>
      <c r="Q40" s="607"/>
      <c r="R40" s="608">
        <v>1286000</v>
      </c>
      <c r="S40" s="609"/>
      <c r="T40" s="609"/>
      <c r="U40" s="609"/>
      <c r="V40" s="609"/>
      <c r="W40" s="609"/>
      <c r="X40" s="609"/>
      <c r="Y40" s="610"/>
      <c r="Z40" s="646">
        <v>0.6</v>
      </c>
      <c r="AA40" s="646"/>
      <c r="AB40" s="646"/>
      <c r="AC40" s="646"/>
      <c r="AD40" s="647" t="s">
        <v>122</v>
      </c>
      <c r="AE40" s="647"/>
      <c r="AF40" s="647"/>
      <c r="AG40" s="647"/>
      <c r="AH40" s="647"/>
      <c r="AI40" s="647"/>
      <c r="AJ40" s="647"/>
      <c r="AK40" s="647"/>
      <c r="AL40" s="611" t="s">
        <v>122</v>
      </c>
      <c r="AM40" s="612"/>
      <c r="AN40" s="612"/>
      <c r="AO40" s="648"/>
      <c r="AQ40" s="641" t="s">
        <v>330</v>
      </c>
      <c r="AR40" s="642"/>
      <c r="AS40" s="642"/>
      <c r="AT40" s="642"/>
      <c r="AU40" s="642"/>
      <c r="AV40" s="642"/>
      <c r="AW40" s="642"/>
      <c r="AX40" s="642"/>
      <c r="AY40" s="643"/>
      <c r="AZ40" s="608">
        <v>253796</v>
      </c>
      <c r="BA40" s="609"/>
      <c r="BB40" s="609"/>
      <c r="BC40" s="609"/>
      <c r="BD40" s="621"/>
      <c r="BE40" s="621"/>
      <c r="BF40" s="644"/>
      <c r="BG40" s="649" t="s">
        <v>331</v>
      </c>
      <c r="BH40" s="650"/>
      <c r="BI40" s="650"/>
      <c r="BJ40" s="650"/>
      <c r="BK40" s="650"/>
      <c r="BL40" s="202"/>
      <c r="BM40" s="606" t="s">
        <v>332</v>
      </c>
      <c r="BN40" s="606"/>
      <c r="BO40" s="606"/>
      <c r="BP40" s="606"/>
      <c r="BQ40" s="606"/>
      <c r="BR40" s="606"/>
      <c r="BS40" s="606"/>
      <c r="BT40" s="606"/>
      <c r="BU40" s="607"/>
      <c r="BV40" s="608">
        <v>90</v>
      </c>
      <c r="BW40" s="609"/>
      <c r="BX40" s="609"/>
      <c r="BY40" s="609"/>
      <c r="BZ40" s="609"/>
      <c r="CA40" s="609"/>
      <c r="CB40" s="645"/>
      <c r="CD40" s="605" t="s">
        <v>333</v>
      </c>
      <c r="CE40" s="606"/>
      <c r="CF40" s="606"/>
      <c r="CG40" s="606"/>
      <c r="CH40" s="606"/>
      <c r="CI40" s="606"/>
      <c r="CJ40" s="606"/>
      <c r="CK40" s="606"/>
      <c r="CL40" s="606"/>
      <c r="CM40" s="606"/>
      <c r="CN40" s="606"/>
      <c r="CO40" s="606"/>
      <c r="CP40" s="606"/>
      <c r="CQ40" s="607"/>
      <c r="CR40" s="608">
        <v>6080209</v>
      </c>
      <c r="CS40" s="609"/>
      <c r="CT40" s="609"/>
      <c r="CU40" s="609"/>
      <c r="CV40" s="609"/>
      <c r="CW40" s="609"/>
      <c r="CX40" s="609"/>
      <c r="CY40" s="610"/>
      <c r="CZ40" s="611">
        <v>2.7</v>
      </c>
      <c r="DA40" s="623"/>
      <c r="DB40" s="623"/>
      <c r="DC40" s="624"/>
      <c r="DD40" s="614">
        <v>2205875</v>
      </c>
      <c r="DE40" s="609"/>
      <c r="DF40" s="609"/>
      <c r="DG40" s="609"/>
      <c r="DH40" s="609"/>
      <c r="DI40" s="609"/>
      <c r="DJ40" s="609"/>
      <c r="DK40" s="610"/>
      <c r="DL40" s="614">
        <v>50953</v>
      </c>
      <c r="DM40" s="609"/>
      <c r="DN40" s="609"/>
      <c r="DO40" s="609"/>
      <c r="DP40" s="609"/>
      <c r="DQ40" s="609"/>
      <c r="DR40" s="609"/>
      <c r="DS40" s="609"/>
      <c r="DT40" s="609"/>
      <c r="DU40" s="609"/>
      <c r="DV40" s="610"/>
      <c r="DW40" s="611">
        <v>0</v>
      </c>
      <c r="DX40" s="623"/>
      <c r="DY40" s="623"/>
      <c r="DZ40" s="623"/>
      <c r="EA40" s="623"/>
      <c r="EB40" s="623"/>
      <c r="EC40" s="635"/>
    </row>
    <row r="41" spans="2:133" ht="11.25" customHeight="1" x14ac:dyDescent="0.15">
      <c r="B41" s="589" t="s">
        <v>334</v>
      </c>
      <c r="C41" s="590"/>
      <c r="D41" s="590"/>
      <c r="E41" s="590"/>
      <c r="F41" s="590"/>
      <c r="G41" s="590"/>
      <c r="H41" s="590"/>
      <c r="I41" s="590"/>
      <c r="J41" s="590"/>
      <c r="K41" s="590"/>
      <c r="L41" s="590"/>
      <c r="M41" s="590"/>
      <c r="N41" s="590"/>
      <c r="O41" s="590"/>
      <c r="P41" s="590"/>
      <c r="Q41" s="591"/>
      <c r="R41" s="592">
        <v>233179187</v>
      </c>
      <c r="S41" s="633"/>
      <c r="T41" s="633"/>
      <c r="U41" s="633"/>
      <c r="V41" s="633"/>
      <c r="W41" s="633"/>
      <c r="X41" s="633"/>
      <c r="Y41" s="636"/>
      <c r="Z41" s="637">
        <v>100</v>
      </c>
      <c r="AA41" s="637"/>
      <c r="AB41" s="637"/>
      <c r="AC41" s="637"/>
      <c r="AD41" s="638">
        <v>118639109</v>
      </c>
      <c r="AE41" s="638"/>
      <c r="AF41" s="638"/>
      <c r="AG41" s="638"/>
      <c r="AH41" s="638"/>
      <c r="AI41" s="638"/>
      <c r="AJ41" s="638"/>
      <c r="AK41" s="638"/>
      <c r="AL41" s="595">
        <v>100</v>
      </c>
      <c r="AM41" s="639"/>
      <c r="AN41" s="639"/>
      <c r="AO41" s="640"/>
      <c r="AQ41" s="641" t="s">
        <v>335</v>
      </c>
      <c r="AR41" s="642"/>
      <c r="AS41" s="642"/>
      <c r="AT41" s="642"/>
      <c r="AU41" s="642"/>
      <c r="AV41" s="642"/>
      <c r="AW41" s="642"/>
      <c r="AX41" s="642"/>
      <c r="AY41" s="643"/>
      <c r="AZ41" s="608">
        <v>4922568</v>
      </c>
      <c r="BA41" s="609"/>
      <c r="BB41" s="609"/>
      <c r="BC41" s="609"/>
      <c r="BD41" s="621"/>
      <c r="BE41" s="621"/>
      <c r="BF41" s="644"/>
      <c r="BG41" s="649"/>
      <c r="BH41" s="650"/>
      <c r="BI41" s="650"/>
      <c r="BJ41" s="650"/>
      <c r="BK41" s="650"/>
      <c r="BL41" s="202"/>
      <c r="BM41" s="606" t="s">
        <v>336</v>
      </c>
      <c r="BN41" s="606"/>
      <c r="BO41" s="606"/>
      <c r="BP41" s="606"/>
      <c r="BQ41" s="606"/>
      <c r="BR41" s="606"/>
      <c r="BS41" s="606"/>
      <c r="BT41" s="606"/>
      <c r="BU41" s="607"/>
      <c r="BV41" s="608" t="s">
        <v>122</v>
      </c>
      <c r="BW41" s="609"/>
      <c r="BX41" s="609"/>
      <c r="BY41" s="609"/>
      <c r="BZ41" s="609"/>
      <c r="CA41" s="609"/>
      <c r="CB41" s="645"/>
      <c r="CD41" s="605" t="s">
        <v>337</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338</v>
      </c>
      <c r="AR42" s="654"/>
      <c r="AS42" s="654"/>
      <c r="AT42" s="654"/>
      <c r="AU42" s="654"/>
      <c r="AV42" s="654"/>
      <c r="AW42" s="654"/>
      <c r="AX42" s="654"/>
      <c r="AY42" s="655"/>
      <c r="AZ42" s="592">
        <v>16100414</v>
      </c>
      <c r="BA42" s="633"/>
      <c r="BB42" s="633"/>
      <c r="BC42" s="633"/>
      <c r="BD42" s="593"/>
      <c r="BE42" s="593"/>
      <c r="BF42" s="656"/>
      <c r="BG42" s="651"/>
      <c r="BH42" s="652"/>
      <c r="BI42" s="652"/>
      <c r="BJ42" s="652"/>
      <c r="BK42" s="652"/>
      <c r="BL42" s="203"/>
      <c r="BM42" s="590" t="s">
        <v>339</v>
      </c>
      <c r="BN42" s="590"/>
      <c r="BO42" s="590"/>
      <c r="BP42" s="590"/>
      <c r="BQ42" s="590"/>
      <c r="BR42" s="590"/>
      <c r="BS42" s="590"/>
      <c r="BT42" s="590"/>
      <c r="BU42" s="591"/>
      <c r="BV42" s="592">
        <v>402</v>
      </c>
      <c r="BW42" s="633"/>
      <c r="BX42" s="633"/>
      <c r="BY42" s="633"/>
      <c r="BZ42" s="633"/>
      <c r="CA42" s="633"/>
      <c r="CB42" s="634"/>
      <c r="CD42" s="605" t="s">
        <v>340</v>
      </c>
      <c r="CE42" s="606"/>
      <c r="CF42" s="606"/>
      <c r="CG42" s="606"/>
      <c r="CH42" s="606"/>
      <c r="CI42" s="606"/>
      <c r="CJ42" s="606"/>
      <c r="CK42" s="606"/>
      <c r="CL42" s="606"/>
      <c r="CM42" s="606"/>
      <c r="CN42" s="606"/>
      <c r="CO42" s="606"/>
      <c r="CP42" s="606"/>
      <c r="CQ42" s="607"/>
      <c r="CR42" s="608">
        <v>23468322</v>
      </c>
      <c r="CS42" s="621"/>
      <c r="CT42" s="621"/>
      <c r="CU42" s="621"/>
      <c r="CV42" s="621"/>
      <c r="CW42" s="621"/>
      <c r="CX42" s="621"/>
      <c r="CY42" s="622"/>
      <c r="CZ42" s="611">
        <v>10.3</v>
      </c>
      <c r="DA42" s="623"/>
      <c r="DB42" s="623"/>
      <c r="DC42" s="624"/>
      <c r="DD42" s="614">
        <v>3244980</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341</v>
      </c>
      <c r="CD43" s="605" t="s">
        <v>342</v>
      </c>
      <c r="CE43" s="606"/>
      <c r="CF43" s="606"/>
      <c r="CG43" s="606"/>
      <c r="CH43" s="606"/>
      <c r="CI43" s="606"/>
      <c r="CJ43" s="606"/>
      <c r="CK43" s="606"/>
      <c r="CL43" s="606"/>
      <c r="CM43" s="606"/>
      <c r="CN43" s="606"/>
      <c r="CO43" s="606"/>
      <c r="CP43" s="606"/>
      <c r="CQ43" s="607"/>
      <c r="CR43" s="608">
        <v>230061</v>
      </c>
      <c r="CS43" s="621"/>
      <c r="CT43" s="621"/>
      <c r="CU43" s="621"/>
      <c r="CV43" s="621"/>
      <c r="CW43" s="621"/>
      <c r="CX43" s="621"/>
      <c r="CY43" s="622"/>
      <c r="CZ43" s="611">
        <v>0.1</v>
      </c>
      <c r="DA43" s="623"/>
      <c r="DB43" s="623"/>
      <c r="DC43" s="624"/>
      <c r="DD43" s="614">
        <v>230061</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343</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291</v>
      </c>
      <c r="CE44" s="628"/>
      <c r="CF44" s="605" t="s">
        <v>344</v>
      </c>
      <c r="CG44" s="606"/>
      <c r="CH44" s="606"/>
      <c r="CI44" s="606"/>
      <c r="CJ44" s="606"/>
      <c r="CK44" s="606"/>
      <c r="CL44" s="606"/>
      <c r="CM44" s="606"/>
      <c r="CN44" s="606"/>
      <c r="CO44" s="606"/>
      <c r="CP44" s="606"/>
      <c r="CQ44" s="607"/>
      <c r="CR44" s="608">
        <v>21959940</v>
      </c>
      <c r="CS44" s="609"/>
      <c r="CT44" s="609"/>
      <c r="CU44" s="609"/>
      <c r="CV44" s="609"/>
      <c r="CW44" s="609"/>
      <c r="CX44" s="609"/>
      <c r="CY44" s="610"/>
      <c r="CZ44" s="611">
        <v>9.6</v>
      </c>
      <c r="DA44" s="612"/>
      <c r="DB44" s="612"/>
      <c r="DC44" s="613"/>
      <c r="DD44" s="614">
        <v>3020704</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345</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346</v>
      </c>
      <c r="CG45" s="606"/>
      <c r="CH45" s="606"/>
      <c r="CI45" s="606"/>
      <c r="CJ45" s="606"/>
      <c r="CK45" s="606"/>
      <c r="CL45" s="606"/>
      <c r="CM45" s="606"/>
      <c r="CN45" s="606"/>
      <c r="CO45" s="606"/>
      <c r="CP45" s="606"/>
      <c r="CQ45" s="607"/>
      <c r="CR45" s="608">
        <v>9417936</v>
      </c>
      <c r="CS45" s="621"/>
      <c r="CT45" s="621"/>
      <c r="CU45" s="621"/>
      <c r="CV45" s="621"/>
      <c r="CW45" s="621"/>
      <c r="CX45" s="621"/>
      <c r="CY45" s="622"/>
      <c r="CZ45" s="611">
        <v>4.0999999999999996</v>
      </c>
      <c r="DA45" s="623"/>
      <c r="DB45" s="623"/>
      <c r="DC45" s="624"/>
      <c r="DD45" s="614">
        <v>187340</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347</v>
      </c>
      <c r="CG46" s="606"/>
      <c r="CH46" s="606"/>
      <c r="CI46" s="606"/>
      <c r="CJ46" s="606"/>
      <c r="CK46" s="606"/>
      <c r="CL46" s="606"/>
      <c r="CM46" s="606"/>
      <c r="CN46" s="606"/>
      <c r="CO46" s="606"/>
      <c r="CP46" s="606"/>
      <c r="CQ46" s="607"/>
      <c r="CR46" s="608">
        <v>11789353</v>
      </c>
      <c r="CS46" s="609"/>
      <c r="CT46" s="609"/>
      <c r="CU46" s="609"/>
      <c r="CV46" s="609"/>
      <c r="CW46" s="609"/>
      <c r="CX46" s="609"/>
      <c r="CY46" s="610"/>
      <c r="CZ46" s="611">
        <v>5.2</v>
      </c>
      <c r="DA46" s="612"/>
      <c r="DB46" s="612"/>
      <c r="DC46" s="613"/>
      <c r="DD46" s="614">
        <v>2556445</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348</v>
      </c>
      <c r="CG47" s="606"/>
      <c r="CH47" s="606"/>
      <c r="CI47" s="606"/>
      <c r="CJ47" s="606"/>
      <c r="CK47" s="606"/>
      <c r="CL47" s="606"/>
      <c r="CM47" s="606"/>
      <c r="CN47" s="606"/>
      <c r="CO47" s="606"/>
      <c r="CP47" s="606"/>
      <c r="CQ47" s="607"/>
      <c r="CR47" s="608">
        <v>1508382</v>
      </c>
      <c r="CS47" s="621"/>
      <c r="CT47" s="621"/>
      <c r="CU47" s="621"/>
      <c r="CV47" s="621"/>
      <c r="CW47" s="621"/>
      <c r="CX47" s="621"/>
      <c r="CY47" s="622"/>
      <c r="CZ47" s="611">
        <v>0.7</v>
      </c>
      <c r="DA47" s="623"/>
      <c r="DB47" s="623"/>
      <c r="DC47" s="624"/>
      <c r="DD47" s="614">
        <v>224276</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349</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350</v>
      </c>
      <c r="CE49" s="590"/>
      <c r="CF49" s="590"/>
      <c r="CG49" s="590"/>
      <c r="CH49" s="590"/>
      <c r="CI49" s="590"/>
      <c r="CJ49" s="590"/>
      <c r="CK49" s="590"/>
      <c r="CL49" s="590"/>
      <c r="CM49" s="590"/>
      <c r="CN49" s="590"/>
      <c r="CO49" s="590"/>
      <c r="CP49" s="590"/>
      <c r="CQ49" s="591"/>
      <c r="CR49" s="592">
        <v>228583457</v>
      </c>
      <c r="CS49" s="593"/>
      <c r="CT49" s="593"/>
      <c r="CU49" s="593"/>
      <c r="CV49" s="593"/>
      <c r="CW49" s="593"/>
      <c r="CX49" s="593"/>
      <c r="CY49" s="594"/>
      <c r="CZ49" s="595">
        <v>100</v>
      </c>
      <c r="DA49" s="596"/>
      <c r="DB49" s="596"/>
      <c r="DC49" s="597"/>
      <c r="DD49" s="598">
        <v>135618838</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jVApXwiO16S2iWsQkaQ855udQYYRAphQkfINENHpPT3c9EtG/lnyr4C0zleciUt8yJjrUBxOXg0WDyj3rgFnaQ==" saltValue="5+80pSJJ7HPM8vy3TMORx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351</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352</v>
      </c>
      <c r="DK2" s="1079"/>
      <c r="DL2" s="1079"/>
      <c r="DM2" s="1079"/>
      <c r="DN2" s="1079"/>
      <c r="DO2" s="1080"/>
      <c r="DP2" s="210"/>
      <c r="DQ2" s="1078" t="s">
        <v>353</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354</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355</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356</v>
      </c>
      <c r="B5" s="983"/>
      <c r="C5" s="983"/>
      <c r="D5" s="983"/>
      <c r="E5" s="983"/>
      <c r="F5" s="983"/>
      <c r="G5" s="983"/>
      <c r="H5" s="983"/>
      <c r="I5" s="983"/>
      <c r="J5" s="983"/>
      <c r="K5" s="983"/>
      <c r="L5" s="983"/>
      <c r="M5" s="983"/>
      <c r="N5" s="983"/>
      <c r="O5" s="983"/>
      <c r="P5" s="984"/>
      <c r="Q5" s="988" t="s">
        <v>357</v>
      </c>
      <c r="R5" s="989"/>
      <c r="S5" s="989"/>
      <c r="T5" s="989"/>
      <c r="U5" s="990"/>
      <c r="V5" s="988" t="s">
        <v>358</v>
      </c>
      <c r="W5" s="989"/>
      <c r="X5" s="989"/>
      <c r="Y5" s="989"/>
      <c r="Z5" s="990"/>
      <c r="AA5" s="988" t="s">
        <v>359</v>
      </c>
      <c r="AB5" s="989"/>
      <c r="AC5" s="989"/>
      <c r="AD5" s="989"/>
      <c r="AE5" s="989"/>
      <c r="AF5" s="1081" t="s">
        <v>360</v>
      </c>
      <c r="AG5" s="989"/>
      <c r="AH5" s="989"/>
      <c r="AI5" s="989"/>
      <c r="AJ5" s="1002"/>
      <c r="AK5" s="989" t="s">
        <v>361</v>
      </c>
      <c r="AL5" s="989"/>
      <c r="AM5" s="989"/>
      <c r="AN5" s="989"/>
      <c r="AO5" s="990"/>
      <c r="AP5" s="988" t="s">
        <v>362</v>
      </c>
      <c r="AQ5" s="989"/>
      <c r="AR5" s="989"/>
      <c r="AS5" s="989"/>
      <c r="AT5" s="990"/>
      <c r="AU5" s="988" t="s">
        <v>363</v>
      </c>
      <c r="AV5" s="989"/>
      <c r="AW5" s="989"/>
      <c r="AX5" s="989"/>
      <c r="AY5" s="1002"/>
      <c r="AZ5" s="214"/>
      <c r="BA5" s="214"/>
      <c r="BB5" s="214"/>
      <c r="BC5" s="214"/>
      <c r="BD5" s="214"/>
      <c r="BE5" s="215"/>
      <c r="BF5" s="215"/>
      <c r="BG5" s="215"/>
      <c r="BH5" s="215"/>
      <c r="BI5" s="215"/>
      <c r="BJ5" s="215"/>
      <c r="BK5" s="215"/>
      <c r="BL5" s="215"/>
      <c r="BM5" s="215"/>
      <c r="BN5" s="215"/>
      <c r="BO5" s="215"/>
      <c r="BP5" s="215"/>
      <c r="BQ5" s="982" t="s">
        <v>364</v>
      </c>
      <c r="BR5" s="983"/>
      <c r="BS5" s="983"/>
      <c r="BT5" s="983"/>
      <c r="BU5" s="983"/>
      <c r="BV5" s="983"/>
      <c r="BW5" s="983"/>
      <c r="BX5" s="983"/>
      <c r="BY5" s="983"/>
      <c r="BZ5" s="983"/>
      <c r="CA5" s="983"/>
      <c r="CB5" s="983"/>
      <c r="CC5" s="983"/>
      <c r="CD5" s="983"/>
      <c r="CE5" s="983"/>
      <c r="CF5" s="983"/>
      <c r="CG5" s="984"/>
      <c r="CH5" s="988" t="s">
        <v>365</v>
      </c>
      <c r="CI5" s="989"/>
      <c r="CJ5" s="989"/>
      <c r="CK5" s="989"/>
      <c r="CL5" s="990"/>
      <c r="CM5" s="988" t="s">
        <v>366</v>
      </c>
      <c r="CN5" s="989"/>
      <c r="CO5" s="989"/>
      <c r="CP5" s="989"/>
      <c r="CQ5" s="990"/>
      <c r="CR5" s="988" t="s">
        <v>367</v>
      </c>
      <c r="CS5" s="989"/>
      <c r="CT5" s="989"/>
      <c r="CU5" s="989"/>
      <c r="CV5" s="990"/>
      <c r="CW5" s="988" t="s">
        <v>368</v>
      </c>
      <c r="CX5" s="989"/>
      <c r="CY5" s="989"/>
      <c r="CZ5" s="989"/>
      <c r="DA5" s="990"/>
      <c r="DB5" s="988" t="s">
        <v>369</v>
      </c>
      <c r="DC5" s="989"/>
      <c r="DD5" s="989"/>
      <c r="DE5" s="989"/>
      <c r="DF5" s="990"/>
      <c r="DG5" s="1071" t="s">
        <v>370</v>
      </c>
      <c r="DH5" s="1072"/>
      <c r="DI5" s="1072"/>
      <c r="DJ5" s="1072"/>
      <c r="DK5" s="1073"/>
      <c r="DL5" s="1071" t="s">
        <v>371</v>
      </c>
      <c r="DM5" s="1072"/>
      <c r="DN5" s="1072"/>
      <c r="DO5" s="1072"/>
      <c r="DP5" s="1073"/>
      <c r="DQ5" s="988" t="s">
        <v>372</v>
      </c>
      <c r="DR5" s="989"/>
      <c r="DS5" s="989"/>
      <c r="DT5" s="989"/>
      <c r="DU5" s="990"/>
      <c r="DV5" s="988" t="s">
        <v>363</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373</v>
      </c>
      <c r="C7" s="1035"/>
      <c r="D7" s="1035"/>
      <c r="E7" s="1035"/>
      <c r="F7" s="1035"/>
      <c r="G7" s="1035"/>
      <c r="H7" s="1035"/>
      <c r="I7" s="1035"/>
      <c r="J7" s="1035"/>
      <c r="K7" s="1035"/>
      <c r="L7" s="1035"/>
      <c r="M7" s="1035"/>
      <c r="N7" s="1035"/>
      <c r="O7" s="1035"/>
      <c r="P7" s="1036"/>
      <c r="Q7" s="1089">
        <v>232638</v>
      </c>
      <c r="R7" s="1090"/>
      <c r="S7" s="1090"/>
      <c r="T7" s="1090"/>
      <c r="U7" s="1090"/>
      <c r="V7" s="1090">
        <v>228347</v>
      </c>
      <c r="W7" s="1090"/>
      <c r="X7" s="1090"/>
      <c r="Y7" s="1090"/>
      <c r="Z7" s="1090"/>
      <c r="AA7" s="1090">
        <v>4291</v>
      </c>
      <c r="AB7" s="1090"/>
      <c r="AC7" s="1090"/>
      <c r="AD7" s="1090"/>
      <c r="AE7" s="1091"/>
      <c r="AF7" s="1092">
        <v>1180</v>
      </c>
      <c r="AG7" s="1093"/>
      <c r="AH7" s="1093"/>
      <c r="AI7" s="1093"/>
      <c r="AJ7" s="1094"/>
      <c r="AK7" s="1095">
        <v>6716</v>
      </c>
      <c r="AL7" s="1096"/>
      <c r="AM7" s="1096"/>
      <c r="AN7" s="1096"/>
      <c r="AO7" s="1096"/>
      <c r="AP7" s="1096">
        <v>158097</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570</v>
      </c>
      <c r="BT7" s="1087"/>
      <c r="BU7" s="1087"/>
      <c r="BV7" s="1087"/>
      <c r="BW7" s="1087"/>
      <c r="BX7" s="1087"/>
      <c r="BY7" s="1087"/>
      <c r="BZ7" s="1087"/>
      <c r="CA7" s="1087"/>
      <c r="CB7" s="1087"/>
      <c r="CC7" s="1087"/>
      <c r="CD7" s="1087"/>
      <c r="CE7" s="1087"/>
      <c r="CF7" s="1087"/>
      <c r="CG7" s="1099"/>
      <c r="CH7" s="1083" t="s">
        <v>560</v>
      </c>
      <c r="CI7" s="1084"/>
      <c r="CJ7" s="1084"/>
      <c r="CK7" s="1084"/>
      <c r="CL7" s="1085"/>
      <c r="CM7" s="1083">
        <v>1000</v>
      </c>
      <c r="CN7" s="1084"/>
      <c r="CO7" s="1084"/>
      <c r="CP7" s="1084"/>
      <c r="CQ7" s="1085"/>
      <c r="CR7" s="1083">
        <v>1000</v>
      </c>
      <c r="CS7" s="1084"/>
      <c r="CT7" s="1084"/>
      <c r="CU7" s="1084"/>
      <c r="CV7" s="1085"/>
      <c r="CW7" s="1083">
        <v>79</v>
      </c>
      <c r="CX7" s="1084"/>
      <c r="CY7" s="1084"/>
      <c r="CZ7" s="1084"/>
      <c r="DA7" s="1085"/>
      <c r="DB7" s="1083" t="s">
        <v>560</v>
      </c>
      <c r="DC7" s="1084"/>
      <c r="DD7" s="1084"/>
      <c r="DE7" s="1084"/>
      <c r="DF7" s="1085"/>
      <c r="DG7" s="1083" t="s">
        <v>560</v>
      </c>
      <c r="DH7" s="1084"/>
      <c r="DI7" s="1084"/>
      <c r="DJ7" s="1084"/>
      <c r="DK7" s="1085"/>
      <c r="DL7" s="1083" t="s">
        <v>560</v>
      </c>
      <c r="DM7" s="1084"/>
      <c r="DN7" s="1084"/>
      <c r="DO7" s="1084"/>
      <c r="DP7" s="1085"/>
      <c r="DQ7" s="1083" t="s">
        <v>560</v>
      </c>
      <c r="DR7" s="1084"/>
      <c r="DS7" s="1084"/>
      <c r="DT7" s="1084"/>
      <c r="DU7" s="1085"/>
      <c r="DV7" s="1086"/>
      <c r="DW7" s="1087"/>
      <c r="DX7" s="1087"/>
      <c r="DY7" s="1087"/>
      <c r="DZ7" s="1088"/>
      <c r="EA7" s="217"/>
    </row>
    <row r="8" spans="1:131" s="218" customFormat="1" ht="26.25" customHeight="1" x14ac:dyDescent="0.15">
      <c r="A8" s="221">
        <v>2</v>
      </c>
      <c r="B8" s="1017" t="s">
        <v>374</v>
      </c>
      <c r="C8" s="1018"/>
      <c r="D8" s="1018"/>
      <c r="E8" s="1018"/>
      <c r="F8" s="1018"/>
      <c r="G8" s="1018"/>
      <c r="H8" s="1018"/>
      <c r="I8" s="1018"/>
      <c r="J8" s="1018"/>
      <c r="K8" s="1018"/>
      <c r="L8" s="1018"/>
      <c r="M8" s="1018"/>
      <c r="N8" s="1018"/>
      <c r="O8" s="1018"/>
      <c r="P8" s="1019"/>
      <c r="Q8" s="1025">
        <v>551</v>
      </c>
      <c r="R8" s="1026"/>
      <c r="S8" s="1026"/>
      <c r="T8" s="1026"/>
      <c r="U8" s="1026"/>
      <c r="V8" s="1026">
        <v>262</v>
      </c>
      <c r="W8" s="1026"/>
      <c r="X8" s="1026"/>
      <c r="Y8" s="1026"/>
      <c r="Z8" s="1026"/>
      <c r="AA8" s="1026">
        <v>289</v>
      </c>
      <c r="AB8" s="1026"/>
      <c r="AC8" s="1026"/>
      <c r="AD8" s="1026"/>
      <c r="AE8" s="1027"/>
      <c r="AF8" s="1022" t="s">
        <v>122</v>
      </c>
      <c r="AG8" s="1023"/>
      <c r="AH8" s="1023"/>
      <c r="AI8" s="1023"/>
      <c r="AJ8" s="1024"/>
      <c r="AK8" s="1067">
        <v>17</v>
      </c>
      <c r="AL8" s="1068"/>
      <c r="AM8" s="1068"/>
      <c r="AN8" s="1068"/>
      <c r="AO8" s="1068"/>
      <c r="AP8" s="1068">
        <v>1046</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571</v>
      </c>
      <c r="BT8" s="980"/>
      <c r="BU8" s="980"/>
      <c r="BV8" s="980"/>
      <c r="BW8" s="980"/>
      <c r="BX8" s="980"/>
      <c r="BY8" s="980"/>
      <c r="BZ8" s="980"/>
      <c r="CA8" s="980"/>
      <c r="CB8" s="980"/>
      <c r="CC8" s="980"/>
      <c r="CD8" s="980"/>
      <c r="CE8" s="980"/>
      <c r="CF8" s="980"/>
      <c r="CG8" s="1001"/>
      <c r="CH8" s="976">
        <v>1</v>
      </c>
      <c r="CI8" s="977"/>
      <c r="CJ8" s="977"/>
      <c r="CK8" s="977"/>
      <c r="CL8" s="978"/>
      <c r="CM8" s="976">
        <v>488</v>
      </c>
      <c r="CN8" s="977"/>
      <c r="CO8" s="977"/>
      <c r="CP8" s="977"/>
      <c r="CQ8" s="978"/>
      <c r="CR8" s="976">
        <v>500</v>
      </c>
      <c r="CS8" s="977"/>
      <c r="CT8" s="977"/>
      <c r="CU8" s="977"/>
      <c r="CV8" s="978"/>
      <c r="CW8" s="976">
        <v>1</v>
      </c>
      <c r="CX8" s="977"/>
      <c r="CY8" s="977"/>
      <c r="CZ8" s="977"/>
      <c r="DA8" s="978"/>
      <c r="DB8" s="976" t="s">
        <v>560</v>
      </c>
      <c r="DC8" s="977"/>
      <c r="DD8" s="977"/>
      <c r="DE8" s="977"/>
      <c r="DF8" s="978"/>
      <c r="DG8" s="976" t="s">
        <v>560</v>
      </c>
      <c r="DH8" s="977"/>
      <c r="DI8" s="977"/>
      <c r="DJ8" s="977"/>
      <c r="DK8" s="978"/>
      <c r="DL8" s="976" t="s">
        <v>560</v>
      </c>
      <c r="DM8" s="977"/>
      <c r="DN8" s="977"/>
      <c r="DO8" s="977"/>
      <c r="DP8" s="978"/>
      <c r="DQ8" s="976" t="s">
        <v>560</v>
      </c>
      <c r="DR8" s="977"/>
      <c r="DS8" s="977"/>
      <c r="DT8" s="977"/>
      <c r="DU8" s="978"/>
      <c r="DV8" s="979"/>
      <c r="DW8" s="980"/>
      <c r="DX8" s="980"/>
      <c r="DY8" s="980"/>
      <c r="DZ8" s="981"/>
      <c r="EA8" s="217"/>
    </row>
    <row r="9" spans="1:131" s="218" customFormat="1" ht="26.25" customHeight="1" x14ac:dyDescent="0.15">
      <c r="A9" s="221">
        <v>3</v>
      </c>
      <c r="B9" s="1017" t="s">
        <v>375</v>
      </c>
      <c r="C9" s="1018"/>
      <c r="D9" s="1018"/>
      <c r="E9" s="1018"/>
      <c r="F9" s="1018"/>
      <c r="G9" s="1018"/>
      <c r="H9" s="1018"/>
      <c r="I9" s="1018"/>
      <c r="J9" s="1018"/>
      <c r="K9" s="1018"/>
      <c r="L9" s="1018"/>
      <c r="M9" s="1018"/>
      <c r="N9" s="1018"/>
      <c r="O9" s="1018"/>
      <c r="P9" s="1019"/>
      <c r="Q9" s="1025">
        <v>93</v>
      </c>
      <c r="R9" s="1026"/>
      <c r="S9" s="1026"/>
      <c r="T9" s="1026"/>
      <c r="U9" s="1026"/>
      <c r="V9" s="1026">
        <v>77</v>
      </c>
      <c r="W9" s="1026"/>
      <c r="X9" s="1026"/>
      <c r="Y9" s="1026"/>
      <c r="Z9" s="1026"/>
      <c r="AA9" s="1026">
        <v>16</v>
      </c>
      <c r="AB9" s="1026"/>
      <c r="AC9" s="1026"/>
      <c r="AD9" s="1026"/>
      <c r="AE9" s="1027"/>
      <c r="AF9" s="1022">
        <v>16</v>
      </c>
      <c r="AG9" s="1023"/>
      <c r="AH9" s="1023"/>
      <c r="AI9" s="1023"/>
      <c r="AJ9" s="1024"/>
      <c r="AK9" s="1067">
        <v>7</v>
      </c>
      <c r="AL9" s="1068"/>
      <c r="AM9" s="1068"/>
      <c r="AN9" s="1068"/>
      <c r="AO9" s="1068"/>
      <c r="AP9" s="1068" t="s">
        <v>560</v>
      </c>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572</v>
      </c>
      <c r="BT9" s="980"/>
      <c r="BU9" s="980"/>
      <c r="BV9" s="980"/>
      <c r="BW9" s="980"/>
      <c r="BX9" s="980"/>
      <c r="BY9" s="980"/>
      <c r="BZ9" s="980"/>
      <c r="CA9" s="980"/>
      <c r="CB9" s="980"/>
      <c r="CC9" s="980"/>
      <c r="CD9" s="980"/>
      <c r="CE9" s="980"/>
      <c r="CF9" s="980"/>
      <c r="CG9" s="1001"/>
      <c r="CH9" s="976">
        <v>-7</v>
      </c>
      <c r="CI9" s="977"/>
      <c r="CJ9" s="977"/>
      <c r="CK9" s="977"/>
      <c r="CL9" s="978"/>
      <c r="CM9" s="976">
        <v>505</v>
      </c>
      <c r="CN9" s="977"/>
      <c r="CO9" s="977"/>
      <c r="CP9" s="977"/>
      <c r="CQ9" s="978"/>
      <c r="CR9" s="976">
        <v>250</v>
      </c>
      <c r="CS9" s="977"/>
      <c r="CT9" s="977"/>
      <c r="CU9" s="977"/>
      <c r="CV9" s="978"/>
      <c r="CW9" s="976">
        <v>175</v>
      </c>
      <c r="CX9" s="977"/>
      <c r="CY9" s="977"/>
      <c r="CZ9" s="977"/>
      <c r="DA9" s="978"/>
      <c r="DB9" s="976" t="s">
        <v>560</v>
      </c>
      <c r="DC9" s="977"/>
      <c r="DD9" s="977"/>
      <c r="DE9" s="977"/>
      <c r="DF9" s="978"/>
      <c r="DG9" s="976" t="s">
        <v>560</v>
      </c>
      <c r="DH9" s="977"/>
      <c r="DI9" s="977"/>
      <c r="DJ9" s="977"/>
      <c r="DK9" s="978"/>
      <c r="DL9" s="976" t="s">
        <v>560</v>
      </c>
      <c r="DM9" s="977"/>
      <c r="DN9" s="977"/>
      <c r="DO9" s="977"/>
      <c r="DP9" s="978"/>
      <c r="DQ9" s="976" t="s">
        <v>560</v>
      </c>
      <c r="DR9" s="977"/>
      <c r="DS9" s="977"/>
      <c r="DT9" s="977"/>
      <c r="DU9" s="978"/>
      <c r="DV9" s="979"/>
      <c r="DW9" s="980"/>
      <c r="DX9" s="980"/>
      <c r="DY9" s="980"/>
      <c r="DZ9" s="981"/>
      <c r="EA9" s="217"/>
    </row>
    <row r="10" spans="1:131" s="218" customFormat="1" ht="26.25" customHeight="1" x14ac:dyDescent="0.15">
      <c r="A10" s="221">
        <v>4</v>
      </c>
      <c r="B10" s="1017" t="s">
        <v>376</v>
      </c>
      <c r="C10" s="1018"/>
      <c r="D10" s="1018"/>
      <c r="E10" s="1018"/>
      <c r="F10" s="1018"/>
      <c r="G10" s="1018"/>
      <c r="H10" s="1018"/>
      <c r="I10" s="1018"/>
      <c r="J10" s="1018"/>
      <c r="K10" s="1018"/>
      <c r="L10" s="1018"/>
      <c r="M10" s="1018"/>
      <c r="N10" s="1018"/>
      <c r="O10" s="1018"/>
      <c r="P10" s="1019"/>
      <c r="Q10" s="1025">
        <v>17587</v>
      </c>
      <c r="R10" s="1026"/>
      <c r="S10" s="1026"/>
      <c r="T10" s="1026"/>
      <c r="U10" s="1026"/>
      <c r="V10" s="1026">
        <v>17587</v>
      </c>
      <c r="W10" s="1026"/>
      <c r="X10" s="1026"/>
      <c r="Y10" s="1026"/>
      <c r="Z10" s="1026"/>
      <c r="AA10" s="1026" t="s">
        <v>560</v>
      </c>
      <c r="AB10" s="1026"/>
      <c r="AC10" s="1026"/>
      <c r="AD10" s="1026"/>
      <c r="AE10" s="1027"/>
      <c r="AF10" s="1022" t="s">
        <v>122</v>
      </c>
      <c r="AG10" s="1023"/>
      <c r="AH10" s="1023"/>
      <c r="AI10" s="1023"/>
      <c r="AJ10" s="1024"/>
      <c r="AK10" s="1067">
        <v>16406</v>
      </c>
      <c r="AL10" s="1068"/>
      <c r="AM10" s="1068"/>
      <c r="AN10" s="1068"/>
      <c r="AO10" s="1068"/>
      <c r="AP10" s="1068" t="s">
        <v>560</v>
      </c>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t="s">
        <v>573</v>
      </c>
      <c r="BT10" s="980"/>
      <c r="BU10" s="980"/>
      <c r="BV10" s="980"/>
      <c r="BW10" s="980"/>
      <c r="BX10" s="980"/>
      <c r="BY10" s="980"/>
      <c r="BZ10" s="980"/>
      <c r="CA10" s="980"/>
      <c r="CB10" s="980"/>
      <c r="CC10" s="980"/>
      <c r="CD10" s="980"/>
      <c r="CE10" s="980"/>
      <c r="CF10" s="980"/>
      <c r="CG10" s="1001"/>
      <c r="CH10" s="976">
        <v>-8</v>
      </c>
      <c r="CI10" s="977"/>
      <c r="CJ10" s="977"/>
      <c r="CK10" s="977"/>
      <c r="CL10" s="978"/>
      <c r="CM10" s="976">
        <v>1398</v>
      </c>
      <c r="CN10" s="977"/>
      <c r="CO10" s="977"/>
      <c r="CP10" s="977"/>
      <c r="CQ10" s="978"/>
      <c r="CR10" s="976">
        <v>1685</v>
      </c>
      <c r="CS10" s="977"/>
      <c r="CT10" s="977"/>
      <c r="CU10" s="977"/>
      <c r="CV10" s="978"/>
      <c r="CW10" s="976">
        <v>114</v>
      </c>
      <c r="CX10" s="977"/>
      <c r="CY10" s="977"/>
      <c r="CZ10" s="977"/>
      <c r="DA10" s="978"/>
      <c r="DB10" s="976" t="s">
        <v>560</v>
      </c>
      <c r="DC10" s="977"/>
      <c r="DD10" s="977"/>
      <c r="DE10" s="977"/>
      <c r="DF10" s="978"/>
      <c r="DG10" s="976" t="s">
        <v>560</v>
      </c>
      <c r="DH10" s="977"/>
      <c r="DI10" s="977"/>
      <c r="DJ10" s="977"/>
      <c r="DK10" s="978"/>
      <c r="DL10" s="976" t="s">
        <v>560</v>
      </c>
      <c r="DM10" s="977"/>
      <c r="DN10" s="977"/>
      <c r="DO10" s="977"/>
      <c r="DP10" s="978"/>
      <c r="DQ10" s="976" t="s">
        <v>560</v>
      </c>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t="s">
        <v>574</v>
      </c>
      <c r="BT11" s="980"/>
      <c r="BU11" s="980"/>
      <c r="BV11" s="980"/>
      <c r="BW11" s="980"/>
      <c r="BX11" s="980"/>
      <c r="BY11" s="980"/>
      <c r="BZ11" s="980"/>
      <c r="CA11" s="980"/>
      <c r="CB11" s="980"/>
      <c r="CC11" s="980"/>
      <c r="CD11" s="980"/>
      <c r="CE11" s="980"/>
      <c r="CF11" s="980"/>
      <c r="CG11" s="1001"/>
      <c r="CH11" s="976">
        <v>0</v>
      </c>
      <c r="CI11" s="977"/>
      <c r="CJ11" s="977"/>
      <c r="CK11" s="977"/>
      <c r="CL11" s="978"/>
      <c r="CM11" s="976">
        <v>6</v>
      </c>
      <c r="CN11" s="977"/>
      <c r="CO11" s="977"/>
      <c r="CP11" s="977"/>
      <c r="CQ11" s="978"/>
      <c r="CR11" s="976">
        <v>3</v>
      </c>
      <c r="CS11" s="977"/>
      <c r="CT11" s="977"/>
      <c r="CU11" s="977"/>
      <c r="CV11" s="978"/>
      <c r="CW11" s="976">
        <v>26</v>
      </c>
      <c r="CX11" s="977"/>
      <c r="CY11" s="977"/>
      <c r="CZ11" s="977"/>
      <c r="DA11" s="978"/>
      <c r="DB11" s="976" t="s">
        <v>560</v>
      </c>
      <c r="DC11" s="977"/>
      <c r="DD11" s="977"/>
      <c r="DE11" s="977"/>
      <c r="DF11" s="978"/>
      <c r="DG11" s="976" t="s">
        <v>560</v>
      </c>
      <c r="DH11" s="977"/>
      <c r="DI11" s="977"/>
      <c r="DJ11" s="977"/>
      <c r="DK11" s="978"/>
      <c r="DL11" s="976" t="s">
        <v>560</v>
      </c>
      <c r="DM11" s="977"/>
      <c r="DN11" s="977"/>
      <c r="DO11" s="977"/>
      <c r="DP11" s="978"/>
      <c r="DQ11" s="976" t="s">
        <v>560</v>
      </c>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377</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378</v>
      </c>
      <c r="B23" s="924" t="s">
        <v>379</v>
      </c>
      <c r="C23" s="925"/>
      <c r="D23" s="925"/>
      <c r="E23" s="925"/>
      <c r="F23" s="925"/>
      <c r="G23" s="925"/>
      <c r="H23" s="925"/>
      <c r="I23" s="925"/>
      <c r="J23" s="925"/>
      <c r="K23" s="925"/>
      <c r="L23" s="925"/>
      <c r="M23" s="925"/>
      <c r="N23" s="925"/>
      <c r="O23" s="925"/>
      <c r="P23" s="935"/>
      <c r="Q23" s="1054">
        <v>234391</v>
      </c>
      <c r="R23" s="1048"/>
      <c r="S23" s="1048"/>
      <c r="T23" s="1048"/>
      <c r="U23" s="1048"/>
      <c r="V23" s="1048">
        <v>229795</v>
      </c>
      <c r="W23" s="1048"/>
      <c r="X23" s="1048"/>
      <c r="Y23" s="1048"/>
      <c r="Z23" s="1048"/>
      <c r="AA23" s="1048">
        <v>4596</v>
      </c>
      <c r="AB23" s="1048"/>
      <c r="AC23" s="1048"/>
      <c r="AD23" s="1048"/>
      <c r="AE23" s="1055"/>
      <c r="AF23" s="1056">
        <v>1196</v>
      </c>
      <c r="AG23" s="1048"/>
      <c r="AH23" s="1048"/>
      <c r="AI23" s="1048"/>
      <c r="AJ23" s="1057"/>
      <c r="AK23" s="1058"/>
      <c r="AL23" s="1059"/>
      <c r="AM23" s="1059"/>
      <c r="AN23" s="1059"/>
      <c r="AO23" s="1059"/>
      <c r="AP23" s="1048">
        <v>159143</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380</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381</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356</v>
      </c>
      <c r="B26" s="983"/>
      <c r="C26" s="983"/>
      <c r="D26" s="983"/>
      <c r="E26" s="983"/>
      <c r="F26" s="983"/>
      <c r="G26" s="983"/>
      <c r="H26" s="983"/>
      <c r="I26" s="983"/>
      <c r="J26" s="983"/>
      <c r="K26" s="983"/>
      <c r="L26" s="983"/>
      <c r="M26" s="983"/>
      <c r="N26" s="983"/>
      <c r="O26" s="983"/>
      <c r="P26" s="984"/>
      <c r="Q26" s="988" t="s">
        <v>382</v>
      </c>
      <c r="R26" s="989"/>
      <c r="S26" s="989"/>
      <c r="T26" s="989"/>
      <c r="U26" s="990"/>
      <c r="V26" s="988" t="s">
        <v>383</v>
      </c>
      <c r="W26" s="989"/>
      <c r="X26" s="989"/>
      <c r="Y26" s="989"/>
      <c r="Z26" s="990"/>
      <c r="AA26" s="988" t="s">
        <v>384</v>
      </c>
      <c r="AB26" s="989"/>
      <c r="AC26" s="989"/>
      <c r="AD26" s="989"/>
      <c r="AE26" s="989"/>
      <c r="AF26" s="1042" t="s">
        <v>385</v>
      </c>
      <c r="AG26" s="995"/>
      <c r="AH26" s="995"/>
      <c r="AI26" s="995"/>
      <c r="AJ26" s="1043"/>
      <c r="AK26" s="989" t="s">
        <v>386</v>
      </c>
      <c r="AL26" s="989"/>
      <c r="AM26" s="989"/>
      <c r="AN26" s="989"/>
      <c r="AO26" s="990"/>
      <c r="AP26" s="988" t="s">
        <v>387</v>
      </c>
      <c r="AQ26" s="989"/>
      <c r="AR26" s="989"/>
      <c r="AS26" s="989"/>
      <c r="AT26" s="990"/>
      <c r="AU26" s="988" t="s">
        <v>388</v>
      </c>
      <c r="AV26" s="989"/>
      <c r="AW26" s="989"/>
      <c r="AX26" s="989"/>
      <c r="AY26" s="990"/>
      <c r="AZ26" s="988" t="s">
        <v>389</v>
      </c>
      <c r="BA26" s="989"/>
      <c r="BB26" s="989"/>
      <c r="BC26" s="989"/>
      <c r="BD26" s="990"/>
      <c r="BE26" s="988" t="s">
        <v>363</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390</v>
      </c>
      <c r="C28" s="1035"/>
      <c r="D28" s="1035"/>
      <c r="E28" s="1035"/>
      <c r="F28" s="1035"/>
      <c r="G28" s="1035"/>
      <c r="H28" s="1035"/>
      <c r="I28" s="1035"/>
      <c r="J28" s="1035"/>
      <c r="K28" s="1035"/>
      <c r="L28" s="1035"/>
      <c r="M28" s="1035"/>
      <c r="N28" s="1035"/>
      <c r="O28" s="1035"/>
      <c r="P28" s="1036"/>
      <c r="Q28" s="1037">
        <v>51708</v>
      </c>
      <c r="R28" s="1038"/>
      <c r="S28" s="1038"/>
      <c r="T28" s="1038"/>
      <c r="U28" s="1038"/>
      <c r="V28" s="1038">
        <v>49666</v>
      </c>
      <c r="W28" s="1038"/>
      <c r="X28" s="1038"/>
      <c r="Y28" s="1038"/>
      <c r="Z28" s="1038"/>
      <c r="AA28" s="1038">
        <v>2042</v>
      </c>
      <c r="AB28" s="1038"/>
      <c r="AC28" s="1038"/>
      <c r="AD28" s="1038"/>
      <c r="AE28" s="1039"/>
      <c r="AF28" s="1040">
        <v>2042</v>
      </c>
      <c r="AG28" s="1038"/>
      <c r="AH28" s="1038"/>
      <c r="AI28" s="1038"/>
      <c r="AJ28" s="1041"/>
      <c r="AK28" s="1029">
        <v>4923</v>
      </c>
      <c r="AL28" s="1030"/>
      <c r="AM28" s="1030"/>
      <c r="AN28" s="1030"/>
      <c r="AO28" s="1030"/>
      <c r="AP28" s="1030" t="s">
        <v>560</v>
      </c>
      <c r="AQ28" s="1030"/>
      <c r="AR28" s="1030"/>
      <c r="AS28" s="1030"/>
      <c r="AT28" s="1030"/>
      <c r="AU28" s="1030" t="s">
        <v>560</v>
      </c>
      <c r="AV28" s="1030"/>
      <c r="AW28" s="1030"/>
      <c r="AX28" s="1030"/>
      <c r="AY28" s="1030"/>
      <c r="AZ28" s="1031" t="s">
        <v>560</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391</v>
      </c>
      <c r="C29" s="1018"/>
      <c r="D29" s="1018"/>
      <c r="E29" s="1018"/>
      <c r="F29" s="1018"/>
      <c r="G29" s="1018"/>
      <c r="H29" s="1018"/>
      <c r="I29" s="1018"/>
      <c r="J29" s="1018"/>
      <c r="K29" s="1018"/>
      <c r="L29" s="1018"/>
      <c r="M29" s="1018"/>
      <c r="N29" s="1018"/>
      <c r="O29" s="1018"/>
      <c r="P29" s="1019"/>
      <c r="Q29" s="1025">
        <v>52488</v>
      </c>
      <c r="R29" s="1026"/>
      <c r="S29" s="1026"/>
      <c r="T29" s="1026"/>
      <c r="U29" s="1026"/>
      <c r="V29" s="1026">
        <v>52307</v>
      </c>
      <c r="W29" s="1026"/>
      <c r="X29" s="1026"/>
      <c r="Y29" s="1026"/>
      <c r="Z29" s="1026"/>
      <c r="AA29" s="1026">
        <v>181</v>
      </c>
      <c r="AB29" s="1026"/>
      <c r="AC29" s="1026"/>
      <c r="AD29" s="1026"/>
      <c r="AE29" s="1027"/>
      <c r="AF29" s="1022">
        <v>181</v>
      </c>
      <c r="AG29" s="1023"/>
      <c r="AH29" s="1023"/>
      <c r="AI29" s="1023"/>
      <c r="AJ29" s="1024"/>
      <c r="AK29" s="967">
        <v>8073</v>
      </c>
      <c r="AL29" s="958"/>
      <c r="AM29" s="958"/>
      <c r="AN29" s="958"/>
      <c r="AO29" s="958"/>
      <c r="AP29" s="958" t="s">
        <v>560</v>
      </c>
      <c r="AQ29" s="958"/>
      <c r="AR29" s="958"/>
      <c r="AS29" s="958"/>
      <c r="AT29" s="958"/>
      <c r="AU29" s="958" t="s">
        <v>560</v>
      </c>
      <c r="AV29" s="958"/>
      <c r="AW29" s="958"/>
      <c r="AX29" s="958"/>
      <c r="AY29" s="958"/>
      <c r="AZ29" s="1028" t="s">
        <v>560</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392</v>
      </c>
      <c r="C30" s="1018"/>
      <c r="D30" s="1018"/>
      <c r="E30" s="1018"/>
      <c r="F30" s="1018"/>
      <c r="G30" s="1018"/>
      <c r="H30" s="1018"/>
      <c r="I30" s="1018"/>
      <c r="J30" s="1018"/>
      <c r="K30" s="1018"/>
      <c r="L30" s="1018"/>
      <c r="M30" s="1018"/>
      <c r="N30" s="1018"/>
      <c r="O30" s="1018"/>
      <c r="P30" s="1019"/>
      <c r="Q30" s="1025">
        <v>8717</v>
      </c>
      <c r="R30" s="1026"/>
      <c r="S30" s="1026"/>
      <c r="T30" s="1026"/>
      <c r="U30" s="1026"/>
      <c r="V30" s="1026">
        <v>8024</v>
      </c>
      <c r="W30" s="1026"/>
      <c r="X30" s="1026"/>
      <c r="Y30" s="1026"/>
      <c r="Z30" s="1026"/>
      <c r="AA30" s="1026">
        <v>694</v>
      </c>
      <c r="AB30" s="1026"/>
      <c r="AC30" s="1026"/>
      <c r="AD30" s="1026"/>
      <c r="AE30" s="1027"/>
      <c r="AF30" s="1022">
        <v>694</v>
      </c>
      <c r="AG30" s="1023"/>
      <c r="AH30" s="1023"/>
      <c r="AI30" s="1023"/>
      <c r="AJ30" s="1024"/>
      <c r="AK30" s="967">
        <v>1891</v>
      </c>
      <c r="AL30" s="958"/>
      <c r="AM30" s="958"/>
      <c r="AN30" s="958"/>
      <c r="AO30" s="958"/>
      <c r="AP30" s="958" t="s">
        <v>560</v>
      </c>
      <c r="AQ30" s="958"/>
      <c r="AR30" s="958"/>
      <c r="AS30" s="958"/>
      <c r="AT30" s="958"/>
      <c r="AU30" s="958" t="s">
        <v>560</v>
      </c>
      <c r="AV30" s="958"/>
      <c r="AW30" s="958"/>
      <c r="AX30" s="958"/>
      <c r="AY30" s="958"/>
      <c r="AZ30" s="1028" t="s">
        <v>560</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393</v>
      </c>
      <c r="C31" s="1018"/>
      <c r="D31" s="1018"/>
      <c r="E31" s="1018"/>
      <c r="F31" s="1018"/>
      <c r="G31" s="1018"/>
      <c r="H31" s="1018"/>
      <c r="I31" s="1018"/>
      <c r="J31" s="1018"/>
      <c r="K31" s="1018"/>
      <c r="L31" s="1018"/>
      <c r="M31" s="1018"/>
      <c r="N31" s="1018"/>
      <c r="O31" s="1018"/>
      <c r="P31" s="1019"/>
      <c r="Q31" s="1025">
        <v>123</v>
      </c>
      <c r="R31" s="1026"/>
      <c r="S31" s="1026"/>
      <c r="T31" s="1026"/>
      <c r="U31" s="1026"/>
      <c r="V31" s="1026">
        <v>46</v>
      </c>
      <c r="W31" s="1026"/>
      <c r="X31" s="1026"/>
      <c r="Y31" s="1026"/>
      <c r="Z31" s="1026"/>
      <c r="AA31" s="1026">
        <v>77</v>
      </c>
      <c r="AB31" s="1026"/>
      <c r="AC31" s="1026"/>
      <c r="AD31" s="1026"/>
      <c r="AE31" s="1027"/>
      <c r="AF31" s="1022">
        <v>77</v>
      </c>
      <c r="AG31" s="1023"/>
      <c r="AH31" s="1023"/>
      <c r="AI31" s="1023"/>
      <c r="AJ31" s="1024"/>
      <c r="AK31" s="967" t="s">
        <v>560</v>
      </c>
      <c r="AL31" s="958"/>
      <c r="AM31" s="958"/>
      <c r="AN31" s="958"/>
      <c r="AO31" s="958"/>
      <c r="AP31" s="958">
        <v>118</v>
      </c>
      <c r="AQ31" s="958"/>
      <c r="AR31" s="958"/>
      <c r="AS31" s="958"/>
      <c r="AT31" s="958"/>
      <c r="AU31" s="958" t="s">
        <v>560</v>
      </c>
      <c r="AV31" s="958"/>
      <c r="AW31" s="958"/>
      <c r="AX31" s="958"/>
      <c r="AY31" s="958"/>
      <c r="AZ31" s="1028" t="s">
        <v>560</v>
      </c>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394</v>
      </c>
      <c r="C32" s="1018"/>
      <c r="D32" s="1018"/>
      <c r="E32" s="1018"/>
      <c r="F32" s="1018"/>
      <c r="G32" s="1018"/>
      <c r="H32" s="1018"/>
      <c r="I32" s="1018"/>
      <c r="J32" s="1018"/>
      <c r="K32" s="1018"/>
      <c r="L32" s="1018"/>
      <c r="M32" s="1018"/>
      <c r="N32" s="1018"/>
      <c r="O32" s="1018"/>
      <c r="P32" s="1019"/>
      <c r="Q32" s="1025">
        <v>37405</v>
      </c>
      <c r="R32" s="1026"/>
      <c r="S32" s="1026"/>
      <c r="T32" s="1026"/>
      <c r="U32" s="1026"/>
      <c r="V32" s="1026">
        <v>36375</v>
      </c>
      <c r="W32" s="1026"/>
      <c r="X32" s="1026"/>
      <c r="Y32" s="1026"/>
      <c r="Z32" s="1026"/>
      <c r="AA32" s="1026">
        <v>1030</v>
      </c>
      <c r="AB32" s="1026"/>
      <c r="AC32" s="1026"/>
      <c r="AD32" s="1026"/>
      <c r="AE32" s="1027"/>
      <c r="AF32" s="1022">
        <v>796</v>
      </c>
      <c r="AG32" s="1023"/>
      <c r="AH32" s="1023"/>
      <c r="AI32" s="1023"/>
      <c r="AJ32" s="1024"/>
      <c r="AK32" s="967" t="s">
        <v>560</v>
      </c>
      <c r="AL32" s="958"/>
      <c r="AM32" s="958"/>
      <c r="AN32" s="958"/>
      <c r="AO32" s="958"/>
      <c r="AP32" s="958" t="s">
        <v>560</v>
      </c>
      <c r="AQ32" s="958"/>
      <c r="AR32" s="958"/>
      <c r="AS32" s="958"/>
      <c r="AT32" s="958"/>
      <c r="AU32" s="958" t="s">
        <v>560</v>
      </c>
      <c r="AV32" s="958"/>
      <c r="AW32" s="958"/>
      <c r="AX32" s="958"/>
      <c r="AY32" s="958"/>
      <c r="AZ32" s="1028" t="s">
        <v>560</v>
      </c>
      <c r="BA32" s="1028"/>
      <c r="BB32" s="1028"/>
      <c r="BC32" s="1028"/>
      <c r="BD32" s="1028"/>
      <c r="BE32" s="959"/>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t="s">
        <v>395</v>
      </c>
      <c r="C33" s="1018"/>
      <c r="D33" s="1018"/>
      <c r="E33" s="1018"/>
      <c r="F33" s="1018"/>
      <c r="G33" s="1018"/>
      <c r="H33" s="1018"/>
      <c r="I33" s="1018"/>
      <c r="J33" s="1018"/>
      <c r="K33" s="1018"/>
      <c r="L33" s="1018"/>
      <c r="M33" s="1018"/>
      <c r="N33" s="1018"/>
      <c r="O33" s="1018"/>
      <c r="P33" s="1019"/>
      <c r="Q33" s="1025">
        <v>9046</v>
      </c>
      <c r="R33" s="1026"/>
      <c r="S33" s="1026"/>
      <c r="T33" s="1026"/>
      <c r="U33" s="1026"/>
      <c r="V33" s="1026">
        <v>6811</v>
      </c>
      <c r="W33" s="1026"/>
      <c r="X33" s="1026"/>
      <c r="Y33" s="1026"/>
      <c r="Z33" s="1026"/>
      <c r="AA33" s="1026">
        <v>2235</v>
      </c>
      <c r="AB33" s="1026"/>
      <c r="AC33" s="1026"/>
      <c r="AD33" s="1026"/>
      <c r="AE33" s="1027"/>
      <c r="AF33" s="1022">
        <v>13828</v>
      </c>
      <c r="AG33" s="1023"/>
      <c r="AH33" s="1023"/>
      <c r="AI33" s="1023"/>
      <c r="AJ33" s="1024"/>
      <c r="AK33" s="967">
        <v>279</v>
      </c>
      <c r="AL33" s="958"/>
      <c r="AM33" s="958"/>
      <c r="AN33" s="958"/>
      <c r="AO33" s="958"/>
      <c r="AP33" s="958">
        <v>15902</v>
      </c>
      <c r="AQ33" s="958"/>
      <c r="AR33" s="958"/>
      <c r="AS33" s="958"/>
      <c r="AT33" s="958"/>
      <c r="AU33" s="958">
        <v>557</v>
      </c>
      <c r="AV33" s="958"/>
      <c r="AW33" s="958"/>
      <c r="AX33" s="958"/>
      <c r="AY33" s="958"/>
      <c r="AZ33" s="1028" t="s">
        <v>560</v>
      </c>
      <c r="BA33" s="1028"/>
      <c r="BB33" s="1028"/>
      <c r="BC33" s="1028"/>
      <c r="BD33" s="1028"/>
      <c r="BE33" s="959" t="s">
        <v>396</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t="s">
        <v>397</v>
      </c>
      <c r="C34" s="1018"/>
      <c r="D34" s="1018"/>
      <c r="E34" s="1018"/>
      <c r="F34" s="1018"/>
      <c r="G34" s="1018"/>
      <c r="H34" s="1018"/>
      <c r="I34" s="1018"/>
      <c r="J34" s="1018"/>
      <c r="K34" s="1018"/>
      <c r="L34" s="1018"/>
      <c r="M34" s="1018"/>
      <c r="N34" s="1018"/>
      <c r="O34" s="1018"/>
      <c r="P34" s="1019"/>
      <c r="Q34" s="1025">
        <v>350</v>
      </c>
      <c r="R34" s="1026"/>
      <c r="S34" s="1026"/>
      <c r="T34" s="1026"/>
      <c r="U34" s="1026"/>
      <c r="V34" s="1026">
        <v>328</v>
      </c>
      <c r="W34" s="1026"/>
      <c r="X34" s="1026"/>
      <c r="Y34" s="1026"/>
      <c r="Z34" s="1026"/>
      <c r="AA34" s="1026">
        <v>22</v>
      </c>
      <c r="AB34" s="1026"/>
      <c r="AC34" s="1026"/>
      <c r="AD34" s="1026"/>
      <c r="AE34" s="1027"/>
      <c r="AF34" s="1022">
        <v>622</v>
      </c>
      <c r="AG34" s="1023"/>
      <c r="AH34" s="1023"/>
      <c r="AI34" s="1023"/>
      <c r="AJ34" s="1024"/>
      <c r="AK34" s="967">
        <v>315</v>
      </c>
      <c r="AL34" s="958"/>
      <c r="AM34" s="958"/>
      <c r="AN34" s="958"/>
      <c r="AO34" s="958"/>
      <c r="AP34" s="958">
        <v>405</v>
      </c>
      <c r="AQ34" s="958"/>
      <c r="AR34" s="958"/>
      <c r="AS34" s="958"/>
      <c r="AT34" s="958"/>
      <c r="AU34" s="958">
        <v>405</v>
      </c>
      <c r="AV34" s="958"/>
      <c r="AW34" s="958"/>
      <c r="AX34" s="958"/>
      <c r="AY34" s="958"/>
      <c r="AZ34" s="1028" t="s">
        <v>560</v>
      </c>
      <c r="BA34" s="1028"/>
      <c r="BB34" s="1028"/>
      <c r="BC34" s="1028"/>
      <c r="BD34" s="1028"/>
      <c r="BE34" s="959" t="s">
        <v>396</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t="s">
        <v>398</v>
      </c>
      <c r="C35" s="1018"/>
      <c r="D35" s="1018"/>
      <c r="E35" s="1018"/>
      <c r="F35" s="1018"/>
      <c r="G35" s="1018"/>
      <c r="H35" s="1018"/>
      <c r="I35" s="1018"/>
      <c r="J35" s="1018"/>
      <c r="K35" s="1018"/>
      <c r="L35" s="1018"/>
      <c r="M35" s="1018"/>
      <c r="N35" s="1018"/>
      <c r="O35" s="1018"/>
      <c r="P35" s="1019"/>
      <c r="Q35" s="1025">
        <v>584</v>
      </c>
      <c r="R35" s="1026"/>
      <c r="S35" s="1026"/>
      <c r="T35" s="1026"/>
      <c r="U35" s="1026"/>
      <c r="V35" s="1026">
        <v>372</v>
      </c>
      <c r="W35" s="1026"/>
      <c r="X35" s="1026"/>
      <c r="Y35" s="1026"/>
      <c r="Z35" s="1026"/>
      <c r="AA35" s="1026">
        <v>212</v>
      </c>
      <c r="AB35" s="1026"/>
      <c r="AC35" s="1026"/>
      <c r="AD35" s="1026"/>
      <c r="AE35" s="1027"/>
      <c r="AF35" s="1022">
        <v>2898</v>
      </c>
      <c r="AG35" s="1023"/>
      <c r="AH35" s="1023"/>
      <c r="AI35" s="1023"/>
      <c r="AJ35" s="1024"/>
      <c r="AK35" s="967">
        <v>1</v>
      </c>
      <c r="AL35" s="958"/>
      <c r="AM35" s="958"/>
      <c r="AN35" s="958"/>
      <c r="AO35" s="958"/>
      <c r="AP35" s="958">
        <v>1323</v>
      </c>
      <c r="AQ35" s="958"/>
      <c r="AR35" s="958"/>
      <c r="AS35" s="958"/>
      <c r="AT35" s="958"/>
      <c r="AU35" s="958" t="s">
        <v>560</v>
      </c>
      <c r="AV35" s="958"/>
      <c r="AW35" s="958"/>
      <c r="AX35" s="958"/>
      <c r="AY35" s="958"/>
      <c r="AZ35" s="1028" t="s">
        <v>560</v>
      </c>
      <c r="BA35" s="1028"/>
      <c r="BB35" s="1028"/>
      <c r="BC35" s="1028"/>
      <c r="BD35" s="1028"/>
      <c r="BE35" s="959" t="s">
        <v>396</v>
      </c>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t="s">
        <v>399</v>
      </c>
      <c r="C36" s="1018"/>
      <c r="D36" s="1018"/>
      <c r="E36" s="1018"/>
      <c r="F36" s="1018"/>
      <c r="G36" s="1018"/>
      <c r="H36" s="1018"/>
      <c r="I36" s="1018"/>
      <c r="J36" s="1018"/>
      <c r="K36" s="1018"/>
      <c r="L36" s="1018"/>
      <c r="M36" s="1018"/>
      <c r="N36" s="1018"/>
      <c r="O36" s="1018"/>
      <c r="P36" s="1019"/>
      <c r="Q36" s="1025">
        <v>14431</v>
      </c>
      <c r="R36" s="1026"/>
      <c r="S36" s="1026"/>
      <c r="T36" s="1026"/>
      <c r="U36" s="1026"/>
      <c r="V36" s="1026">
        <v>13126</v>
      </c>
      <c r="W36" s="1026"/>
      <c r="X36" s="1026"/>
      <c r="Y36" s="1026"/>
      <c r="Z36" s="1026"/>
      <c r="AA36" s="1026">
        <v>1304</v>
      </c>
      <c r="AB36" s="1026"/>
      <c r="AC36" s="1026"/>
      <c r="AD36" s="1026"/>
      <c r="AE36" s="1027"/>
      <c r="AF36" s="1022">
        <v>9680</v>
      </c>
      <c r="AG36" s="1023"/>
      <c r="AH36" s="1023"/>
      <c r="AI36" s="1023"/>
      <c r="AJ36" s="1024"/>
      <c r="AK36" s="967">
        <v>6574</v>
      </c>
      <c r="AL36" s="958"/>
      <c r="AM36" s="958"/>
      <c r="AN36" s="958"/>
      <c r="AO36" s="958"/>
      <c r="AP36" s="958">
        <v>103230</v>
      </c>
      <c r="AQ36" s="958"/>
      <c r="AR36" s="958"/>
      <c r="AS36" s="958"/>
      <c r="AT36" s="958"/>
      <c r="AU36" s="958">
        <v>65861</v>
      </c>
      <c r="AV36" s="958"/>
      <c r="AW36" s="958"/>
      <c r="AX36" s="958"/>
      <c r="AY36" s="958"/>
      <c r="AZ36" s="1028" t="s">
        <v>560</v>
      </c>
      <c r="BA36" s="1028"/>
      <c r="BB36" s="1028"/>
      <c r="BC36" s="1028"/>
      <c r="BD36" s="1028"/>
      <c r="BE36" s="959" t="s">
        <v>396</v>
      </c>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t="s">
        <v>400</v>
      </c>
      <c r="C37" s="1018"/>
      <c r="D37" s="1018"/>
      <c r="E37" s="1018"/>
      <c r="F37" s="1018"/>
      <c r="G37" s="1018"/>
      <c r="H37" s="1018"/>
      <c r="I37" s="1018"/>
      <c r="J37" s="1018"/>
      <c r="K37" s="1018"/>
      <c r="L37" s="1018"/>
      <c r="M37" s="1018"/>
      <c r="N37" s="1018"/>
      <c r="O37" s="1018"/>
      <c r="P37" s="1019"/>
      <c r="Q37" s="1025">
        <v>33</v>
      </c>
      <c r="R37" s="1026"/>
      <c r="S37" s="1026"/>
      <c r="T37" s="1026"/>
      <c r="U37" s="1026"/>
      <c r="V37" s="1026">
        <v>33</v>
      </c>
      <c r="W37" s="1026"/>
      <c r="X37" s="1026"/>
      <c r="Y37" s="1026"/>
      <c r="Z37" s="1026"/>
      <c r="AA37" s="1026" t="s">
        <v>560</v>
      </c>
      <c r="AB37" s="1026"/>
      <c r="AC37" s="1026"/>
      <c r="AD37" s="1026"/>
      <c r="AE37" s="1027"/>
      <c r="AF37" s="1022" t="s">
        <v>122</v>
      </c>
      <c r="AG37" s="1023"/>
      <c r="AH37" s="1023"/>
      <c r="AI37" s="1023"/>
      <c r="AJ37" s="1024"/>
      <c r="AK37" s="967">
        <v>24</v>
      </c>
      <c r="AL37" s="958"/>
      <c r="AM37" s="958"/>
      <c r="AN37" s="958"/>
      <c r="AO37" s="958"/>
      <c r="AP37" s="958" t="s">
        <v>560</v>
      </c>
      <c r="AQ37" s="958"/>
      <c r="AR37" s="958"/>
      <c r="AS37" s="958"/>
      <c r="AT37" s="958"/>
      <c r="AU37" s="958" t="s">
        <v>560</v>
      </c>
      <c r="AV37" s="958"/>
      <c r="AW37" s="958"/>
      <c r="AX37" s="958"/>
      <c r="AY37" s="958"/>
      <c r="AZ37" s="1028" t="s">
        <v>560</v>
      </c>
      <c r="BA37" s="1028"/>
      <c r="BB37" s="1028"/>
      <c r="BC37" s="1028"/>
      <c r="BD37" s="1028"/>
      <c r="BE37" s="959" t="s">
        <v>401</v>
      </c>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t="s">
        <v>402</v>
      </c>
      <c r="C38" s="1018"/>
      <c r="D38" s="1018"/>
      <c r="E38" s="1018"/>
      <c r="F38" s="1018"/>
      <c r="G38" s="1018"/>
      <c r="H38" s="1018"/>
      <c r="I38" s="1018"/>
      <c r="J38" s="1018"/>
      <c r="K38" s="1018"/>
      <c r="L38" s="1018"/>
      <c r="M38" s="1018"/>
      <c r="N38" s="1018"/>
      <c r="O38" s="1018"/>
      <c r="P38" s="1019"/>
      <c r="Q38" s="1025">
        <v>876</v>
      </c>
      <c r="R38" s="1026"/>
      <c r="S38" s="1026"/>
      <c r="T38" s="1026"/>
      <c r="U38" s="1026"/>
      <c r="V38" s="1026">
        <v>849</v>
      </c>
      <c r="W38" s="1026"/>
      <c r="X38" s="1026"/>
      <c r="Y38" s="1026"/>
      <c r="Z38" s="1026"/>
      <c r="AA38" s="1026">
        <v>27</v>
      </c>
      <c r="AB38" s="1026"/>
      <c r="AC38" s="1026"/>
      <c r="AD38" s="1026"/>
      <c r="AE38" s="1027"/>
      <c r="AF38" s="1022">
        <v>25</v>
      </c>
      <c r="AG38" s="1023"/>
      <c r="AH38" s="1023"/>
      <c r="AI38" s="1023"/>
      <c r="AJ38" s="1024"/>
      <c r="AK38" s="967">
        <v>254</v>
      </c>
      <c r="AL38" s="958"/>
      <c r="AM38" s="958"/>
      <c r="AN38" s="958"/>
      <c r="AO38" s="958"/>
      <c r="AP38" s="958">
        <v>455</v>
      </c>
      <c r="AQ38" s="958"/>
      <c r="AR38" s="958"/>
      <c r="AS38" s="958"/>
      <c r="AT38" s="958"/>
      <c r="AU38" s="958">
        <v>303</v>
      </c>
      <c r="AV38" s="958"/>
      <c r="AW38" s="958"/>
      <c r="AX38" s="958"/>
      <c r="AY38" s="958"/>
      <c r="AZ38" s="1028" t="s">
        <v>560</v>
      </c>
      <c r="BA38" s="1028"/>
      <c r="BB38" s="1028"/>
      <c r="BC38" s="1028"/>
      <c r="BD38" s="1028"/>
      <c r="BE38" s="959" t="s">
        <v>401</v>
      </c>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t="s">
        <v>403</v>
      </c>
      <c r="C39" s="1018"/>
      <c r="D39" s="1018"/>
      <c r="E39" s="1018"/>
      <c r="F39" s="1018"/>
      <c r="G39" s="1018"/>
      <c r="H39" s="1018"/>
      <c r="I39" s="1018"/>
      <c r="J39" s="1018"/>
      <c r="K39" s="1018"/>
      <c r="L39" s="1018"/>
      <c r="M39" s="1018"/>
      <c r="N39" s="1018"/>
      <c r="O39" s="1018"/>
      <c r="P39" s="1019"/>
      <c r="Q39" s="1025">
        <v>1808</v>
      </c>
      <c r="R39" s="1026"/>
      <c r="S39" s="1026"/>
      <c r="T39" s="1026"/>
      <c r="U39" s="1026"/>
      <c r="V39" s="1026">
        <v>470</v>
      </c>
      <c r="W39" s="1026"/>
      <c r="X39" s="1026"/>
      <c r="Y39" s="1026"/>
      <c r="Z39" s="1026"/>
      <c r="AA39" s="1026">
        <v>1338</v>
      </c>
      <c r="AB39" s="1026"/>
      <c r="AC39" s="1026"/>
      <c r="AD39" s="1026"/>
      <c r="AE39" s="1027"/>
      <c r="AF39" s="1022">
        <v>1338</v>
      </c>
      <c r="AG39" s="1023"/>
      <c r="AH39" s="1023"/>
      <c r="AI39" s="1023"/>
      <c r="AJ39" s="1024"/>
      <c r="AK39" s="967" t="s">
        <v>560</v>
      </c>
      <c r="AL39" s="958"/>
      <c r="AM39" s="958"/>
      <c r="AN39" s="958"/>
      <c r="AO39" s="958"/>
      <c r="AP39" s="958" t="s">
        <v>560</v>
      </c>
      <c r="AQ39" s="958"/>
      <c r="AR39" s="958"/>
      <c r="AS39" s="958"/>
      <c r="AT39" s="958"/>
      <c r="AU39" s="958" t="s">
        <v>560</v>
      </c>
      <c r="AV39" s="958"/>
      <c r="AW39" s="958"/>
      <c r="AX39" s="958"/>
      <c r="AY39" s="958"/>
      <c r="AZ39" s="1028" t="s">
        <v>560</v>
      </c>
      <c r="BA39" s="1028"/>
      <c r="BB39" s="1028"/>
      <c r="BC39" s="1028"/>
      <c r="BD39" s="1028"/>
      <c r="BE39" s="959" t="s">
        <v>401</v>
      </c>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t="s">
        <v>404</v>
      </c>
      <c r="C40" s="1018"/>
      <c r="D40" s="1018"/>
      <c r="E40" s="1018"/>
      <c r="F40" s="1018"/>
      <c r="G40" s="1018"/>
      <c r="H40" s="1018"/>
      <c r="I40" s="1018"/>
      <c r="J40" s="1018"/>
      <c r="K40" s="1018"/>
      <c r="L40" s="1018"/>
      <c r="M40" s="1018"/>
      <c r="N40" s="1018"/>
      <c r="O40" s="1018"/>
      <c r="P40" s="1019"/>
      <c r="Q40" s="1025">
        <v>1514</v>
      </c>
      <c r="R40" s="1026"/>
      <c r="S40" s="1026"/>
      <c r="T40" s="1026"/>
      <c r="U40" s="1026"/>
      <c r="V40" s="1026">
        <v>1475</v>
      </c>
      <c r="W40" s="1026"/>
      <c r="X40" s="1026"/>
      <c r="Y40" s="1026"/>
      <c r="Z40" s="1026"/>
      <c r="AA40" s="1026">
        <v>39</v>
      </c>
      <c r="AB40" s="1026"/>
      <c r="AC40" s="1026"/>
      <c r="AD40" s="1026"/>
      <c r="AE40" s="1027"/>
      <c r="AF40" s="1022">
        <v>39</v>
      </c>
      <c r="AG40" s="1023"/>
      <c r="AH40" s="1023"/>
      <c r="AI40" s="1023"/>
      <c r="AJ40" s="1024"/>
      <c r="AK40" s="967">
        <v>311</v>
      </c>
      <c r="AL40" s="958"/>
      <c r="AM40" s="958"/>
      <c r="AN40" s="958"/>
      <c r="AO40" s="958"/>
      <c r="AP40" s="958">
        <v>1007</v>
      </c>
      <c r="AQ40" s="958"/>
      <c r="AR40" s="958"/>
      <c r="AS40" s="958"/>
      <c r="AT40" s="958"/>
      <c r="AU40" s="958">
        <v>509</v>
      </c>
      <c r="AV40" s="958"/>
      <c r="AW40" s="958"/>
      <c r="AX40" s="958"/>
      <c r="AY40" s="958"/>
      <c r="AZ40" s="1028" t="s">
        <v>560</v>
      </c>
      <c r="BA40" s="1028"/>
      <c r="BB40" s="1028"/>
      <c r="BC40" s="1028"/>
      <c r="BD40" s="1028"/>
      <c r="BE40" s="959" t="s">
        <v>401</v>
      </c>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405</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378</v>
      </c>
      <c r="B63" s="924" t="s">
        <v>406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32220</v>
      </c>
      <c r="AG63" s="946"/>
      <c r="AH63" s="946"/>
      <c r="AI63" s="946"/>
      <c r="AJ63" s="1009"/>
      <c r="AK63" s="1010"/>
      <c r="AL63" s="950"/>
      <c r="AM63" s="950"/>
      <c r="AN63" s="950"/>
      <c r="AO63" s="950"/>
      <c r="AP63" s="946">
        <v>122440</v>
      </c>
      <c r="AQ63" s="946"/>
      <c r="AR63" s="946"/>
      <c r="AS63" s="946"/>
      <c r="AT63" s="946"/>
      <c r="AU63" s="946">
        <v>67635</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407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408</v>
      </c>
      <c r="B66" s="983"/>
      <c r="C66" s="983"/>
      <c r="D66" s="983"/>
      <c r="E66" s="983"/>
      <c r="F66" s="983"/>
      <c r="G66" s="983"/>
      <c r="H66" s="983"/>
      <c r="I66" s="983"/>
      <c r="J66" s="983"/>
      <c r="K66" s="983"/>
      <c r="L66" s="983"/>
      <c r="M66" s="983"/>
      <c r="N66" s="983"/>
      <c r="O66" s="983"/>
      <c r="P66" s="984"/>
      <c r="Q66" s="988" t="s">
        <v>382</v>
      </c>
      <c r="R66" s="989"/>
      <c r="S66" s="989"/>
      <c r="T66" s="989"/>
      <c r="U66" s="990"/>
      <c r="V66" s="988" t="s">
        <v>383</v>
      </c>
      <c r="W66" s="989"/>
      <c r="X66" s="989"/>
      <c r="Y66" s="989"/>
      <c r="Z66" s="990"/>
      <c r="AA66" s="988" t="s">
        <v>384</v>
      </c>
      <c r="AB66" s="989"/>
      <c r="AC66" s="989"/>
      <c r="AD66" s="989"/>
      <c r="AE66" s="990"/>
      <c r="AF66" s="994" t="s">
        <v>385</v>
      </c>
      <c r="AG66" s="995"/>
      <c r="AH66" s="995"/>
      <c r="AI66" s="995"/>
      <c r="AJ66" s="996"/>
      <c r="AK66" s="988" t="s">
        <v>386</v>
      </c>
      <c r="AL66" s="983"/>
      <c r="AM66" s="983"/>
      <c r="AN66" s="983"/>
      <c r="AO66" s="984"/>
      <c r="AP66" s="988" t="s">
        <v>387</v>
      </c>
      <c r="AQ66" s="989"/>
      <c r="AR66" s="989"/>
      <c r="AS66" s="989"/>
      <c r="AT66" s="990"/>
      <c r="AU66" s="988" t="s">
        <v>409</v>
      </c>
      <c r="AV66" s="989"/>
      <c r="AW66" s="989"/>
      <c r="AX66" s="989"/>
      <c r="AY66" s="990"/>
      <c r="AZ66" s="988" t="s">
        <v>363</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561</v>
      </c>
      <c r="C68" s="973"/>
      <c r="D68" s="973"/>
      <c r="E68" s="973"/>
      <c r="F68" s="973"/>
      <c r="G68" s="973"/>
      <c r="H68" s="973"/>
      <c r="I68" s="973"/>
      <c r="J68" s="973"/>
      <c r="K68" s="973"/>
      <c r="L68" s="973"/>
      <c r="M68" s="973"/>
      <c r="N68" s="973"/>
      <c r="O68" s="973"/>
      <c r="P68" s="974"/>
      <c r="Q68" s="975">
        <v>462</v>
      </c>
      <c r="R68" s="969"/>
      <c r="S68" s="969"/>
      <c r="T68" s="969"/>
      <c r="U68" s="969"/>
      <c r="V68" s="969">
        <v>394</v>
      </c>
      <c r="W68" s="969"/>
      <c r="X68" s="969"/>
      <c r="Y68" s="969"/>
      <c r="Z68" s="969"/>
      <c r="AA68" s="969">
        <v>68</v>
      </c>
      <c r="AB68" s="969"/>
      <c r="AC68" s="969"/>
      <c r="AD68" s="969"/>
      <c r="AE68" s="969"/>
      <c r="AF68" s="969">
        <v>68</v>
      </c>
      <c r="AG68" s="969"/>
      <c r="AH68" s="969"/>
      <c r="AI68" s="969"/>
      <c r="AJ68" s="969"/>
      <c r="AK68" s="969" t="s">
        <v>560</v>
      </c>
      <c r="AL68" s="969"/>
      <c r="AM68" s="969"/>
      <c r="AN68" s="969"/>
      <c r="AO68" s="969"/>
      <c r="AP68" s="969" t="s">
        <v>560</v>
      </c>
      <c r="AQ68" s="969"/>
      <c r="AR68" s="969"/>
      <c r="AS68" s="969"/>
      <c r="AT68" s="969"/>
      <c r="AU68" s="969" t="s">
        <v>560</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562</v>
      </c>
      <c r="C69" s="962"/>
      <c r="D69" s="962"/>
      <c r="E69" s="962"/>
      <c r="F69" s="962"/>
      <c r="G69" s="962"/>
      <c r="H69" s="962"/>
      <c r="I69" s="962"/>
      <c r="J69" s="962"/>
      <c r="K69" s="962"/>
      <c r="L69" s="962"/>
      <c r="M69" s="962"/>
      <c r="N69" s="962"/>
      <c r="O69" s="962"/>
      <c r="P69" s="963"/>
      <c r="Q69" s="964">
        <v>37</v>
      </c>
      <c r="R69" s="958"/>
      <c r="S69" s="958"/>
      <c r="T69" s="958"/>
      <c r="U69" s="958"/>
      <c r="V69" s="958">
        <v>25</v>
      </c>
      <c r="W69" s="958"/>
      <c r="X69" s="958"/>
      <c r="Y69" s="958"/>
      <c r="Z69" s="958"/>
      <c r="AA69" s="958">
        <v>12</v>
      </c>
      <c r="AB69" s="958"/>
      <c r="AC69" s="958"/>
      <c r="AD69" s="958"/>
      <c r="AE69" s="958"/>
      <c r="AF69" s="958">
        <v>12</v>
      </c>
      <c r="AG69" s="958"/>
      <c r="AH69" s="958"/>
      <c r="AI69" s="958"/>
      <c r="AJ69" s="958"/>
      <c r="AK69" s="958" t="s">
        <v>560</v>
      </c>
      <c r="AL69" s="958"/>
      <c r="AM69" s="958"/>
      <c r="AN69" s="958"/>
      <c r="AO69" s="958"/>
      <c r="AP69" s="958" t="s">
        <v>560</v>
      </c>
      <c r="AQ69" s="958"/>
      <c r="AR69" s="958"/>
      <c r="AS69" s="958"/>
      <c r="AT69" s="958"/>
      <c r="AU69" s="958" t="s">
        <v>560</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563</v>
      </c>
      <c r="C70" s="962"/>
      <c r="D70" s="962"/>
      <c r="E70" s="962"/>
      <c r="F70" s="962"/>
      <c r="G70" s="962"/>
      <c r="H70" s="962"/>
      <c r="I70" s="962"/>
      <c r="J70" s="962"/>
      <c r="K70" s="962"/>
      <c r="L70" s="962"/>
      <c r="M70" s="962"/>
      <c r="N70" s="962"/>
      <c r="O70" s="962"/>
      <c r="P70" s="963"/>
      <c r="Q70" s="964">
        <v>445</v>
      </c>
      <c r="R70" s="958"/>
      <c r="S70" s="958"/>
      <c r="T70" s="958"/>
      <c r="U70" s="958"/>
      <c r="V70" s="958">
        <v>319</v>
      </c>
      <c r="W70" s="958"/>
      <c r="X70" s="958"/>
      <c r="Y70" s="958"/>
      <c r="Z70" s="958"/>
      <c r="AA70" s="958">
        <v>126</v>
      </c>
      <c r="AB70" s="958"/>
      <c r="AC70" s="958"/>
      <c r="AD70" s="958"/>
      <c r="AE70" s="958"/>
      <c r="AF70" s="958">
        <v>126</v>
      </c>
      <c r="AG70" s="958"/>
      <c r="AH70" s="958"/>
      <c r="AI70" s="958"/>
      <c r="AJ70" s="958"/>
      <c r="AK70" s="958">
        <v>46</v>
      </c>
      <c r="AL70" s="958"/>
      <c r="AM70" s="958"/>
      <c r="AN70" s="958"/>
      <c r="AO70" s="958"/>
      <c r="AP70" s="958" t="s">
        <v>560</v>
      </c>
      <c r="AQ70" s="958"/>
      <c r="AR70" s="958"/>
      <c r="AS70" s="958"/>
      <c r="AT70" s="958"/>
      <c r="AU70" s="958" t="s">
        <v>560</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564</v>
      </c>
      <c r="C71" s="962"/>
      <c r="D71" s="962"/>
      <c r="E71" s="962"/>
      <c r="F71" s="962"/>
      <c r="G71" s="962"/>
      <c r="H71" s="962"/>
      <c r="I71" s="962"/>
      <c r="J71" s="962"/>
      <c r="K71" s="962"/>
      <c r="L71" s="962"/>
      <c r="M71" s="962"/>
      <c r="N71" s="962"/>
      <c r="O71" s="962"/>
      <c r="P71" s="963"/>
      <c r="Q71" s="964">
        <v>650</v>
      </c>
      <c r="R71" s="958"/>
      <c r="S71" s="958"/>
      <c r="T71" s="958"/>
      <c r="U71" s="958"/>
      <c r="V71" s="958">
        <v>625</v>
      </c>
      <c r="W71" s="958"/>
      <c r="X71" s="958"/>
      <c r="Y71" s="958"/>
      <c r="Z71" s="958"/>
      <c r="AA71" s="958">
        <v>25</v>
      </c>
      <c r="AB71" s="958"/>
      <c r="AC71" s="958"/>
      <c r="AD71" s="958"/>
      <c r="AE71" s="958"/>
      <c r="AF71" s="958">
        <v>25</v>
      </c>
      <c r="AG71" s="958"/>
      <c r="AH71" s="958"/>
      <c r="AI71" s="958"/>
      <c r="AJ71" s="958"/>
      <c r="AK71" s="958">
        <v>4</v>
      </c>
      <c r="AL71" s="958"/>
      <c r="AM71" s="958"/>
      <c r="AN71" s="958"/>
      <c r="AO71" s="958"/>
      <c r="AP71" s="958" t="s">
        <v>560</v>
      </c>
      <c r="AQ71" s="958"/>
      <c r="AR71" s="958"/>
      <c r="AS71" s="958"/>
      <c r="AT71" s="958"/>
      <c r="AU71" s="958" t="s">
        <v>560</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565</v>
      </c>
      <c r="C72" s="962"/>
      <c r="D72" s="962"/>
      <c r="E72" s="962"/>
      <c r="F72" s="962"/>
      <c r="G72" s="962"/>
      <c r="H72" s="962"/>
      <c r="I72" s="962"/>
      <c r="J72" s="962"/>
      <c r="K72" s="962"/>
      <c r="L72" s="962"/>
      <c r="M72" s="962"/>
      <c r="N72" s="962"/>
      <c r="O72" s="962"/>
      <c r="P72" s="963"/>
      <c r="Q72" s="964">
        <v>845</v>
      </c>
      <c r="R72" s="958"/>
      <c r="S72" s="958"/>
      <c r="T72" s="958"/>
      <c r="U72" s="958"/>
      <c r="V72" s="958">
        <v>738</v>
      </c>
      <c r="W72" s="958"/>
      <c r="X72" s="958"/>
      <c r="Y72" s="958"/>
      <c r="Z72" s="958"/>
      <c r="AA72" s="958">
        <v>106</v>
      </c>
      <c r="AB72" s="958"/>
      <c r="AC72" s="958"/>
      <c r="AD72" s="958"/>
      <c r="AE72" s="958"/>
      <c r="AF72" s="958">
        <v>106</v>
      </c>
      <c r="AG72" s="958"/>
      <c r="AH72" s="958"/>
      <c r="AI72" s="958"/>
      <c r="AJ72" s="958"/>
      <c r="AK72" s="958">
        <v>120</v>
      </c>
      <c r="AL72" s="958"/>
      <c r="AM72" s="958"/>
      <c r="AN72" s="958"/>
      <c r="AO72" s="958"/>
      <c r="AP72" s="958">
        <v>1742</v>
      </c>
      <c r="AQ72" s="958"/>
      <c r="AR72" s="958"/>
      <c r="AS72" s="958"/>
      <c r="AT72" s="958"/>
      <c r="AU72" s="958">
        <v>1399</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566</v>
      </c>
      <c r="C73" s="962"/>
      <c r="D73" s="962"/>
      <c r="E73" s="962"/>
      <c r="F73" s="962"/>
      <c r="G73" s="962"/>
      <c r="H73" s="962"/>
      <c r="I73" s="962"/>
      <c r="J73" s="962"/>
      <c r="K73" s="962"/>
      <c r="L73" s="962"/>
      <c r="M73" s="962"/>
      <c r="N73" s="962"/>
      <c r="O73" s="962"/>
      <c r="P73" s="963"/>
      <c r="Q73" s="964">
        <v>79</v>
      </c>
      <c r="R73" s="958"/>
      <c r="S73" s="958"/>
      <c r="T73" s="958"/>
      <c r="U73" s="958"/>
      <c r="V73" s="958">
        <v>10</v>
      </c>
      <c r="W73" s="958"/>
      <c r="X73" s="958"/>
      <c r="Y73" s="958"/>
      <c r="Z73" s="958"/>
      <c r="AA73" s="958">
        <v>70</v>
      </c>
      <c r="AB73" s="958"/>
      <c r="AC73" s="958"/>
      <c r="AD73" s="958"/>
      <c r="AE73" s="958"/>
      <c r="AF73" s="958">
        <v>70</v>
      </c>
      <c r="AG73" s="958"/>
      <c r="AH73" s="958"/>
      <c r="AI73" s="958"/>
      <c r="AJ73" s="958"/>
      <c r="AK73" s="958" t="s">
        <v>560</v>
      </c>
      <c r="AL73" s="958"/>
      <c r="AM73" s="958"/>
      <c r="AN73" s="958"/>
      <c r="AO73" s="958"/>
      <c r="AP73" s="958" t="s">
        <v>560</v>
      </c>
      <c r="AQ73" s="958"/>
      <c r="AR73" s="958"/>
      <c r="AS73" s="958"/>
      <c r="AT73" s="958"/>
      <c r="AU73" s="958" t="s">
        <v>560</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t="s">
        <v>567</v>
      </c>
      <c r="C74" s="962"/>
      <c r="D74" s="962"/>
      <c r="E74" s="962"/>
      <c r="F74" s="962"/>
      <c r="G74" s="962"/>
      <c r="H74" s="962"/>
      <c r="I74" s="962"/>
      <c r="J74" s="962"/>
      <c r="K74" s="962"/>
      <c r="L74" s="962"/>
      <c r="M74" s="962"/>
      <c r="N74" s="962"/>
      <c r="O74" s="962"/>
      <c r="P74" s="963"/>
      <c r="Q74" s="964">
        <v>146</v>
      </c>
      <c r="R74" s="958"/>
      <c r="S74" s="958"/>
      <c r="T74" s="958"/>
      <c r="U74" s="958"/>
      <c r="V74" s="958">
        <v>105</v>
      </c>
      <c r="W74" s="958"/>
      <c r="X74" s="958"/>
      <c r="Y74" s="958"/>
      <c r="Z74" s="958"/>
      <c r="AA74" s="958">
        <v>41</v>
      </c>
      <c r="AB74" s="958"/>
      <c r="AC74" s="958"/>
      <c r="AD74" s="958"/>
      <c r="AE74" s="958"/>
      <c r="AF74" s="958">
        <v>41</v>
      </c>
      <c r="AG74" s="958"/>
      <c r="AH74" s="958"/>
      <c r="AI74" s="958"/>
      <c r="AJ74" s="958"/>
      <c r="AK74" s="958" t="s">
        <v>560</v>
      </c>
      <c r="AL74" s="958"/>
      <c r="AM74" s="958"/>
      <c r="AN74" s="958"/>
      <c r="AO74" s="958"/>
      <c r="AP74" s="958" t="s">
        <v>560</v>
      </c>
      <c r="AQ74" s="958"/>
      <c r="AR74" s="958"/>
      <c r="AS74" s="958"/>
      <c r="AT74" s="958"/>
      <c r="AU74" s="958" t="s">
        <v>560</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t="s">
        <v>568</v>
      </c>
      <c r="C75" s="962"/>
      <c r="D75" s="962"/>
      <c r="E75" s="962"/>
      <c r="F75" s="962"/>
      <c r="G75" s="962"/>
      <c r="H75" s="962"/>
      <c r="I75" s="962"/>
      <c r="J75" s="962"/>
      <c r="K75" s="962"/>
      <c r="L75" s="962"/>
      <c r="M75" s="962"/>
      <c r="N75" s="962"/>
      <c r="O75" s="962"/>
      <c r="P75" s="963"/>
      <c r="Q75" s="965">
        <v>75</v>
      </c>
      <c r="R75" s="966"/>
      <c r="S75" s="966"/>
      <c r="T75" s="966"/>
      <c r="U75" s="967"/>
      <c r="V75" s="968">
        <v>59</v>
      </c>
      <c r="W75" s="966"/>
      <c r="X75" s="966"/>
      <c r="Y75" s="966"/>
      <c r="Z75" s="967"/>
      <c r="AA75" s="968">
        <v>15</v>
      </c>
      <c r="AB75" s="966"/>
      <c r="AC75" s="966"/>
      <c r="AD75" s="966"/>
      <c r="AE75" s="967"/>
      <c r="AF75" s="968">
        <v>15</v>
      </c>
      <c r="AG75" s="966"/>
      <c r="AH75" s="966"/>
      <c r="AI75" s="966"/>
      <c r="AJ75" s="967"/>
      <c r="AK75" s="968" t="s">
        <v>560</v>
      </c>
      <c r="AL75" s="966"/>
      <c r="AM75" s="966"/>
      <c r="AN75" s="966"/>
      <c r="AO75" s="967"/>
      <c r="AP75" s="968" t="s">
        <v>560</v>
      </c>
      <c r="AQ75" s="966"/>
      <c r="AR75" s="966"/>
      <c r="AS75" s="966"/>
      <c r="AT75" s="967"/>
      <c r="AU75" s="968" t="s">
        <v>560</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t="s">
        <v>569</v>
      </c>
      <c r="C76" s="962"/>
      <c r="D76" s="962"/>
      <c r="E76" s="962"/>
      <c r="F76" s="962"/>
      <c r="G76" s="962"/>
      <c r="H76" s="962"/>
      <c r="I76" s="962"/>
      <c r="J76" s="962"/>
      <c r="K76" s="962"/>
      <c r="L76" s="962"/>
      <c r="M76" s="962"/>
      <c r="N76" s="962"/>
      <c r="O76" s="962"/>
      <c r="P76" s="963"/>
      <c r="Q76" s="965">
        <v>234605</v>
      </c>
      <c r="R76" s="966"/>
      <c r="S76" s="966"/>
      <c r="T76" s="966"/>
      <c r="U76" s="967"/>
      <c r="V76" s="968">
        <v>227058</v>
      </c>
      <c r="W76" s="966"/>
      <c r="X76" s="966"/>
      <c r="Y76" s="966"/>
      <c r="Z76" s="967"/>
      <c r="AA76" s="968">
        <v>7546</v>
      </c>
      <c r="AB76" s="966"/>
      <c r="AC76" s="966"/>
      <c r="AD76" s="966"/>
      <c r="AE76" s="967"/>
      <c r="AF76" s="968">
        <v>7546</v>
      </c>
      <c r="AG76" s="966"/>
      <c r="AH76" s="966"/>
      <c r="AI76" s="966"/>
      <c r="AJ76" s="967"/>
      <c r="AK76" s="968" t="s">
        <v>560</v>
      </c>
      <c r="AL76" s="966"/>
      <c r="AM76" s="966"/>
      <c r="AN76" s="966"/>
      <c r="AO76" s="967"/>
      <c r="AP76" s="968" t="s">
        <v>560</v>
      </c>
      <c r="AQ76" s="966"/>
      <c r="AR76" s="966"/>
      <c r="AS76" s="966"/>
      <c r="AT76" s="967"/>
      <c r="AU76" s="968" t="s">
        <v>560</v>
      </c>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378</v>
      </c>
      <c r="B88" s="924" t="s">
        <v>410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8009</v>
      </c>
      <c r="AG88" s="946"/>
      <c r="AH88" s="946"/>
      <c r="AI88" s="946"/>
      <c r="AJ88" s="946"/>
      <c r="AK88" s="950"/>
      <c r="AL88" s="950"/>
      <c r="AM88" s="950"/>
      <c r="AN88" s="950"/>
      <c r="AO88" s="950"/>
      <c r="AP88" s="946">
        <v>1742</v>
      </c>
      <c r="AQ88" s="946"/>
      <c r="AR88" s="946"/>
      <c r="AS88" s="946"/>
      <c r="AT88" s="946"/>
      <c r="AU88" s="946">
        <v>1399</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924" t="s">
        <v>411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3438</v>
      </c>
      <c r="CS102" s="940"/>
      <c r="CT102" s="940"/>
      <c r="CU102" s="940"/>
      <c r="CV102" s="941"/>
      <c r="CW102" s="939">
        <v>395</v>
      </c>
      <c r="CX102" s="940"/>
      <c r="CY102" s="940"/>
      <c r="CZ102" s="940"/>
      <c r="DA102" s="941"/>
      <c r="DB102" s="939" t="s">
        <v>560</v>
      </c>
      <c r="DC102" s="940"/>
      <c r="DD102" s="940"/>
      <c r="DE102" s="940"/>
      <c r="DF102" s="941"/>
      <c r="DG102" s="939" t="s">
        <v>560</v>
      </c>
      <c r="DH102" s="940"/>
      <c r="DI102" s="940"/>
      <c r="DJ102" s="940"/>
      <c r="DK102" s="941"/>
      <c r="DL102" s="939" t="s">
        <v>560</v>
      </c>
      <c r="DM102" s="940"/>
      <c r="DN102" s="940"/>
      <c r="DO102" s="940"/>
      <c r="DP102" s="941"/>
      <c r="DQ102" s="939" t="s">
        <v>560</v>
      </c>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412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413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414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415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416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418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419</v>
      </c>
      <c r="AB109" s="883"/>
      <c r="AC109" s="883"/>
      <c r="AD109" s="883"/>
      <c r="AE109" s="884"/>
      <c r="AF109" s="885" t="s">
        <v>420</v>
      </c>
      <c r="AG109" s="883"/>
      <c r="AH109" s="883"/>
      <c r="AI109" s="883"/>
      <c r="AJ109" s="884"/>
      <c r="AK109" s="885" t="s">
        <v>293</v>
      </c>
      <c r="AL109" s="883"/>
      <c r="AM109" s="883"/>
      <c r="AN109" s="883"/>
      <c r="AO109" s="884"/>
      <c r="AP109" s="885" t="s">
        <v>421</v>
      </c>
      <c r="AQ109" s="883"/>
      <c r="AR109" s="883"/>
      <c r="AS109" s="883"/>
      <c r="AT109" s="916"/>
      <c r="AU109" s="882" t="s">
        <v>418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419</v>
      </c>
      <c r="BR109" s="883"/>
      <c r="BS109" s="883"/>
      <c r="BT109" s="883"/>
      <c r="BU109" s="884"/>
      <c r="BV109" s="885" t="s">
        <v>420</v>
      </c>
      <c r="BW109" s="883"/>
      <c r="BX109" s="883"/>
      <c r="BY109" s="883"/>
      <c r="BZ109" s="884"/>
      <c r="CA109" s="885" t="s">
        <v>293</v>
      </c>
      <c r="CB109" s="883"/>
      <c r="CC109" s="883"/>
      <c r="CD109" s="883"/>
      <c r="CE109" s="884"/>
      <c r="CF109" s="923" t="s">
        <v>421</v>
      </c>
      <c r="CG109" s="923"/>
      <c r="CH109" s="923"/>
      <c r="CI109" s="923"/>
      <c r="CJ109" s="923"/>
      <c r="CK109" s="885" t="s">
        <v>422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419</v>
      </c>
      <c r="DH109" s="883"/>
      <c r="DI109" s="883"/>
      <c r="DJ109" s="883"/>
      <c r="DK109" s="884"/>
      <c r="DL109" s="885" t="s">
        <v>420</v>
      </c>
      <c r="DM109" s="883"/>
      <c r="DN109" s="883"/>
      <c r="DO109" s="883"/>
      <c r="DP109" s="884"/>
      <c r="DQ109" s="885" t="s">
        <v>293</v>
      </c>
      <c r="DR109" s="883"/>
      <c r="DS109" s="883"/>
      <c r="DT109" s="883"/>
      <c r="DU109" s="884"/>
      <c r="DV109" s="885" t="s">
        <v>421</v>
      </c>
      <c r="DW109" s="883"/>
      <c r="DX109" s="883"/>
      <c r="DY109" s="883"/>
      <c r="DZ109" s="916"/>
    </row>
    <row r="110" spans="1:131" s="212" customFormat="1" ht="26.25" customHeight="1" x14ac:dyDescent="0.15">
      <c r="A110" s="794" t="s">
        <v>423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16369923</v>
      </c>
      <c r="AB110" s="876"/>
      <c r="AC110" s="876"/>
      <c r="AD110" s="876"/>
      <c r="AE110" s="877"/>
      <c r="AF110" s="878">
        <v>16262493</v>
      </c>
      <c r="AG110" s="876"/>
      <c r="AH110" s="876"/>
      <c r="AI110" s="876"/>
      <c r="AJ110" s="877"/>
      <c r="AK110" s="878">
        <v>16242899</v>
      </c>
      <c r="AL110" s="876"/>
      <c r="AM110" s="876"/>
      <c r="AN110" s="876"/>
      <c r="AO110" s="877"/>
      <c r="AP110" s="879">
        <v>15.9</v>
      </c>
      <c r="AQ110" s="880"/>
      <c r="AR110" s="880"/>
      <c r="AS110" s="880"/>
      <c r="AT110" s="881"/>
      <c r="AU110" s="917" t="s">
        <v>69</v>
      </c>
      <c r="AV110" s="918"/>
      <c r="AW110" s="918"/>
      <c r="AX110" s="918"/>
      <c r="AY110" s="918"/>
      <c r="AZ110" s="847" t="s">
        <v>424</v>
      </c>
      <c r="BA110" s="795"/>
      <c r="BB110" s="795"/>
      <c r="BC110" s="795"/>
      <c r="BD110" s="795"/>
      <c r="BE110" s="795"/>
      <c r="BF110" s="795"/>
      <c r="BG110" s="795"/>
      <c r="BH110" s="795"/>
      <c r="BI110" s="795"/>
      <c r="BJ110" s="795"/>
      <c r="BK110" s="795"/>
      <c r="BL110" s="795"/>
      <c r="BM110" s="795"/>
      <c r="BN110" s="795"/>
      <c r="BO110" s="795"/>
      <c r="BP110" s="796"/>
      <c r="BQ110" s="848">
        <v>166528550</v>
      </c>
      <c r="BR110" s="829"/>
      <c r="BS110" s="829"/>
      <c r="BT110" s="829"/>
      <c r="BU110" s="829"/>
      <c r="BV110" s="829">
        <v>161625643</v>
      </c>
      <c r="BW110" s="829"/>
      <c r="BX110" s="829"/>
      <c r="BY110" s="829"/>
      <c r="BZ110" s="829"/>
      <c r="CA110" s="829">
        <v>159142610</v>
      </c>
      <c r="CB110" s="829"/>
      <c r="CC110" s="829"/>
      <c r="CD110" s="829"/>
      <c r="CE110" s="829"/>
      <c r="CF110" s="853">
        <v>155.6</v>
      </c>
      <c r="CG110" s="854"/>
      <c r="CH110" s="854"/>
      <c r="CI110" s="854"/>
      <c r="CJ110" s="854"/>
      <c r="CK110" s="913" t="s">
        <v>425</v>
      </c>
      <c r="CL110" s="806"/>
      <c r="CM110" s="847" t="s">
        <v>426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427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428</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430</v>
      </c>
      <c r="B112" s="900"/>
      <c r="C112" s="739" t="s">
        <v>431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v>160000</v>
      </c>
      <c r="AB112" s="767"/>
      <c r="AC112" s="767"/>
      <c r="AD112" s="767"/>
      <c r="AE112" s="768"/>
      <c r="AF112" s="769">
        <v>160000</v>
      </c>
      <c r="AG112" s="767"/>
      <c r="AH112" s="767"/>
      <c r="AI112" s="767"/>
      <c r="AJ112" s="768"/>
      <c r="AK112" s="769">
        <v>160000</v>
      </c>
      <c r="AL112" s="767"/>
      <c r="AM112" s="767"/>
      <c r="AN112" s="767"/>
      <c r="AO112" s="768"/>
      <c r="AP112" s="811">
        <v>0.2</v>
      </c>
      <c r="AQ112" s="812"/>
      <c r="AR112" s="812"/>
      <c r="AS112" s="812"/>
      <c r="AT112" s="813"/>
      <c r="AU112" s="919"/>
      <c r="AV112" s="920"/>
      <c r="AW112" s="920"/>
      <c r="AX112" s="920"/>
      <c r="AY112" s="920"/>
      <c r="AZ112" s="802" t="s">
        <v>432</v>
      </c>
      <c r="BA112" s="739"/>
      <c r="BB112" s="739"/>
      <c r="BC112" s="739"/>
      <c r="BD112" s="739"/>
      <c r="BE112" s="739"/>
      <c r="BF112" s="739"/>
      <c r="BG112" s="739"/>
      <c r="BH112" s="739"/>
      <c r="BI112" s="739"/>
      <c r="BJ112" s="739"/>
      <c r="BK112" s="739"/>
      <c r="BL112" s="739"/>
      <c r="BM112" s="739"/>
      <c r="BN112" s="739"/>
      <c r="BO112" s="739"/>
      <c r="BP112" s="740"/>
      <c r="BQ112" s="803">
        <v>71846261</v>
      </c>
      <c r="BR112" s="804"/>
      <c r="BS112" s="804"/>
      <c r="BT112" s="804"/>
      <c r="BU112" s="804"/>
      <c r="BV112" s="804">
        <v>69173918</v>
      </c>
      <c r="BW112" s="804"/>
      <c r="BX112" s="804"/>
      <c r="BY112" s="804"/>
      <c r="BZ112" s="804"/>
      <c r="CA112" s="804">
        <v>67634604</v>
      </c>
      <c r="CB112" s="804"/>
      <c r="CC112" s="804"/>
      <c r="CD112" s="804"/>
      <c r="CE112" s="804"/>
      <c r="CF112" s="862">
        <v>66.099999999999994</v>
      </c>
      <c r="CG112" s="863"/>
      <c r="CH112" s="863"/>
      <c r="CI112" s="863"/>
      <c r="CJ112" s="863"/>
      <c r="CK112" s="914"/>
      <c r="CL112" s="808"/>
      <c r="CM112" s="802" t="s">
        <v>433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434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5285396</v>
      </c>
      <c r="AB113" s="906"/>
      <c r="AC113" s="906"/>
      <c r="AD113" s="906"/>
      <c r="AE113" s="907"/>
      <c r="AF113" s="908">
        <v>5296625</v>
      </c>
      <c r="AG113" s="906"/>
      <c r="AH113" s="906"/>
      <c r="AI113" s="906"/>
      <c r="AJ113" s="907"/>
      <c r="AK113" s="908">
        <v>5340354</v>
      </c>
      <c r="AL113" s="906"/>
      <c r="AM113" s="906"/>
      <c r="AN113" s="906"/>
      <c r="AO113" s="907"/>
      <c r="AP113" s="909">
        <v>5.2</v>
      </c>
      <c r="AQ113" s="910"/>
      <c r="AR113" s="910"/>
      <c r="AS113" s="910"/>
      <c r="AT113" s="911"/>
      <c r="AU113" s="919"/>
      <c r="AV113" s="920"/>
      <c r="AW113" s="920"/>
      <c r="AX113" s="920"/>
      <c r="AY113" s="920"/>
      <c r="AZ113" s="802" t="s">
        <v>435</v>
      </c>
      <c r="BA113" s="739"/>
      <c r="BB113" s="739"/>
      <c r="BC113" s="739"/>
      <c r="BD113" s="739"/>
      <c r="BE113" s="739"/>
      <c r="BF113" s="739"/>
      <c r="BG113" s="739"/>
      <c r="BH113" s="739"/>
      <c r="BI113" s="739"/>
      <c r="BJ113" s="739"/>
      <c r="BK113" s="739"/>
      <c r="BL113" s="739"/>
      <c r="BM113" s="739"/>
      <c r="BN113" s="739"/>
      <c r="BO113" s="739"/>
      <c r="BP113" s="740"/>
      <c r="BQ113" s="803">
        <v>1746278</v>
      </c>
      <c r="BR113" s="804"/>
      <c r="BS113" s="804"/>
      <c r="BT113" s="804"/>
      <c r="BU113" s="804"/>
      <c r="BV113" s="804">
        <v>1571947</v>
      </c>
      <c r="BW113" s="804"/>
      <c r="BX113" s="804"/>
      <c r="BY113" s="804"/>
      <c r="BZ113" s="804"/>
      <c r="CA113" s="804">
        <v>1399124</v>
      </c>
      <c r="CB113" s="804"/>
      <c r="CC113" s="804"/>
      <c r="CD113" s="804"/>
      <c r="CE113" s="804"/>
      <c r="CF113" s="862">
        <v>1.4</v>
      </c>
      <c r="CG113" s="863"/>
      <c r="CH113" s="863"/>
      <c r="CI113" s="863"/>
      <c r="CJ113" s="863"/>
      <c r="CK113" s="914"/>
      <c r="CL113" s="808"/>
      <c r="CM113" s="802" t="s">
        <v>436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437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168276</v>
      </c>
      <c r="AB114" s="767"/>
      <c r="AC114" s="767"/>
      <c r="AD114" s="767"/>
      <c r="AE114" s="768"/>
      <c r="AF114" s="769">
        <v>167405</v>
      </c>
      <c r="AG114" s="767"/>
      <c r="AH114" s="767"/>
      <c r="AI114" s="767"/>
      <c r="AJ114" s="768"/>
      <c r="AK114" s="769">
        <v>70139</v>
      </c>
      <c r="AL114" s="767"/>
      <c r="AM114" s="767"/>
      <c r="AN114" s="767"/>
      <c r="AO114" s="768"/>
      <c r="AP114" s="811">
        <v>0.1</v>
      </c>
      <c r="AQ114" s="812"/>
      <c r="AR114" s="812"/>
      <c r="AS114" s="812"/>
      <c r="AT114" s="813"/>
      <c r="AU114" s="919"/>
      <c r="AV114" s="920"/>
      <c r="AW114" s="920"/>
      <c r="AX114" s="920"/>
      <c r="AY114" s="920"/>
      <c r="AZ114" s="802" t="s">
        <v>438</v>
      </c>
      <c r="BA114" s="739"/>
      <c r="BB114" s="739"/>
      <c r="BC114" s="739"/>
      <c r="BD114" s="739"/>
      <c r="BE114" s="739"/>
      <c r="BF114" s="739"/>
      <c r="BG114" s="739"/>
      <c r="BH114" s="739"/>
      <c r="BI114" s="739"/>
      <c r="BJ114" s="739"/>
      <c r="BK114" s="739"/>
      <c r="BL114" s="739"/>
      <c r="BM114" s="739"/>
      <c r="BN114" s="739"/>
      <c r="BO114" s="739"/>
      <c r="BP114" s="740"/>
      <c r="BQ114" s="803">
        <v>22268266</v>
      </c>
      <c r="BR114" s="804"/>
      <c r="BS114" s="804"/>
      <c r="BT114" s="804"/>
      <c r="BU114" s="804"/>
      <c r="BV114" s="804">
        <v>22755159</v>
      </c>
      <c r="BW114" s="804"/>
      <c r="BX114" s="804"/>
      <c r="BY114" s="804"/>
      <c r="BZ114" s="804"/>
      <c r="CA114" s="804">
        <v>22847471</v>
      </c>
      <c r="CB114" s="804"/>
      <c r="CC114" s="804"/>
      <c r="CD114" s="804"/>
      <c r="CE114" s="804"/>
      <c r="CF114" s="862">
        <v>22.3</v>
      </c>
      <c r="CG114" s="863"/>
      <c r="CH114" s="863"/>
      <c r="CI114" s="863"/>
      <c r="CJ114" s="863"/>
      <c r="CK114" s="914"/>
      <c r="CL114" s="808"/>
      <c r="CM114" s="802" t="s">
        <v>439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440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441</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442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443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5325</v>
      </c>
      <c r="AB116" s="767"/>
      <c r="AC116" s="767"/>
      <c r="AD116" s="767"/>
      <c r="AE116" s="768"/>
      <c r="AF116" s="769">
        <v>11716</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444</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445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176</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446</v>
      </c>
      <c r="Z117" s="884"/>
      <c r="AA117" s="889">
        <v>21988920</v>
      </c>
      <c r="AB117" s="890"/>
      <c r="AC117" s="890"/>
      <c r="AD117" s="890"/>
      <c r="AE117" s="891"/>
      <c r="AF117" s="892">
        <v>21898239</v>
      </c>
      <c r="AG117" s="890"/>
      <c r="AH117" s="890"/>
      <c r="AI117" s="890"/>
      <c r="AJ117" s="891"/>
      <c r="AK117" s="892">
        <v>21813392</v>
      </c>
      <c r="AL117" s="890"/>
      <c r="AM117" s="890"/>
      <c r="AN117" s="890"/>
      <c r="AO117" s="891"/>
      <c r="AP117" s="893"/>
      <c r="AQ117" s="894"/>
      <c r="AR117" s="894"/>
      <c r="AS117" s="894"/>
      <c r="AT117" s="895"/>
      <c r="AU117" s="919"/>
      <c r="AV117" s="920"/>
      <c r="AW117" s="920"/>
      <c r="AX117" s="920"/>
      <c r="AY117" s="920"/>
      <c r="AZ117" s="850" t="s">
        <v>447</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422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419</v>
      </c>
      <c r="AB118" s="883"/>
      <c r="AC118" s="883"/>
      <c r="AD118" s="883"/>
      <c r="AE118" s="884"/>
      <c r="AF118" s="885" t="s">
        <v>420</v>
      </c>
      <c r="AG118" s="883"/>
      <c r="AH118" s="883"/>
      <c r="AI118" s="883"/>
      <c r="AJ118" s="884"/>
      <c r="AK118" s="885" t="s">
        <v>293</v>
      </c>
      <c r="AL118" s="883"/>
      <c r="AM118" s="883"/>
      <c r="AN118" s="883"/>
      <c r="AO118" s="884"/>
      <c r="AP118" s="886" t="s">
        <v>421</v>
      </c>
      <c r="AQ118" s="887"/>
      <c r="AR118" s="887"/>
      <c r="AS118" s="887"/>
      <c r="AT118" s="888"/>
      <c r="AU118" s="919"/>
      <c r="AV118" s="920"/>
      <c r="AW118" s="920"/>
      <c r="AX118" s="920"/>
      <c r="AY118" s="920"/>
      <c r="AZ118" s="825" t="s">
        <v>449</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450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425</v>
      </c>
      <c r="B119" s="806"/>
      <c r="C119" s="847" t="s">
        <v>426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176</v>
      </c>
      <c r="BA119" s="235"/>
      <c r="BB119" s="235"/>
      <c r="BC119" s="235"/>
      <c r="BD119" s="235"/>
      <c r="BE119" s="235"/>
      <c r="BF119" s="235"/>
      <c r="BG119" s="235"/>
      <c r="BH119" s="235"/>
      <c r="BI119" s="235"/>
      <c r="BJ119" s="235"/>
      <c r="BK119" s="235"/>
      <c r="BL119" s="235"/>
      <c r="BM119" s="235"/>
      <c r="BN119" s="235"/>
      <c r="BO119" s="864" t="s">
        <v>451</v>
      </c>
      <c r="BP119" s="865"/>
      <c r="BQ119" s="866">
        <v>262389355</v>
      </c>
      <c r="BR119" s="832"/>
      <c r="BS119" s="832"/>
      <c r="BT119" s="832"/>
      <c r="BU119" s="832"/>
      <c r="BV119" s="832">
        <v>255126667</v>
      </c>
      <c r="BW119" s="832"/>
      <c r="BX119" s="832"/>
      <c r="BY119" s="832"/>
      <c r="BZ119" s="832"/>
      <c r="CA119" s="832">
        <v>251023809</v>
      </c>
      <c r="CB119" s="832"/>
      <c r="CC119" s="832"/>
      <c r="CD119" s="832"/>
      <c r="CE119" s="832"/>
      <c r="CF119" s="735"/>
      <c r="CG119" s="736"/>
      <c r="CH119" s="736"/>
      <c r="CI119" s="736"/>
      <c r="CJ119" s="821"/>
      <c r="CK119" s="915"/>
      <c r="CL119" s="810"/>
      <c r="CM119" s="825" t="s">
        <v>452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429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453</v>
      </c>
      <c r="AV120" s="868"/>
      <c r="AW120" s="868"/>
      <c r="AX120" s="868"/>
      <c r="AY120" s="869"/>
      <c r="AZ120" s="847" t="s">
        <v>454</v>
      </c>
      <c r="BA120" s="795"/>
      <c r="BB120" s="795"/>
      <c r="BC120" s="795"/>
      <c r="BD120" s="795"/>
      <c r="BE120" s="795"/>
      <c r="BF120" s="795"/>
      <c r="BG120" s="795"/>
      <c r="BH120" s="795"/>
      <c r="BI120" s="795"/>
      <c r="BJ120" s="795"/>
      <c r="BK120" s="795"/>
      <c r="BL120" s="795"/>
      <c r="BM120" s="795"/>
      <c r="BN120" s="795"/>
      <c r="BO120" s="795"/>
      <c r="BP120" s="796"/>
      <c r="BQ120" s="848">
        <v>60197041</v>
      </c>
      <c r="BR120" s="829"/>
      <c r="BS120" s="829"/>
      <c r="BT120" s="829"/>
      <c r="BU120" s="829"/>
      <c r="BV120" s="829">
        <v>63070758</v>
      </c>
      <c r="BW120" s="829"/>
      <c r="BX120" s="829"/>
      <c r="BY120" s="829"/>
      <c r="BZ120" s="829"/>
      <c r="CA120" s="829">
        <v>62874778</v>
      </c>
      <c r="CB120" s="829"/>
      <c r="CC120" s="829"/>
      <c r="CD120" s="829"/>
      <c r="CE120" s="829"/>
      <c r="CF120" s="853">
        <v>61.5</v>
      </c>
      <c r="CG120" s="854"/>
      <c r="CH120" s="854"/>
      <c r="CI120" s="854"/>
      <c r="CJ120" s="854"/>
      <c r="CK120" s="855" t="s">
        <v>455</v>
      </c>
      <c r="CL120" s="839"/>
      <c r="CM120" s="839"/>
      <c r="CN120" s="839"/>
      <c r="CO120" s="840"/>
      <c r="CP120" s="859" t="s">
        <v>399</v>
      </c>
      <c r="CQ120" s="860"/>
      <c r="CR120" s="860"/>
      <c r="CS120" s="860"/>
      <c r="CT120" s="860"/>
      <c r="CU120" s="860"/>
      <c r="CV120" s="860"/>
      <c r="CW120" s="860"/>
      <c r="CX120" s="860"/>
      <c r="CY120" s="860"/>
      <c r="CZ120" s="860"/>
      <c r="DA120" s="860"/>
      <c r="DB120" s="860"/>
      <c r="DC120" s="860"/>
      <c r="DD120" s="860"/>
      <c r="DE120" s="860"/>
      <c r="DF120" s="861"/>
      <c r="DG120" s="848">
        <v>69890573</v>
      </c>
      <c r="DH120" s="829"/>
      <c r="DI120" s="829"/>
      <c r="DJ120" s="829"/>
      <c r="DK120" s="829"/>
      <c r="DL120" s="829">
        <v>67290625</v>
      </c>
      <c r="DM120" s="829"/>
      <c r="DN120" s="829"/>
      <c r="DO120" s="829"/>
      <c r="DP120" s="829"/>
      <c r="DQ120" s="829">
        <v>65860858</v>
      </c>
      <c r="DR120" s="829"/>
      <c r="DS120" s="829"/>
      <c r="DT120" s="829"/>
      <c r="DU120" s="829"/>
      <c r="DV120" s="830">
        <v>64.400000000000006</v>
      </c>
      <c r="DW120" s="830"/>
      <c r="DX120" s="830"/>
      <c r="DY120" s="830"/>
      <c r="DZ120" s="831"/>
    </row>
    <row r="121" spans="1:130" s="212" customFormat="1" ht="26.25" customHeight="1" x14ac:dyDescent="0.15">
      <c r="A121" s="807"/>
      <c r="B121" s="808"/>
      <c r="C121" s="850" t="s">
        <v>456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457</v>
      </c>
      <c r="BA121" s="739"/>
      <c r="BB121" s="739"/>
      <c r="BC121" s="739"/>
      <c r="BD121" s="739"/>
      <c r="BE121" s="739"/>
      <c r="BF121" s="739"/>
      <c r="BG121" s="739"/>
      <c r="BH121" s="739"/>
      <c r="BI121" s="739"/>
      <c r="BJ121" s="739"/>
      <c r="BK121" s="739"/>
      <c r="BL121" s="739"/>
      <c r="BM121" s="739"/>
      <c r="BN121" s="739"/>
      <c r="BO121" s="739"/>
      <c r="BP121" s="740"/>
      <c r="BQ121" s="803">
        <v>2904881</v>
      </c>
      <c r="BR121" s="804"/>
      <c r="BS121" s="804"/>
      <c r="BT121" s="804"/>
      <c r="BU121" s="804"/>
      <c r="BV121" s="804">
        <v>3215896</v>
      </c>
      <c r="BW121" s="804"/>
      <c r="BX121" s="804"/>
      <c r="BY121" s="804"/>
      <c r="BZ121" s="804"/>
      <c r="CA121" s="804">
        <v>3950466</v>
      </c>
      <c r="CB121" s="804"/>
      <c r="CC121" s="804"/>
      <c r="CD121" s="804"/>
      <c r="CE121" s="804"/>
      <c r="CF121" s="862">
        <v>3.9</v>
      </c>
      <c r="CG121" s="863"/>
      <c r="CH121" s="863"/>
      <c r="CI121" s="863"/>
      <c r="CJ121" s="863"/>
      <c r="CK121" s="856"/>
      <c r="CL121" s="842"/>
      <c r="CM121" s="842"/>
      <c r="CN121" s="842"/>
      <c r="CO121" s="843"/>
      <c r="CP121" s="822" t="s">
        <v>395</v>
      </c>
      <c r="CQ121" s="823"/>
      <c r="CR121" s="823"/>
      <c r="CS121" s="823"/>
      <c r="CT121" s="823"/>
      <c r="CU121" s="823"/>
      <c r="CV121" s="823"/>
      <c r="CW121" s="823"/>
      <c r="CX121" s="823"/>
      <c r="CY121" s="823"/>
      <c r="CZ121" s="823"/>
      <c r="DA121" s="823"/>
      <c r="DB121" s="823"/>
      <c r="DC121" s="823"/>
      <c r="DD121" s="823"/>
      <c r="DE121" s="823"/>
      <c r="DF121" s="824"/>
      <c r="DG121" s="803">
        <v>542972</v>
      </c>
      <c r="DH121" s="804"/>
      <c r="DI121" s="804"/>
      <c r="DJ121" s="804"/>
      <c r="DK121" s="804"/>
      <c r="DL121" s="804">
        <v>554343</v>
      </c>
      <c r="DM121" s="804"/>
      <c r="DN121" s="804"/>
      <c r="DO121" s="804"/>
      <c r="DP121" s="804"/>
      <c r="DQ121" s="804">
        <v>556577</v>
      </c>
      <c r="DR121" s="804"/>
      <c r="DS121" s="804"/>
      <c r="DT121" s="804"/>
      <c r="DU121" s="804"/>
      <c r="DV121" s="781">
        <v>0.5</v>
      </c>
      <c r="DW121" s="781"/>
      <c r="DX121" s="781"/>
      <c r="DY121" s="781"/>
      <c r="DZ121" s="782"/>
    </row>
    <row r="122" spans="1:130" s="212" customFormat="1" ht="26.25" customHeight="1" x14ac:dyDescent="0.15">
      <c r="A122" s="807"/>
      <c r="B122" s="808"/>
      <c r="C122" s="802" t="s">
        <v>439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458</v>
      </c>
      <c r="BA122" s="826"/>
      <c r="BB122" s="826"/>
      <c r="BC122" s="826"/>
      <c r="BD122" s="826"/>
      <c r="BE122" s="826"/>
      <c r="BF122" s="826"/>
      <c r="BG122" s="826"/>
      <c r="BH122" s="826"/>
      <c r="BI122" s="826"/>
      <c r="BJ122" s="826"/>
      <c r="BK122" s="826"/>
      <c r="BL122" s="826"/>
      <c r="BM122" s="826"/>
      <c r="BN122" s="826"/>
      <c r="BO122" s="826"/>
      <c r="BP122" s="827"/>
      <c r="BQ122" s="866">
        <v>175566229</v>
      </c>
      <c r="BR122" s="832"/>
      <c r="BS122" s="832"/>
      <c r="BT122" s="832"/>
      <c r="BU122" s="832"/>
      <c r="BV122" s="832">
        <v>168638281</v>
      </c>
      <c r="BW122" s="832"/>
      <c r="BX122" s="832"/>
      <c r="BY122" s="832"/>
      <c r="BZ122" s="832"/>
      <c r="CA122" s="832">
        <v>161539155</v>
      </c>
      <c r="CB122" s="832"/>
      <c r="CC122" s="832"/>
      <c r="CD122" s="832"/>
      <c r="CE122" s="832"/>
      <c r="CF122" s="833">
        <v>158</v>
      </c>
      <c r="CG122" s="834"/>
      <c r="CH122" s="834"/>
      <c r="CI122" s="834"/>
      <c r="CJ122" s="834"/>
      <c r="CK122" s="856"/>
      <c r="CL122" s="842"/>
      <c r="CM122" s="842"/>
      <c r="CN122" s="842"/>
      <c r="CO122" s="843"/>
      <c r="CP122" s="822" t="s">
        <v>404</v>
      </c>
      <c r="CQ122" s="823"/>
      <c r="CR122" s="823"/>
      <c r="CS122" s="823"/>
      <c r="CT122" s="823"/>
      <c r="CU122" s="823"/>
      <c r="CV122" s="823"/>
      <c r="CW122" s="823"/>
      <c r="CX122" s="823"/>
      <c r="CY122" s="823"/>
      <c r="CZ122" s="823"/>
      <c r="DA122" s="823"/>
      <c r="DB122" s="823"/>
      <c r="DC122" s="823"/>
      <c r="DD122" s="823"/>
      <c r="DE122" s="823"/>
      <c r="DF122" s="824"/>
      <c r="DG122" s="803">
        <v>738524</v>
      </c>
      <c r="DH122" s="804"/>
      <c r="DI122" s="804"/>
      <c r="DJ122" s="804"/>
      <c r="DK122" s="804"/>
      <c r="DL122" s="804">
        <v>674435</v>
      </c>
      <c r="DM122" s="804"/>
      <c r="DN122" s="804"/>
      <c r="DO122" s="804"/>
      <c r="DP122" s="804"/>
      <c r="DQ122" s="804">
        <v>509133</v>
      </c>
      <c r="DR122" s="804"/>
      <c r="DS122" s="804"/>
      <c r="DT122" s="804"/>
      <c r="DU122" s="804"/>
      <c r="DV122" s="781">
        <v>0.5</v>
      </c>
      <c r="DW122" s="781"/>
      <c r="DX122" s="781"/>
      <c r="DY122" s="781"/>
      <c r="DZ122" s="782"/>
    </row>
    <row r="123" spans="1:130" s="212" customFormat="1" ht="26.25" customHeight="1" x14ac:dyDescent="0.15">
      <c r="A123" s="807"/>
      <c r="B123" s="808"/>
      <c r="C123" s="802" t="s">
        <v>445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176</v>
      </c>
      <c r="BA123" s="235"/>
      <c r="BB123" s="235"/>
      <c r="BC123" s="235"/>
      <c r="BD123" s="235"/>
      <c r="BE123" s="235"/>
      <c r="BF123" s="235"/>
      <c r="BG123" s="235"/>
      <c r="BH123" s="235"/>
      <c r="BI123" s="235"/>
      <c r="BJ123" s="235"/>
      <c r="BK123" s="235"/>
      <c r="BL123" s="235"/>
      <c r="BM123" s="235"/>
      <c r="BN123" s="235"/>
      <c r="BO123" s="864" t="s">
        <v>459</v>
      </c>
      <c r="BP123" s="865"/>
      <c r="BQ123" s="819">
        <v>238668151</v>
      </c>
      <c r="BR123" s="820"/>
      <c r="BS123" s="820"/>
      <c r="BT123" s="820"/>
      <c r="BU123" s="820"/>
      <c r="BV123" s="820">
        <v>234924935</v>
      </c>
      <c r="BW123" s="820"/>
      <c r="BX123" s="820"/>
      <c r="BY123" s="820"/>
      <c r="BZ123" s="820"/>
      <c r="CA123" s="820">
        <v>228364399</v>
      </c>
      <c r="CB123" s="820"/>
      <c r="CC123" s="820"/>
      <c r="CD123" s="820"/>
      <c r="CE123" s="820"/>
      <c r="CF123" s="735"/>
      <c r="CG123" s="736"/>
      <c r="CH123" s="736"/>
      <c r="CI123" s="736"/>
      <c r="CJ123" s="821"/>
      <c r="CK123" s="856"/>
      <c r="CL123" s="842"/>
      <c r="CM123" s="842"/>
      <c r="CN123" s="842"/>
      <c r="CO123" s="843"/>
      <c r="CP123" s="822" t="s">
        <v>397</v>
      </c>
      <c r="CQ123" s="823"/>
      <c r="CR123" s="823"/>
      <c r="CS123" s="823"/>
      <c r="CT123" s="823"/>
      <c r="CU123" s="823"/>
      <c r="CV123" s="823"/>
      <c r="CW123" s="823"/>
      <c r="CX123" s="823"/>
      <c r="CY123" s="823"/>
      <c r="CZ123" s="823"/>
      <c r="DA123" s="823"/>
      <c r="DB123" s="823"/>
      <c r="DC123" s="823"/>
      <c r="DD123" s="823"/>
      <c r="DE123" s="823"/>
      <c r="DF123" s="824"/>
      <c r="DG123" s="766">
        <v>457079</v>
      </c>
      <c r="DH123" s="767"/>
      <c r="DI123" s="767"/>
      <c r="DJ123" s="767"/>
      <c r="DK123" s="768"/>
      <c r="DL123" s="769">
        <v>429111</v>
      </c>
      <c r="DM123" s="767"/>
      <c r="DN123" s="767"/>
      <c r="DO123" s="767"/>
      <c r="DP123" s="768"/>
      <c r="DQ123" s="769">
        <v>404736</v>
      </c>
      <c r="DR123" s="767"/>
      <c r="DS123" s="767"/>
      <c r="DT123" s="767"/>
      <c r="DU123" s="768"/>
      <c r="DV123" s="811">
        <v>0.4</v>
      </c>
      <c r="DW123" s="812"/>
      <c r="DX123" s="812"/>
      <c r="DY123" s="812"/>
      <c r="DZ123" s="813"/>
    </row>
    <row r="124" spans="1:130" s="212" customFormat="1" ht="26.25" customHeight="1" thickBot="1" x14ac:dyDescent="0.2">
      <c r="A124" s="807"/>
      <c r="B124" s="808"/>
      <c r="C124" s="802" t="s">
        <v>448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460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24.3</v>
      </c>
      <c r="BR124" s="818"/>
      <c r="BS124" s="818"/>
      <c r="BT124" s="818"/>
      <c r="BU124" s="818"/>
      <c r="BV124" s="818">
        <v>20.3</v>
      </c>
      <c r="BW124" s="818"/>
      <c r="BX124" s="818"/>
      <c r="BY124" s="818"/>
      <c r="BZ124" s="818"/>
      <c r="CA124" s="818">
        <v>22.1</v>
      </c>
      <c r="CB124" s="818"/>
      <c r="CC124" s="818"/>
      <c r="CD124" s="818"/>
      <c r="CE124" s="818"/>
      <c r="CF124" s="713"/>
      <c r="CG124" s="714"/>
      <c r="CH124" s="714"/>
      <c r="CI124" s="714"/>
      <c r="CJ124" s="849"/>
      <c r="CK124" s="857"/>
      <c r="CL124" s="857"/>
      <c r="CM124" s="857"/>
      <c r="CN124" s="857"/>
      <c r="CO124" s="858"/>
      <c r="CP124" s="822" t="s">
        <v>461</v>
      </c>
      <c r="CQ124" s="823"/>
      <c r="CR124" s="823"/>
      <c r="CS124" s="823"/>
      <c r="CT124" s="823"/>
      <c r="CU124" s="823"/>
      <c r="CV124" s="823"/>
      <c r="CW124" s="823"/>
      <c r="CX124" s="823"/>
      <c r="CY124" s="823"/>
      <c r="CZ124" s="823"/>
      <c r="DA124" s="823"/>
      <c r="DB124" s="823"/>
      <c r="DC124" s="823"/>
      <c r="DD124" s="823"/>
      <c r="DE124" s="823"/>
      <c r="DF124" s="824"/>
      <c r="DG124" s="750">
        <v>217113</v>
      </c>
      <c r="DH124" s="751"/>
      <c r="DI124" s="751"/>
      <c r="DJ124" s="751"/>
      <c r="DK124" s="752"/>
      <c r="DL124" s="753">
        <v>225404</v>
      </c>
      <c r="DM124" s="751"/>
      <c r="DN124" s="751"/>
      <c r="DO124" s="751"/>
      <c r="DP124" s="752"/>
      <c r="DQ124" s="753">
        <v>303300</v>
      </c>
      <c r="DR124" s="751"/>
      <c r="DS124" s="751"/>
      <c r="DT124" s="751"/>
      <c r="DU124" s="752"/>
      <c r="DV124" s="835">
        <v>0.3</v>
      </c>
      <c r="DW124" s="836"/>
      <c r="DX124" s="836"/>
      <c r="DY124" s="836"/>
      <c r="DZ124" s="837"/>
    </row>
    <row r="125" spans="1:130" s="212" customFormat="1" ht="26.25" customHeight="1" x14ac:dyDescent="0.15">
      <c r="A125" s="807"/>
      <c r="B125" s="808"/>
      <c r="C125" s="802" t="s">
        <v>450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462</v>
      </c>
      <c r="CL125" s="839"/>
      <c r="CM125" s="839"/>
      <c r="CN125" s="839"/>
      <c r="CO125" s="840"/>
      <c r="CP125" s="847" t="s">
        <v>463</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452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464</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465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466</v>
      </c>
      <c r="AY127" s="799"/>
      <c r="AZ127" s="799"/>
      <c r="BA127" s="799"/>
      <c r="BB127" s="799"/>
      <c r="BC127" s="799"/>
      <c r="BD127" s="799"/>
      <c r="BE127" s="800"/>
      <c r="BF127" s="798" t="s">
        <v>467</v>
      </c>
      <c r="BG127" s="799"/>
      <c r="BH127" s="799"/>
      <c r="BI127" s="799"/>
      <c r="BJ127" s="799"/>
      <c r="BK127" s="799"/>
      <c r="BL127" s="800"/>
      <c r="BM127" s="798" t="s">
        <v>468</v>
      </c>
      <c r="BN127" s="799"/>
      <c r="BO127" s="799"/>
      <c r="BP127" s="799"/>
      <c r="BQ127" s="799"/>
      <c r="BR127" s="799"/>
      <c r="BS127" s="800"/>
      <c r="BT127" s="798" t="s">
        <v>469</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470</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471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472</v>
      </c>
      <c r="X128" s="785"/>
      <c r="Y128" s="785"/>
      <c r="Z128" s="786"/>
      <c r="AA128" s="787">
        <v>259760</v>
      </c>
      <c r="AB128" s="788"/>
      <c r="AC128" s="788"/>
      <c r="AD128" s="788"/>
      <c r="AE128" s="789"/>
      <c r="AF128" s="790">
        <v>262747</v>
      </c>
      <c r="AG128" s="788"/>
      <c r="AH128" s="788"/>
      <c r="AI128" s="788"/>
      <c r="AJ128" s="789"/>
      <c r="AK128" s="790">
        <v>515692</v>
      </c>
      <c r="AL128" s="788"/>
      <c r="AM128" s="788"/>
      <c r="AN128" s="788"/>
      <c r="AO128" s="789"/>
      <c r="AP128" s="791"/>
      <c r="AQ128" s="792"/>
      <c r="AR128" s="792"/>
      <c r="AS128" s="792"/>
      <c r="AT128" s="793"/>
      <c r="AU128" s="214"/>
      <c r="AV128" s="214"/>
      <c r="AW128" s="214"/>
      <c r="AX128" s="794" t="s">
        <v>473</v>
      </c>
      <c r="AY128" s="795"/>
      <c r="AZ128" s="795"/>
      <c r="BA128" s="795"/>
      <c r="BB128" s="795"/>
      <c r="BC128" s="795"/>
      <c r="BD128" s="795"/>
      <c r="BE128" s="796"/>
      <c r="BF128" s="773" t="s">
        <v>122</v>
      </c>
      <c r="BG128" s="774"/>
      <c r="BH128" s="774"/>
      <c r="BI128" s="774"/>
      <c r="BJ128" s="774"/>
      <c r="BK128" s="774"/>
      <c r="BL128" s="797"/>
      <c r="BM128" s="773">
        <v>11.25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474</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475</v>
      </c>
      <c r="X129" s="764"/>
      <c r="Y129" s="764"/>
      <c r="Z129" s="765"/>
      <c r="AA129" s="766">
        <v>111139782</v>
      </c>
      <c r="AB129" s="767"/>
      <c r="AC129" s="767"/>
      <c r="AD129" s="767"/>
      <c r="AE129" s="768"/>
      <c r="AF129" s="769">
        <v>113026008</v>
      </c>
      <c r="AG129" s="767"/>
      <c r="AH129" s="767"/>
      <c r="AI129" s="767"/>
      <c r="AJ129" s="768"/>
      <c r="AK129" s="769">
        <v>116200928</v>
      </c>
      <c r="AL129" s="767"/>
      <c r="AM129" s="767"/>
      <c r="AN129" s="767"/>
      <c r="AO129" s="768"/>
      <c r="AP129" s="770"/>
      <c r="AQ129" s="771"/>
      <c r="AR129" s="771"/>
      <c r="AS129" s="771"/>
      <c r="AT129" s="772"/>
      <c r="AU129" s="215"/>
      <c r="AV129" s="215"/>
      <c r="AW129" s="215"/>
      <c r="AX129" s="738" t="s">
        <v>476</v>
      </c>
      <c r="AY129" s="739"/>
      <c r="AZ129" s="739"/>
      <c r="BA129" s="739"/>
      <c r="BB129" s="739"/>
      <c r="BC129" s="739"/>
      <c r="BD129" s="739"/>
      <c r="BE129" s="740"/>
      <c r="BF129" s="757" t="s">
        <v>122</v>
      </c>
      <c r="BG129" s="758"/>
      <c r="BH129" s="758"/>
      <c r="BI129" s="758"/>
      <c r="BJ129" s="758"/>
      <c r="BK129" s="758"/>
      <c r="BL129" s="759"/>
      <c r="BM129" s="757">
        <v>16.25</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477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478</v>
      </c>
      <c r="X130" s="764"/>
      <c r="Y130" s="764"/>
      <c r="Z130" s="765"/>
      <c r="AA130" s="766">
        <v>13898856</v>
      </c>
      <c r="AB130" s="767"/>
      <c r="AC130" s="767"/>
      <c r="AD130" s="767"/>
      <c r="AE130" s="768"/>
      <c r="AF130" s="769">
        <v>13946950</v>
      </c>
      <c r="AG130" s="767"/>
      <c r="AH130" s="767"/>
      <c r="AI130" s="767"/>
      <c r="AJ130" s="768"/>
      <c r="AK130" s="769">
        <v>13945599</v>
      </c>
      <c r="AL130" s="767"/>
      <c r="AM130" s="767"/>
      <c r="AN130" s="767"/>
      <c r="AO130" s="768"/>
      <c r="AP130" s="770"/>
      <c r="AQ130" s="771"/>
      <c r="AR130" s="771"/>
      <c r="AS130" s="771"/>
      <c r="AT130" s="772"/>
      <c r="AU130" s="215"/>
      <c r="AV130" s="215"/>
      <c r="AW130" s="215"/>
      <c r="AX130" s="738" t="s">
        <v>479</v>
      </c>
      <c r="AY130" s="739"/>
      <c r="AZ130" s="739"/>
      <c r="BA130" s="739"/>
      <c r="BB130" s="739"/>
      <c r="BC130" s="739"/>
      <c r="BD130" s="739"/>
      <c r="BE130" s="740"/>
      <c r="BF130" s="741">
        <v>7.6</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480</v>
      </c>
      <c r="X131" s="748"/>
      <c r="Y131" s="748"/>
      <c r="Z131" s="749"/>
      <c r="AA131" s="750">
        <v>97240926</v>
      </c>
      <c r="AB131" s="751"/>
      <c r="AC131" s="751"/>
      <c r="AD131" s="751"/>
      <c r="AE131" s="752"/>
      <c r="AF131" s="753">
        <v>99079058</v>
      </c>
      <c r="AG131" s="751"/>
      <c r="AH131" s="751"/>
      <c r="AI131" s="751"/>
      <c r="AJ131" s="752"/>
      <c r="AK131" s="753">
        <v>102255329</v>
      </c>
      <c r="AL131" s="751"/>
      <c r="AM131" s="751"/>
      <c r="AN131" s="751"/>
      <c r="AO131" s="752"/>
      <c r="AP131" s="754"/>
      <c r="AQ131" s="755"/>
      <c r="AR131" s="755"/>
      <c r="AS131" s="755"/>
      <c r="AT131" s="756"/>
      <c r="AU131" s="215"/>
      <c r="AV131" s="215"/>
      <c r="AW131" s="215"/>
      <c r="AX131" s="716" t="s">
        <v>481</v>
      </c>
      <c r="AY131" s="717"/>
      <c r="AZ131" s="717"/>
      <c r="BA131" s="717"/>
      <c r="BB131" s="717"/>
      <c r="BC131" s="717"/>
      <c r="BD131" s="717"/>
      <c r="BE131" s="718"/>
      <c r="BF131" s="719">
        <v>22.1</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482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483</v>
      </c>
      <c r="W132" s="729"/>
      <c r="X132" s="729"/>
      <c r="Y132" s="729"/>
      <c r="Z132" s="730"/>
      <c r="AA132" s="731">
        <v>8.0524778220000002</v>
      </c>
      <c r="AB132" s="732"/>
      <c r="AC132" s="732"/>
      <c r="AD132" s="732"/>
      <c r="AE132" s="733"/>
      <c r="AF132" s="734">
        <v>7.7600071650000002</v>
      </c>
      <c r="AG132" s="732"/>
      <c r="AH132" s="732"/>
      <c r="AI132" s="732"/>
      <c r="AJ132" s="733"/>
      <c r="AK132" s="734">
        <v>7.1899441059999996</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484</v>
      </c>
      <c r="W133" s="708"/>
      <c r="X133" s="708"/>
      <c r="Y133" s="708"/>
      <c r="Z133" s="709"/>
      <c r="AA133" s="710">
        <v>7.9</v>
      </c>
      <c r="AB133" s="711"/>
      <c r="AC133" s="711"/>
      <c r="AD133" s="711"/>
      <c r="AE133" s="712"/>
      <c r="AF133" s="710">
        <v>7.8</v>
      </c>
      <c r="AG133" s="711"/>
      <c r="AH133" s="711"/>
      <c r="AI133" s="711"/>
      <c r="AJ133" s="712"/>
      <c r="AK133" s="710">
        <v>7.6</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8uw8sR0SAIPGklpa/cujpMujx7cn6+Ex6VJRMClmt1jbyLu8Hid8aivKPkQ9O2qoMJOsPw3B2Sdko1IsxzV6ZA==" saltValue="PKHZpV952MayfR8pmR8PS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485</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lmOgCV5bhrOkDyVEqdT3byedekOOZackzKU8k4PwvSoNI2BncLqRhS34Uv1zNcfvePPcYXnadsQNbHp4atpqkg==" saltValue="6p7jiGn5kCo3W4ca2CxyN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E+oVdQtCdnbniItT6xhNzkYlnFMM8J3pOnpV7WavIjeHv4y/2cFF2/wwwxPuNJBzLzxx1JBSlJP56h4wcd6kw==" saltValue="rE20araBIF26uXQ2/nUGR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487</v>
      </c>
      <c r="AL6" s="248"/>
      <c r="AM6" s="248"/>
      <c r="AN6" s="248"/>
    </row>
    <row r="7" spans="1:46" ht="13.5" customHeight="1" x14ac:dyDescent="0.15">
      <c r="A7" s="247"/>
      <c r="AK7" s="250"/>
      <c r="AL7" s="251"/>
      <c r="AM7" s="251"/>
      <c r="AN7" s="252"/>
      <c r="AO7" s="1105" t="s">
        <v>488</v>
      </c>
      <c r="AP7" s="253"/>
      <c r="AQ7" s="254" t="s">
        <v>489</v>
      </c>
      <c r="AR7" s="255"/>
    </row>
    <row r="8" spans="1:46" x14ac:dyDescent="0.15">
      <c r="A8" s="247"/>
      <c r="AK8" s="256"/>
      <c r="AL8" s="257"/>
      <c r="AM8" s="257"/>
      <c r="AN8" s="258"/>
      <c r="AO8" s="1106"/>
      <c r="AP8" s="259" t="s">
        <v>490</v>
      </c>
      <c r="AQ8" s="260" t="s">
        <v>491</v>
      </c>
      <c r="AR8" s="261" t="s">
        <v>492</v>
      </c>
    </row>
    <row r="9" spans="1:46" x14ac:dyDescent="0.15">
      <c r="A9" s="247"/>
      <c r="AK9" s="1117" t="s">
        <v>493</v>
      </c>
      <c r="AL9" s="1118"/>
      <c r="AM9" s="1118"/>
      <c r="AN9" s="1119"/>
      <c r="AO9" s="262">
        <v>30103421</v>
      </c>
      <c r="AP9" s="262">
        <v>60611</v>
      </c>
      <c r="AQ9" s="263">
        <v>69190</v>
      </c>
      <c r="AR9" s="264">
        <v>-12.4</v>
      </c>
    </row>
    <row r="10" spans="1:46" ht="13.5" customHeight="1" x14ac:dyDescent="0.15">
      <c r="A10" s="247"/>
      <c r="AK10" s="1117" t="s">
        <v>494</v>
      </c>
      <c r="AL10" s="1118"/>
      <c r="AM10" s="1118"/>
      <c r="AN10" s="1119"/>
      <c r="AO10" s="265">
        <v>305636</v>
      </c>
      <c r="AP10" s="265">
        <v>615</v>
      </c>
      <c r="AQ10" s="266">
        <v>1817</v>
      </c>
      <c r="AR10" s="267">
        <v>-66.2</v>
      </c>
    </row>
    <row r="11" spans="1:46" ht="13.5" customHeight="1" x14ac:dyDescent="0.15">
      <c r="A11" s="247"/>
      <c r="AK11" s="1117" t="s">
        <v>495</v>
      </c>
      <c r="AL11" s="1118"/>
      <c r="AM11" s="1118"/>
      <c r="AN11" s="1119"/>
      <c r="AO11" s="265">
        <v>101199</v>
      </c>
      <c r="AP11" s="265">
        <v>204</v>
      </c>
      <c r="AQ11" s="266">
        <v>711</v>
      </c>
      <c r="AR11" s="267">
        <v>-71.3</v>
      </c>
    </row>
    <row r="12" spans="1:46" ht="13.5" customHeight="1" x14ac:dyDescent="0.15">
      <c r="A12" s="247"/>
      <c r="AK12" s="1117" t="s">
        <v>496</v>
      </c>
      <c r="AL12" s="1118"/>
      <c r="AM12" s="1118"/>
      <c r="AN12" s="1119"/>
      <c r="AO12" s="265" t="s">
        <v>497</v>
      </c>
      <c r="AP12" s="265" t="s">
        <v>497</v>
      </c>
      <c r="AQ12" s="266">
        <v>19</v>
      </c>
      <c r="AR12" s="267" t="s">
        <v>497</v>
      </c>
    </row>
    <row r="13" spans="1:46" ht="13.5" customHeight="1" x14ac:dyDescent="0.15">
      <c r="A13" s="247"/>
      <c r="AK13" s="1117" t="s">
        <v>498</v>
      </c>
      <c r="AL13" s="1118"/>
      <c r="AM13" s="1118"/>
      <c r="AN13" s="1119"/>
      <c r="AO13" s="265">
        <v>1133288</v>
      </c>
      <c r="AP13" s="265">
        <v>2282</v>
      </c>
      <c r="AQ13" s="266">
        <v>2094</v>
      </c>
      <c r="AR13" s="267">
        <v>9</v>
      </c>
    </row>
    <row r="14" spans="1:46" ht="13.5" customHeight="1" x14ac:dyDescent="0.15">
      <c r="A14" s="247"/>
      <c r="AK14" s="1117" t="s">
        <v>499</v>
      </c>
      <c r="AL14" s="1118"/>
      <c r="AM14" s="1118"/>
      <c r="AN14" s="1119"/>
      <c r="AO14" s="265">
        <v>230061</v>
      </c>
      <c r="AP14" s="265">
        <v>463</v>
      </c>
      <c r="AQ14" s="266">
        <v>1351</v>
      </c>
      <c r="AR14" s="267">
        <v>-65.7</v>
      </c>
    </row>
    <row r="15" spans="1:46" ht="13.5" customHeight="1" x14ac:dyDescent="0.15">
      <c r="A15" s="247"/>
      <c r="AK15" s="1120" t="s">
        <v>500</v>
      </c>
      <c r="AL15" s="1121"/>
      <c r="AM15" s="1121"/>
      <c r="AN15" s="1122"/>
      <c r="AO15" s="265">
        <v>-2231848</v>
      </c>
      <c r="AP15" s="265">
        <v>-4494</v>
      </c>
      <c r="AQ15" s="266">
        <v>-3935</v>
      </c>
      <c r="AR15" s="267">
        <v>14.2</v>
      </c>
    </row>
    <row r="16" spans="1:46" x14ac:dyDescent="0.15">
      <c r="A16" s="247"/>
      <c r="AK16" s="1120" t="s">
        <v>176</v>
      </c>
      <c r="AL16" s="1121"/>
      <c r="AM16" s="1121"/>
      <c r="AN16" s="1122"/>
      <c r="AO16" s="265">
        <v>29641757</v>
      </c>
      <c r="AP16" s="265">
        <v>59681</v>
      </c>
      <c r="AQ16" s="266">
        <v>71247</v>
      </c>
      <c r="AR16" s="267">
        <v>-16.2</v>
      </c>
    </row>
    <row r="17" spans="1:46" x14ac:dyDescent="0.15">
      <c r="A17" s="247"/>
    </row>
    <row r="18" spans="1:46" x14ac:dyDescent="0.15">
      <c r="A18" s="247"/>
      <c r="AQ18" s="268"/>
      <c r="AR18" s="268"/>
    </row>
    <row r="19" spans="1:46" x14ac:dyDescent="0.15">
      <c r="A19" s="247"/>
      <c r="AK19" s="243" t="s">
        <v>501</v>
      </c>
    </row>
    <row r="20" spans="1:46" x14ac:dyDescent="0.15">
      <c r="A20" s="247"/>
      <c r="AK20" s="269"/>
      <c r="AL20" s="270"/>
      <c r="AM20" s="270"/>
      <c r="AN20" s="271"/>
      <c r="AO20" s="272" t="s">
        <v>502</v>
      </c>
      <c r="AP20" s="273" t="s">
        <v>503</v>
      </c>
      <c r="AQ20" s="274" t="s">
        <v>504</v>
      </c>
      <c r="AR20" s="275"/>
    </row>
    <row r="21" spans="1:46" s="248" customFormat="1" x14ac:dyDescent="0.15">
      <c r="A21" s="276"/>
      <c r="AK21" s="1123" t="s">
        <v>505</v>
      </c>
      <c r="AL21" s="1124"/>
      <c r="AM21" s="1124"/>
      <c r="AN21" s="1125"/>
      <c r="AO21" s="277">
        <v>6.08</v>
      </c>
      <c r="AP21" s="278">
        <v>6.59</v>
      </c>
      <c r="AQ21" s="279">
        <v>-0.51</v>
      </c>
      <c r="AS21" s="280"/>
      <c r="AT21" s="276"/>
    </row>
    <row r="22" spans="1:46" s="248" customFormat="1" x14ac:dyDescent="0.15">
      <c r="A22" s="276"/>
      <c r="AK22" s="1123" t="s">
        <v>506</v>
      </c>
      <c r="AL22" s="1124"/>
      <c r="AM22" s="1124"/>
      <c r="AN22" s="1125"/>
      <c r="AO22" s="281">
        <v>98.5</v>
      </c>
      <c r="AP22" s="282">
        <v>99.2</v>
      </c>
      <c r="AQ22" s="283">
        <v>-0.7</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507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508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509</v>
      </c>
      <c r="AL29" s="248"/>
      <c r="AM29" s="248"/>
      <c r="AN29" s="248"/>
      <c r="AS29" s="290"/>
    </row>
    <row r="30" spans="1:46" ht="13.5" customHeight="1" x14ac:dyDescent="0.15">
      <c r="A30" s="247"/>
      <c r="AK30" s="250"/>
      <c r="AL30" s="251"/>
      <c r="AM30" s="251"/>
      <c r="AN30" s="252"/>
      <c r="AO30" s="1105" t="s">
        <v>488</v>
      </c>
      <c r="AP30" s="253"/>
      <c r="AQ30" s="254" t="s">
        <v>489</v>
      </c>
      <c r="AR30" s="255"/>
    </row>
    <row r="31" spans="1:46" x14ac:dyDescent="0.15">
      <c r="A31" s="247"/>
      <c r="AK31" s="256"/>
      <c r="AL31" s="257"/>
      <c r="AM31" s="257"/>
      <c r="AN31" s="258"/>
      <c r="AO31" s="1106"/>
      <c r="AP31" s="259" t="s">
        <v>490</v>
      </c>
      <c r="AQ31" s="260" t="s">
        <v>491</v>
      </c>
      <c r="AR31" s="261" t="s">
        <v>492</v>
      </c>
    </row>
    <row r="32" spans="1:46" ht="27" customHeight="1" x14ac:dyDescent="0.15">
      <c r="A32" s="247"/>
      <c r="AK32" s="1107" t="s">
        <v>510</v>
      </c>
      <c r="AL32" s="1108"/>
      <c r="AM32" s="1108"/>
      <c r="AN32" s="1109"/>
      <c r="AO32" s="291">
        <v>16242899</v>
      </c>
      <c r="AP32" s="291">
        <v>32704</v>
      </c>
      <c r="AQ32" s="292">
        <v>37151</v>
      </c>
      <c r="AR32" s="293">
        <v>-12</v>
      </c>
    </row>
    <row r="33" spans="1:46" ht="13.5" customHeight="1" x14ac:dyDescent="0.15">
      <c r="A33" s="247"/>
      <c r="AK33" s="1107" t="s">
        <v>511</v>
      </c>
      <c r="AL33" s="1108"/>
      <c r="AM33" s="1108"/>
      <c r="AN33" s="1109"/>
      <c r="AO33" s="291" t="s">
        <v>497</v>
      </c>
      <c r="AP33" s="291" t="s">
        <v>497</v>
      </c>
      <c r="AQ33" s="292">
        <v>1</v>
      </c>
      <c r="AR33" s="293" t="s">
        <v>497</v>
      </c>
    </row>
    <row r="34" spans="1:46" ht="27" customHeight="1" x14ac:dyDescent="0.15">
      <c r="A34" s="247"/>
      <c r="AK34" s="1107" t="s">
        <v>512</v>
      </c>
      <c r="AL34" s="1108"/>
      <c r="AM34" s="1108"/>
      <c r="AN34" s="1109"/>
      <c r="AO34" s="291">
        <v>160000</v>
      </c>
      <c r="AP34" s="291">
        <v>322</v>
      </c>
      <c r="AQ34" s="292">
        <v>48</v>
      </c>
      <c r="AR34" s="293">
        <v>570.79999999999995</v>
      </c>
    </row>
    <row r="35" spans="1:46" ht="27" customHeight="1" x14ac:dyDescent="0.15">
      <c r="A35" s="247"/>
      <c r="AK35" s="1107" t="s">
        <v>513</v>
      </c>
      <c r="AL35" s="1108"/>
      <c r="AM35" s="1108"/>
      <c r="AN35" s="1109"/>
      <c r="AO35" s="291">
        <v>5340354</v>
      </c>
      <c r="AP35" s="291">
        <v>10752</v>
      </c>
      <c r="AQ35" s="292">
        <v>8181</v>
      </c>
      <c r="AR35" s="293">
        <v>31.4</v>
      </c>
    </row>
    <row r="36" spans="1:46" ht="27" customHeight="1" x14ac:dyDescent="0.15">
      <c r="A36" s="247"/>
      <c r="AK36" s="1107" t="s">
        <v>514</v>
      </c>
      <c r="AL36" s="1108"/>
      <c r="AM36" s="1108"/>
      <c r="AN36" s="1109"/>
      <c r="AO36" s="291">
        <v>70139</v>
      </c>
      <c r="AP36" s="291">
        <v>141</v>
      </c>
      <c r="AQ36" s="292">
        <v>473</v>
      </c>
      <c r="AR36" s="293">
        <v>-70.2</v>
      </c>
    </row>
    <row r="37" spans="1:46" ht="13.5" customHeight="1" x14ac:dyDescent="0.15">
      <c r="A37" s="247"/>
      <c r="AK37" s="1107" t="s">
        <v>515</v>
      </c>
      <c r="AL37" s="1108"/>
      <c r="AM37" s="1108"/>
      <c r="AN37" s="1109"/>
      <c r="AO37" s="291" t="s">
        <v>497</v>
      </c>
      <c r="AP37" s="291" t="s">
        <v>497</v>
      </c>
      <c r="AQ37" s="292">
        <v>499</v>
      </c>
      <c r="AR37" s="293" t="s">
        <v>497</v>
      </c>
    </row>
    <row r="38" spans="1:46" ht="27" customHeight="1" x14ac:dyDescent="0.15">
      <c r="A38" s="247"/>
      <c r="AK38" s="1110" t="s">
        <v>516</v>
      </c>
      <c r="AL38" s="1111"/>
      <c r="AM38" s="1111"/>
      <c r="AN38" s="1112"/>
      <c r="AO38" s="294" t="s">
        <v>497</v>
      </c>
      <c r="AP38" s="294" t="s">
        <v>497</v>
      </c>
      <c r="AQ38" s="295">
        <v>1</v>
      </c>
      <c r="AR38" s="283" t="s">
        <v>497</v>
      </c>
      <c r="AS38" s="290"/>
    </row>
    <row r="39" spans="1:46" x14ac:dyDescent="0.15">
      <c r="A39" s="247"/>
      <c r="AK39" s="1110" t="s">
        <v>517</v>
      </c>
      <c r="AL39" s="1111"/>
      <c r="AM39" s="1111"/>
      <c r="AN39" s="1112"/>
      <c r="AO39" s="291">
        <v>-515692</v>
      </c>
      <c r="AP39" s="291">
        <v>-1038</v>
      </c>
      <c r="AQ39" s="292">
        <v>-8269</v>
      </c>
      <c r="AR39" s="293">
        <v>-87.4</v>
      </c>
      <c r="AS39" s="290"/>
    </row>
    <row r="40" spans="1:46" ht="27" customHeight="1" x14ac:dyDescent="0.15">
      <c r="A40" s="247"/>
      <c r="AK40" s="1107" t="s">
        <v>518</v>
      </c>
      <c r="AL40" s="1108"/>
      <c r="AM40" s="1108"/>
      <c r="AN40" s="1109"/>
      <c r="AO40" s="291">
        <v>-13945599</v>
      </c>
      <c r="AP40" s="291">
        <v>-28078</v>
      </c>
      <c r="AQ40" s="292">
        <v>-27482</v>
      </c>
      <c r="AR40" s="293">
        <v>2.2000000000000002</v>
      </c>
      <c r="AS40" s="290"/>
    </row>
    <row r="41" spans="1:46" x14ac:dyDescent="0.15">
      <c r="A41" s="247"/>
      <c r="AK41" s="1113" t="s">
        <v>286</v>
      </c>
      <c r="AL41" s="1114"/>
      <c r="AM41" s="1114"/>
      <c r="AN41" s="1115"/>
      <c r="AO41" s="291">
        <v>7352101</v>
      </c>
      <c r="AP41" s="291">
        <v>14803</v>
      </c>
      <c r="AQ41" s="292">
        <v>10602</v>
      </c>
      <c r="AR41" s="293">
        <v>39.6</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519</v>
      </c>
    </row>
    <row r="48" spans="1:46" x14ac:dyDescent="0.15">
      <c r="A48" s="247"/>
      <c r="AK48" s="301" t="s">
        <v>520</v>
      </c>
      <c r="AL48" s="301"/>
      <c r="AM48" s="301"/>
      <c r="AN48" s="301"/>
      <c r="AO48" s="301"/>
      <c r="AP48" s="301"/>
      <c r="AQ48" s="302"/>
      <c r="AR48" s="301"/>
    </row>
    <row r="49" spans="1:44" ht="13.5" customHeight="1" x14ac:dyDescent="0.15">
      <c r="A49" s="247"/>
      <c r="AK49" s="303"/>
      <c r="AL49" s="304"/>
      <c r="AM49" s="1100" t="s">
        <v>488</v>
      </c>
      <c r="AN49" s="1102" t="s">
        <v>521</v>
      </c>
      <c r="AO49" s="1103"/>
      <c r="AP49" s="1103"/>
      <c r="AQ49" s="1103"/>
      <c r="AR49" s="1104"/>
    </row>
    <row r="50" spans="1:44" x14ac:dyDescent="0.15">
      <c r="A50" s="247"/>
      <c r="AK50" s="305"/>
      <c r="AL50" s="306"/>
      <c r="AM50" s="1101"/>
      <c r="AN50" s="307" t="s">
        <v>522</v>
      </c>
      <c r="AO50" s="308" t="s">
        <v>523</v>
      </c>
      <c r="AP50" s="309" t="s">
        <v>524</v>
      </c>
      <c r="AQ50" s="310" t="s">
        <v>525</v>
      </c>
      <c r="AR50" s="311" t="s">
        <v>526</v>
      </c>
    </row>
    <row r="51" spans="1:44" x14ac:dyDescent="0.15">
      <c r="A51" s="247"/>
      <c r="AK51" s="303" t="s">
        <v>527</v>
      </c>
      <c r="AL51" s="304"/>
      <c r="AM51" s="312">
        <v>12867860</v>
      </c>
      <c r="AN51" s="313">
        <v>25257</v>
      </c>
      <c r="AO51" s="314">
        <v>10.5</v>
      </c>
      <c r="AP51" s="315">
        <v>52191</v>
      </c>
      <c r="AQ51" s="316">
        <v>0.7</v>
      </c>
      <c r="AR51" s="317">
        <v>9.8000000000000007</v>
      </c>
    </row>
    <row r="52" spans="1:44" x14ac:dyDescent="0.15">
      <c r="A52" s="247"/>
      <c r="AK52" s="318"/>
      <c r="AL52" s="319" t="s">
        <v>528</v>
      </c>
      <c r="AM52" s="320">
        <v>6916960</v>
      </c>
      <c r="AN52" s="321">
        <v>13576</v>
      </c>
      <c r="AO52" s="322">
        <v>39.799999999999997</v>
      </c>
      <c r="AP52" s="323">
        <v>26807</v>
      </c>
      <c r="AQ52" s="324">
        <v>1.8</v>
      </c>
      <c r="AR52" s="325">
        <v>38</v>
      </c>
    </row>
    <row r="53" spans="1:44" x14ac:dyDescent="0.15">
      <c r="A53" s="247"/>
      <c r="AK53" s="303" t="s">
        <v>529</v>
      </c>
      <c r="AL53" s="304"/>
      <c r="AM53" s="312">
        <v>13359482</v>
      </c>
      <c r="AN53" s="313">
        <v>26339</v>
      </c>
      <c r="AO53" s="314">
        <v>4.3</v>
      </c>
      <c r="AP53" s="315">
        <v>48105</v>
      </c>
      <c r="AQ53" s="316">
        <v>-7.8</v>
      </c>
      <c r="AR53" s="317">
        <v>12.1</v>
      </c>
    </row>
    <row r="54" spans="1:44" x14ac:dyDescent="0.15">
      <c r="A54" s="247"/>
      <c r="AK54" s="318"/>
      <c r="AL54" s="319" t="s">
        <v>528</v>
      </c>
      <c r="AM54" s="320">
        <v>6038135</v>
      </c>
      <c r="AN54" s="321">
        <v>11905</v>
      </c>
      <c r="AO54" s="322">
        <v>-12.3</v>
      </c>
      <c r="AP54" s="323">
        <v>24072</v>
      </c>
      <c r="AQ54" s="324">
        <v>-10.199999999999999</v>
      </c>
      <c r="AR54" s="325">
        <v>-2.1</v>
      </c>
    </row>
    <row r="55" spans="1:44" x14ac:dyDescent="0.15">
      <c r="A55" s="247"/>
      <c r="AK55" s="303" t="s">
        <v>530</v>
      </c>
      <c r="AL55" s="304"/>
      <c r="AM55" s="312">
        <v>11487107</v>
      </c>
      <c r="AN55" s="313">
        <v>22798</v>
      </c>
      <c r="AO55" s="314">
        <v>-13.4</v>
      </c>
      <c r="AP55" s="315">
        <v>47446</v>
      </c>
      <c r="AQ55" s="316">
        <v>-1.4</v>
      </c>
      <c r="AR55" s="317">
        <v>-12</v>
      </c>
    </row>
    <row r="56" spans="1:44" x14ac:dyDescent="0.15">
      <c r="A56" s="247"/>
      <c r="AK56" s="318"/>
      <c r="AL56" s="319" t="s">
        <v>528</v>
      </c>
      <c r="AM56" s="320">
        <v>4912181</v>
      </c>
      <c r="AN56" s="321">
        <v>9749</v>
      </c>
      <c r="AO56" s="322">
        <v>-18.100000000000001</v>
      </c>
      <c r="AP56" s="323">
        <v>24371</v>
      </c>
      <c r="AQ56" s="324">
        <v>1.2</v>
      </c>
      <c r="AR56" s="325">
        <v>-19.3</v>
      </c>
    </row>
    <row r="57" spans="1:44" x14ac:dyDescent="0.15">
      <c r="A57" s="247"/>
      <c r="AK57" s="303" t="s">
        <v>531</v>
      </c>
      <c r="AL57" s="304"/>
      <c r="AM57" s="312">
        <v>16665923</v>
      </c>
      <c r="AN57" s="313">
        <v>33316</v>
      </c>
      <c r="AO57" s="314">
        <v>46.1</v>
      </c>
      <c r="AP57" s="315">
        <v>48387</v>
      </c>
      <c r="AQ57" s="316">
        <v>2</v>
      </c>
      <c r="AR57" s="317">
        <v>44.1</v>
      </c>
    </row>
    <row r="58" spans="1:44" x14ac:dyDescent="0.15">
      <c r="A58" s="247"/>
      <c r="AK58" s="318"/>
      <c r="AL58" s="319" t="s">
        <v>528</v>
      </c>
      <c r="AM58" s="320">
        <v>7748383</v>
      </c>
      <c r="AN58" s="321">
        <v>15490</v>
      </c>
      <c r="AO58" s="322">
        <v>58.9</v>
      </c>
      <c r="AP58" s="323">
        <v>25592</v>
      </c>
      <c r="AQ58" s="324">
        <v>5</v>
      </c>
      <c r="AR58" s="325">
        <v>53.9</v>
      </c>
    </row>
    <row r="59" spans="1:44" x14ac:dyDescent="0.15">
      <c r="A59" s="247"/>
      <c r="AK59" s="303" t="s">
        <v>532</v>
      </c>
      <c r="AL59" s="304"/>
      <c r="AM59" s="312">
        <v>21959940</v>
      </c>
      <c r="AN59" s="313">
        <v>44215</v>
      </c>
      <c r="AO59" s="314">
        <v>32.700000000000003</v>
      </c>
      <c r="AP59" s="315">
        <v>49684</v>
      </c>
      <c r="AQ59" s="316">
        <v>2.7</v>
      </c>
      <c r="AR59" s="317">
        <v>30</v>
      </c>
    </row>
    <row r="60" spans="1:44" x14ac:dyDescent="0.15">
      <c r="A60" s="247"/>
      <c r="AK60" s="318"/>
      <c r="AL60" s="319" t="s">
        <v>528</v>
      </c>
      <c r="AM60" s="320">
        <v>11789353</v>
      </c>
      <c r="AN60" s="321">
        <v>23737</v>
      </c>
      <c r="AO60" s="322">
        <v>53.2</v>
      </c>
      <c r="AP60" s="323">
        <v>28303</v>
      </c>
      <c r="AQ60" s="324">
        <v>10.6</v>
      </c>
      <c r="AR60" s="325">
        <v>42.6</v>
      </c>
    </row>
    <row r="61" spans="1:44" x14ac:dyDescent="0.15">
      <c r="A61" s="247"/>
      <c r="AK61" s="303" t="s">
        <v>533</v>
      </c>
      <c r="AL61" s="326"/>
      <c r="AM61" s="312">
        <v>15268062</v>
      </c>
      <c r="AN61" s="313">
        <v>30385</v>
      </c>
      <c r="AO61" s="314">
        <v>16</v>
      </c>
      <c r="AP61" s="315">
        <v>49163</v>
      </c>
      <c r="AQ61" s="327">
        <v>-0.8</v>
      </c>
      <c r="AR61" s="317">
        <v>16.8</v>
      </c>
    </row>
    <row r="62" spans="1:44" x14ac:dyDescent="0.15">
      <c r="A62" s="247"/>
      <c r="AK62" s="318"/>
      <c r="AL62" s="319" t="s">
        <v>528</v>
      </c>
      <c r="AM62" s="320">
        <v>7481002</v>
      </c>
      <c r="AN62" s="321">
        <v>14891</v>
      </c>
      <c r="AO62" s="322">
        <v>24.3</v>
      </c>
      <c r="AP62" s="323">
        <v>25829</v>
      </c>
      <c r="AQ62" s="324">
        <v>1.7</v>
      </c>
      <c r="AR62" s="325">
        <v>22.6</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FSHZ0l+UHyBAl9eQSRDTe+Jg8bX0WJM1X62odA1X8u7tPgipmmE/jeKJ3eQ0Qk6zn1QbIMKv+jHZTCGew1mBGA==" saltValue="T2wnqyGyy1vgu6JDF14G7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485</v>
      </c>
    </row>
    <row r="121" spans="125:125" ht="13.5" hidden="1" customHeight="1" x14ac:dyDescent="0.15">
      <c r="DU121" s="241"/>
    </row>
  </sheetData>
  <sheetProtection algorithmName="SHA-512" hashValue="jfbf+uVt9ULlqY538MT1Oq1yzlideznRc7TblRpTSk9zVPvhw8fxU0j/OElluajSmTbDmbysEBcQaCL8HGL4EA==" saltValue="4jtQc7ISgGxnASRA/TXYd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485</v>
      </c>
    </row>
  </sheetData>
  <sheetProtection algorithmName="SHA-512" hashValue="LWp3JFNIWtFi6wGY/tuEtY9xEG/tZGFFsJ/qcvRfahXAImWSBDA5JOgwHXUKOL+mmNpsuOkwWwMqwfJOdHE9oQ==" saltValue="H77velXTUck59xMLIrQ0D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535</v>
      </c>
      <c r="G46" s="8" t="s">
        <v>536</v>
      </c>
      <c r="H46" s="8" t="s">
        <v>537</v>
      </c>
      <c r="I46" s="8" t="s">
        <v>538</v>
      </c>
      <c r="J46" s="9" t="s">
        <v>539</v>
      </c>
    </row>
    <row r="47" spans="2:10" ht="57.75" customHeight="1" x14ac:dyDescent="0.15">
      <c r="B47" s="10"/>
      <c r="C47" s="1126" t="s">
        <v>3</v>
      </c>
      <c r="D47" s="1126"/>
      <c r="E47" s="1127"/>
      <c r="F47" s="11">
        <v>17.11</v>
      </c>
      <c r="G47" s="12">
        <v>16.34</v>
      </c>
      <c r="H47" s="12">
        <v>16.420000000000002</v>
      </c>
      <c r="I47" s="12">
        <v>17.52</v>
      </c>
      <c r="J47" s="13">
        <v>16.7</v>
      </c>
    </row>
    <row r="48" spans="2:10" ht="57.75" customHeight="1" x14ac:dyDescent="0.15">
      <c r="B48" s="14"/>
      <c r="C48" s="1128" t="s">
        <v>4</v>
      </c>
      <c r="D48" s="1128"/>
      <c r="E48" s="1129"/>
      <c r="F48" s="15">
        <v>2.66</v>
      </c>
      <c r="G48" s="16">
        <v>3.14</v>
      </c>
      <c r="H48" s="16">
        <v>3.73</v>
      </c>
      <c r="I48" s="16">
        <v>2.58</v>
      </c>
      <c r="J48" s="17">
        <v>1.28</v>
      </c>
    </row>
    <row r="49" spans="2:10" ht="57.75" customHeight="1" thickBot="1" x14ac:dyDescent="0.2">
      <c r="B49" s="18"/>
      <c r="C49" s="1130" t="s">
        <v>5</v>
      </c>
      <c r="D49" s="1130"/>
      <c r="E49" s="1131"/>
      <c r="F49" s="19" t="s">
        <v>540</v>
      </c>
      <c r="G49" s="20" t="s">
        <v>541</v>
      </c>
      <c r="H49" s="20" t="s">
        <v>542</v>
      </c>
      <c r="I49" s="20" t="s">
        <v>543</v>
      </c>
      <c r="J49" s="21" t="s">
        <v>544</v>
      </c>
    </row>
    <row r="50" spans="2:10" x14ac:dyDescent="0.15"/>
  </sheetData>
  <sheetProtection algorithmName="SHA-512" hashValue="gEjczos1lt9CGUBHpSIw4E1IVq+wSqgNHroUwy+STIKgiF3kyRXl3zZpksu6JT0Ds541O3Xl3XJhjSKAnJkp5g==" saltValue="0k6yErxkjTN3ginQkvxEi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安岡 徹</cp:lastModifiedBy>
  <cp:lastPrinted>2026-03-26T01:49:56Z</cp:lastPrinted>
  <dcterms:created xsi:type="dcterms:W3CDTF">2026-02-23T08:48:44Z</dcterms:created>
  <dcterms:modified xsi:type="dcterms:W3CDTF">2026-03-26T01:50:01Z</dcterms:modified>
  <cp:category/>
</cp:coreProperties>
</file>