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mc:AlternateContent xmlns:mc="http://schemas.openxmlformats.org/markup-compatibility/2006">
    <mc:Choice Requires="x15">
      <x15ac:absPath xmlns:x15ac="http://schemas.microsoft.com/office/spreadsheetml/2010/11/ac" url="\\Tnnsfe25\ファイルサーバ\本庁\理財部\財政課\10 決算統計\01普通会計\Ｒ３決算統計（R4作業）\★財政状況資料集\16 HP公表2\"/>
    </mc:Choice>
  </mc:AlternateContent>
  <xr:revisionPtr revIDLastSave="0" documentId="13_ncr:1_{AC626137-FF09-4BAA-8C7B-909CF56D9F7C}"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C38" i="10"/>
  <c r="BW34" i="10"/>
  <c r="C34" i="10"/>
  <c r="BW35" i="10" l="1"/>
  <c r="BW36" i="10" s="1"/>
  <c r="BW37" i="10" s="1"/>
  <c r="BW38" i="10" s="1"/>
  <c r="BW39" i="10" s="1"/>
  <c r="BW40" i="10" s="1"/>
  <c r="BW41" i="10" s="1"/>
  <c r="BW42" i="10" s="1"/>
  <c r="C35" i="10"/>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U34" i="10"/>
  <c r="U35" i="10" s="1"/>
  <c r="U36" i="10" s="1"/>
  <c r="U37" i="10" s="1"/>
  <c r="U38" i="10" s="1"/>
  <c r="BE34" i="10" l="1"/>
  <c r="BE35" i="10" s="1"/>
  <c r="BE36" i="10" s="1"/>
  <c r="BE37" i="10" s="1"/>
  <c r="AM34" i="10"/>
  <c r="AM35" i="10" s="1"/>
  <c r="AM36" i="10" s="1"/>
  <c r="AM37" i="10" s="1"/>
</calcChain>
</file>

<file path=xl/sharedStrings.xml><?xml version="1.0" encoding="utf-8"?>
<sst xmlns="http://schemas.openxmlformats.org/spreadsheetml/2006/main" count="1164" uniqueCount="626">
  <si>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</si>
  <si>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</si>
  <si>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</si>
  <si>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</si>
  <si>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</si>
  <si>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</si>
  <si>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</si>
  <si>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</si>
  <si>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</si>
  <si>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</si>
  <si>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</si>
  <si>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</si>
  <si>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</si>
  <si>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</si>
  <si>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</si>
  <si>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</si>
  <si>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</si>
  <si>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</si>
  <si>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</si>
  <si>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</si>
  <si>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</si>
  <si>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</si>
  <si>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</si>
  <si>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</si>
  <si>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</si>
  <si>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</si>
  <si>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</si>
  <si>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</si>
  <si>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</si>
  <si>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</si>
  <si>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</si>
  <si>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</si>
  <si>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</si>
  <si>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</si>
  <si>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</si>
  <si>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</si>
  <si>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</si>
  <si>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</si>
  <si>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</si>
  <si>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</si>
  <si>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</si>
  <si>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</si>
  <si>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</si>
  <si>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</si>
  <si>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</si>
  <si>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</si>
  <si>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</si>
  <si>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</si>
  <si>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</si>
  <si>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</si>
  <si>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</si>
  <si>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</si>
  <si>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</si>
  <si>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</si>
  <si>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</si>
  <si>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</si>
  <si>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</si>
  <si>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</si>
  <si>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</si>
  <si>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</si>
  <si>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</si>
  <si>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</si>
  <si>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</si>
  <si>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</si>
  <si>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</si>
  <si>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</si>
  <si>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</si>
  <si>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</si>
  <si>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</si>
  <si>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</si>
  <si>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</si>
  <si>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</si>
  <si>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</si>
  <si>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</si>
  <si>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</si>
  <si>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</si>
  <si>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</si>
  <si>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</si>
  <si>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</si>
  <si>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</si>
  <si>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</si>
  <si>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</si>
  <si>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</si>
  <si>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</si>
  <si>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</si>
  <si>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</si>
  <si>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</si>
  <si>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</si>
  <si>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</si>
  <si>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</si>
  <si>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</si>
  <si>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</si>
  <si>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</si>
  <si>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</si>
  <si>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</si>
  <si>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</si>
  <si>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</si>
  <si>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</si>
  <si>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</si>
  <si>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</si>
  <si>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</si>
  <si>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</si>
  <si>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</si>
  <si>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</si>
  <si>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</si>
  <si>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</si>
  <si>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</si>
  <si>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</si>
  <si>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</si>
  <si>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</si>
  <si>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</si>
  <si>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</si>
  <si>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</si>
  <si>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</si>
  <si>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</si>
  <si>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</si>
  <si>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</si>
  <si>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</si>
  <si>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</si>
  <si>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</si>
  <si>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</si>
  <si>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</si>
  <si>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</si>
  <si>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</si>
  <si>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</si>
  <si>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</si>
  <si>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</si>
  <si>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</si>
  <si>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</si>
  <si>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</si>
  <si>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</si>
  <si>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</si>
  <si>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</si>
  <si>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</si>
  <si>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</si>
  <si>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</si>
  <si>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</si>
  <si>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</si>
  <si>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</si>
  <si>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</si>
  <si>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</si>
  <si>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</si>
  <si>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</si>
  <si>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</si>
  <si>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</si>
  <si>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</si>
  <si>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</si>
  <si>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</si>
  <si>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</si>
  <si>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</si>
  <si>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</si>
  <si>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</si>
  <si>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</si>
  <si>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</si>
  <si>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</si>
  <si>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</si>
  <si>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</si>
  <si>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</si>
  <si>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</si>
  <si>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</si>
  <si>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</si>
  <si>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</si>
  <si>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</si>
  <si>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</si>
  <si>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</si>
  <si>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</si>
  <si>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</si>
  <si>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</si>
  <si>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</si>
  <si>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</si>
  <si>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</si>
  <si>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</si>
  <si>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</si>
  <si>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</si>
  <si>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</si>
  <si>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</si>
  <si>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</si>
  <si>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</si>
  <si>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</si>
  <si>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</si>
  <si>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</si>
  <si>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</si>
  <si>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</si>
  <si>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</si>
  <si>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</si>
  <si>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</si>
  <si>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</si>
  <si>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</si>
  <si>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</si>
  <si>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</si>
  <si>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</si>
  <si>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</si>
  <si>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</si>
  <si>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</si>
  <si>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</si>
  <si>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</si>
  <si>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</si>
  <si>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</si>
  <si>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</si>
  <si>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</si>
  <si>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</si>
  <si>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</si>
  <si>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</si>
  <si>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</si>
  <si>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</si>
  <si>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</si>
  <si>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</si>
  <si>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</si>
  <si>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</si>
  <si>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</si>
  <si>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</si>
  <si>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</si>
  <si>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</si>
  <si>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</si>
  <si>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</si>
  <si>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愛媛県松山市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</si>
  <si>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</si>
  <si>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</si>
  <si>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</si>
  <si>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</si>
  <si>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</si>
  <si>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</si>
  <si>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</si>
  <si>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</si>
  <si>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</si>
  <si>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</si>
  <si>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</si>
  <si>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</si>
  <si>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</si>
  <si>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</si>
  <si>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</si>
  <si>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</si>
  <si>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</si>
  <si>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</si>
  <si>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</si>
  <si>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</si>
  <si>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</si>
  <si>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</si>
  <si>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</si>
  <si>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</si>
  <si>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</si>
  <si>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</si>
  <si>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</si>
  <si>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</si>
  <si>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</si>
  <si>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</si>
  <si>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</si>
  <si>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</si>
  <si>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</si>
  <si>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</si>
  <si>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</si>
  <si>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</si>
  <si>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</si>
  <si>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</si>
  <si>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</si>
  <si>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</si>
  <si>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</si>
  <si>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</si>
  <si>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</si>
  <si>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</si>
  <si>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</si>
  <si>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</si>
  <si>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</si>
  <si>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</si>
  <si>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</si>
  <si>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</si>
  <si>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</si>
  <si>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</si>
  <si>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</si>
  <si>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</si>
  <si>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</si>
  <si>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</si>
  <si>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</si>
  <si>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</si>
  <si>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</si>
  <si>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</si>
  <si>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</si>
  <si>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</si>
  <si>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</si>
  <si>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</si>
  <si>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</si>
  <si>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</si>
  <si>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</si>
  <si>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</si>
  <si>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</si>
  <si>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</si>
  <si>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</si>
  <si>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</si>
  <si>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</si>
  <si>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</si>
  <si>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</si>
  <si>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</si>
  <si>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</si>
  <si>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</si>
  <si>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</si>
  <si>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</si>
  <si>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</si>
  <si>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</si>
  <si>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</si>
  <si>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</si>
  <si>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</si>
  <si>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</si>
  <si>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</si>
  <si>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</si>
  <si>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</si>
  <si>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</si>
  <si>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</si>
  <si>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</si>
  <si>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</si>
  <si>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</si>
  <si>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</si>
  <si>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</si>
  <si>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</si>
  <si>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</si>
  <si>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</si>
  <si>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</si>
  <si>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</si>
  <si>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</si>
  <si>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</si>
  <si>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</si>
  <si>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</si>
  <si>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</si>
  <si>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</si>
  <si>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</si>
  <si>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</si>
  <si>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</si>
  <si>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</si>
  <si>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</si>
  <si>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</si>
  <si>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</si>
  <si>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</si>
  <si>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</si>
  <si>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</si>
  <si>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</si>
  <si>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</si>
  <si>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</si>
  <si>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</si>
  <si>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</si>
  <si>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</si>
  <si>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観光施設</t>
    <phoneticPr fontId="5"/>
  </si>
  <si>
    <t>被保険者数(人)</t>
  </si>
  <si>
    <t>　積立金</t>
    <phoneticPr fontId="5"/>
  </si>
  <si>
    <t>地方債</t>
  </si>
  <si>
    <t>簡易水道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</si>
  <si>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</si>
  <si>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</si>
  <si>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</si>
  <si>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</si>
  <si>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</si>
  <si>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</si>
  <si>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</si>
  <si>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</si>
  <si>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</si>
  <si>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</si>
  <si>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</si>
  <si>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</si>
  <si>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</si>
  <si>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</si>
  <si>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</si>
  <si>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</si>
  <si>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</si>
  <si>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</si>
  <si>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</si>
  <si>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</si>
  <si>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</si>
  <si>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</si>
  <si>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</si>
  <si>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</si>
  <si>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</si>
  <si>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愛媛県松山市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</si>
  <si>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</si>
  <si>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</si>
  <si>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</si>
  <si>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</si>
  <si>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</si>
  <si>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</si>
  <si>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</si>
  <si>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</si>
  <si>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</si>
  <si>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</si>
  <si>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</si>
  <si>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</si>
  <si>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</si>
  <si>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</si>
  <si>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</si>
  <si>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</si>
  <si>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</si>
  <si>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</si>
  <si>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</si>
  <si>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</si>
  <si>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</si>
  <si>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</si>
  <si>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</si>
  <si>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</si>
  <si>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</si>
  <si>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</si>
  <si>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</si>
  <si>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</si>
  <si>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</si>
  <si>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</si>
  <si>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</si>
  <si>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</si>
  <si>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</si>
  <si>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</si>
  <si>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</si>
  <si>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</si>
  <si>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</si>
  <si>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</si>
  <si>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</si>
  <si>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</si>
  <si>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</si>
  <si>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</si>
  <si>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</si>
  <si>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</si>
  <si>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</si>
  <si>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法適用企業</t>
    <phoneticPr fontId="5"/>
  </si>
  <si>
    <t>工業用水道事業会計</t>
    <phoneticPr fontId="5"/>
  </si>
  <si>
    <t>下水道事業会計</t>
    <phoneticPr fontId="5"/>
  </si>
  <si>
    <t>鹿島観光事業特別会計</t>
    <phoneticPr fontId="5"/>
  </si>
  <si>
    <t>法非適用企業</t>
    <phoneticPr fontId="5"/>
  </si>
  <si>
    <t>卸売市場事業特別会計</t>
    <phoneticPr fontId="5"/>
  </si>
  <si>
    <t>法非適用企業</t>
    <phoneticPr fontId="5"/>
  </si>
  <si>
    <t>松山城観光事業特別会計</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</si>
  <si>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</si>
  <si>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</si>
  <si>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</si>
  <si>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</si>
  <si>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</si>
  <si>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</si>
  <si>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</si>
  <si>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</si>
  <si>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</si>
  <si>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</si>
  <si>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</si>
  <si>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</si>
  <si>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</si>
  <si>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</si>
  <si>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</si>
  <si>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</si>
  <si>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</si>
  <si>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</si>
  <si>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</si>
  <si>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</si>
  <si>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</si>
  <si>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</si>
  <si>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</si>
  <si>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</si>
  <si>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</si>
  <si>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</si>
  <si>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</si>
  <si>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</si>
  <si>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</si>
  <si>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</si>
  <si>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</si>
  <si>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</si>
  <si>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</si>
  <si>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</si>
  <si>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</si>
  <si>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</si>
  <si>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</si>
  <si>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</si>
  <si>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</si>
  <si>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</si>
  <si>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</si>
  <si>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</si>
  <si>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</si>
  <si>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</si>
  <si>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</si>
  <si>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</si>
  <si>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</si>
  <si>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</si>
  <si>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</si>
  <si>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</si>
  <si>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</si>
  <si>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</si>
  <si>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</si>
  <si>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</si>
  <si>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</si>
  <si>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</si>
  <si>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</si>
  <si>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</si>
  <si>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</si>
  <si>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</si>
  <si>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</si>
  <si>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</si>
  <si>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</si>
  <si>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</si>
  <si>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</si>
  <si>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簡易水道事業会計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</si>
  <si>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</si>
  <si>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</si>
  <si>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</si>
  <si>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</si>
  <si>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</si>
  <si>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</si>
  <si>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</si>
  <si>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</si>
  <si>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</si>
  <si>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</si>
  <si>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</si>
  <si>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</si>
  <si>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</si>
  <si>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</si>
  <si>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</si>
  <si>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</si>
  <si>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</si>
  <si>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</si>
  <si>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</si>
  <si>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</si>
  <si>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</si>
  <si>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</si>
  <si>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</si>
  <si>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</si>
  <si>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</si>
  <si>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</si>
  <si>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</si>
  <si>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</si>
  <si>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</si>
  <si>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</si>
  <si>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</si>
  <si>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</si>
  <si>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</si>
  <si>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</si>
  <si>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</si>
  <si>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</si>
  <si>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</si>
  <si>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</si>
  <si>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</si>
  <si>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</si>
  <si>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</si>
  <si>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</si>
  <si>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</si>
  <si>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</si>
  <si>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</si>
  <si>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</si>
  <si>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</si>
  <si>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</si>
  <si>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</si>
  <si>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</si>
  <si>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</si>
  <si>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</si>
  <si>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</si>
  <si>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</si>
  <si>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</si>
  <si>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</si>
  <si>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</si>
  <si>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</si>
  <si>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</si>
  <si>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</si>
  <si>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</si>
  <si>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</si>
  <si>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</si>
  <si>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</si>
  <si>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</si>
  <si>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</si>
  <si>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</si>
  <si>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</si>
  <si>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</si>
  <si>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</si>
  <si>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</si>
  <si>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</si>
  <si>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</si>
  <si>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</si>
  <si>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</si>
  <si>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</si>
  <si>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</si>
  <si>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</si>
  <si>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</si>
  <si>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</si>
  <si>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</si>
  <si>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</si>
  <si>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</si>
  <si>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1.35</t>
  </si>
  <si>
    <t>▲ 0.49</t>
  </si>
  <si>
    <t>▲ 0.96</t>
  </si>
  <si>
    <t>▲ 1.32</t>
  </si>
  <si>
    <t>▲ 0.65</t>
  </si>
  <si>
    <t>水道事業会計</t>
  </si>
  <si>
    <t>下水道事業会計</t>
  </si>
  <si>
    <t>国民健康保険事業勘定特別会計</t>
  </si>
  <si>
    <t>一般会計</t>
  </si>
  <si>
    <t>工業用水道事業会計</t>
  </si>
  <si>
    <t>松山城観光事業特別会計</t>
  </si>
  <si>
    <t>介護保険事業特別会計</t>
  </si>
  <si>
    <t>簡易水道事業会計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</si>
  <si>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</si>
  <si>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</si>
  <si>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</si>
  <si>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</si>
  <si>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</si>
  <si>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</si>
  <si>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</si>
  <si>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</si>
  <si>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松山市土地開発公社</t>
    <rPh sb="0" eb="3">
      <t>マツヤマシ</t>
    </rPh>
    <rPh sb="3" eb="9">
      <t>トチカイハツコウシャ</t>
    </rPh>
    <phoneticPr fontId="2"/>
  </si>
  <si>
    <t>松山市スポーツ協会</t>
    <rPh sb="0" eb="3">
      <t>マツヤマシ</t>
    </rPh>
    <rPh sb="7" eb="9">
      <t>キョウカイ</t>
    </rPh>
    <phoneticPr fontId="2"/>
  </si>
  <si>
    <t>松山国際交流協会</t>
    <rPh sb="0" eb="2">
      <t>マツヤマ</t>
    </rPh>
    <rPh sb="2" eb="8">
      <t>コクサイコウリュウキョウカイ</t>
    </rPh>
    <phoneticPr fontId="2"/>
  </si>
  <si>
    <t>松山市男女共同参画推進財団</t>
    <rPh sb="0" eb="3">
      <t>マツヤマシ</t>
    </rPh>
    <rPh sb="3" eb="9">
      <t>ダンジョキョウドウサンカク</t>
    </rPh>
    <rPh sb="9" eb="13">
      <t>スイシンザイダン</t>
    </rPh>
    <phoneticPr fontId="2"/>
  </si>
  <si>
    <t>松山観光コンベンション協会</t>
    <rPh sb="0" eb="2">
      <t>マツヤマ</t>
    </rPh>
    <rPh sb="2" eb="4">
      <t>カンコウ</t>
    </rPh>
    <rPh sb="11" eb="13">
      <t>キョウカイ</t>
    </rPh>
    <phoneticPr fontId="2"/>
  </si>
  <si>
    <t>松山市文化・スポーツ振興財団</t>
    <rPh sb="0" eb="3">
      <t>マツヤマシ</t>
    </rPh>
    <rPh sb="3" eb="5">
      <t>ブンカ</t>
    </rPh>
    <rPh sb="10" eb="14">
      <t>シンコウザイダン</t>
    </rPh>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</si>
  <si>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</si>
  <si>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7">
      <t>シンリョウショ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</si>
  <si>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</si>
  <si>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</si>
  <si>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松山衛生事務組合</t>
    <rPh sb="0" eb="2">
      <t>マツヤマ</t>
    </rPh>
    <rPh sb="2" eb="4">
      <t>エイセイ</t>
    </rPh>
    <rPh sb="4" eb="6">
      <t>ジム</t>
    </rPh>
    <rPh sb="6" eb="8">
      <t>クミアイ</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</si>
  <si>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</si>
  <si>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</si>
  <si>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</si>
  <si>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</si>
  <si>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t>
    <phoneticPr fontId="2"/>
  </si>
  <si>
    <t>２１世紀松山創造基金</t>
  </si>
  <si>
    <t>合併振興基金</t>
  </si>
  <si>
    <t>観光開発等産業活性化基金</t>
  </si>
  <si>
    <t>のびのび教育推進基金</t>
    <rPh sb="4" eb="6">
      <t>キョウイク</t>
    </rPh>
    <rPh sb="6" eb="8">
      <t>スイシン</t>
    </rPh>
    <rPh sb="8" eb="10">
      <t>キキン</t>
    </rPh>
    <phoneticPr fontId="2"/>
  </si>
  <si>
    <t>城山公園整備基金</t>
    <rPh sb="0" eb="2">
      <t>シロヤマ</t>
    </rPh>
    <rPh sb="2" eb="4">
      <t>コウエン</t>
    </rPh>
    <rPh sb="4" eb="6">
      <t>セイビ</t>
    </rPh>
    <rPh sb="6" eb="8">
      <t>キキン</t>
    </rPh>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</si>
  <si>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</si>
  <si>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</si>
  <si>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</si>
  <si>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</si>
  <si>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</si>
  <si>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</si>
  <si>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は、類似団体に比べ髙い水準で推移している。令和3年度の実質公債費比率は、普通交付税等の増加により標準財政規模が増加し、公営企業債の元利償還金に対する繰入金の減少などにより、前年度と比べ単年度では0.6ポイント改善し、3ヵ年平均では同水準を維持した。また、将来負担比率は、地方債残高や公営企業債繰入見込額の減による将来負担額の減少や普通交付税の追加交付を原資とした「減債基金」の増で充当可能基金が増加したことなどから、前年度と比べ12.3ポイント改善した。
　今後も、本市の「健全な財政運営へのガイドライン」に基づき、交付税算入率の高い起債を効果的に活用するとともに、市債の償還能力に留意しつつ、計画的な市債の発行に努めるなど、将来負担比率や実質公債費比率への影響にも配慮しながら健全な財政運営に努める。</t>
    <rPh sb="52" eb="57">
      <t>フツウコウフゼイ</t>
    </rPh>
    <rPh sb="75" eb="80">
      <t>コウエイキギョウサイ</t>
    </rPh>
    <rPh sb="81" eb="83">
      <t>ガンリ</t>
    </rPh>
    <rPh sb="83" eb="86">
      <t>ショウカンキン</t>
    </rPh>
    <rPh sb="87" eb="88">
      <t>タイ</t>
    </rPh>
    <rPh sb="90" eb="93">
      <t>クリイレキン</t>
    </rPh>
    <rPh sb="94" eb="96">
      <t>ゲンショウ</t>
    </rPh>
    <rPh sb="106" eb="107">
      <t>クラ</t>
    </rPh>
    <rPh sb="120" eb="122">
      <t>カイゼン</t>
    </rPh>
    <rPh sb="131" eb="134">
      <t>ドウスイジュン</t>
    </rPh>
    <rPh sb="135" eb="137">
      <t>イジ</t>
    </rPh>
    <rPh sb="151" eb="156">
      <t>チホウサイザンダカ</t>
    </rPh>
    <rPh sb="181" eb="186">
      <t>フツウコウフゼイ</t>
    </rPh>
    <rPh sb="187" eb="189">
      <t>ツイカ</t>
    </rPh>
    <rPh sb="189" eb="191">
      <t>コウフ</t>
    </rPh>
    <rPh sb="192" eb="194">
      <t>ゲンシ</t>
    </rPh>
    <rPh sb="198" eb="202">
      <t>ゲンサイキキン</t>
    </rPh>
    <rPh sb="204" eb="205">
      <t>ゾウ</t>
    </rPh>
    <rPh sb="206" eb="212">
      <t>ジュウトウカノウキキン</t>
    </rPh>
    <rPh sb="228" eb="229">
      <t>クラ</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</si>
  <si>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</si>
  <si>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</si>
  <si>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</si>
  <si>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平均よりも低いが、5割を超えている状況で増加傾向にあり、今後計画的な老朽化対策が必要となってくる。このため、これらの対策に伴う市債の発行により、類似団体より高い水準で推移している将来負担比率が更に悪化する懸念があるため、交付税算入率の高い起債の優先借入に努めるなど、将来負担比率への影響にも配慮しながら健全な財政運営に努める。</t>
    <rPh sb="28" eb="29">
      <t>ワリ</t>
    </rPh>
    <rPh sb="30" eb="31">
      <t>コ</t>
    </rPh>
    <rPh sb="35" eb="37">
      <t>ジョウキョウ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</si>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</sst>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5FD50D2-797B-4160-8024-9A265971414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F68F-46BA-B313-8EC39D3F0D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34692</c:v>
                </c:pt>
                <c:pt idx="1">
                  <c:v>30281</c:v>
                </c:pt>
                <c:pt idx="2">
                  <c:v>22851</c:v>
                </c:pt>
                <c:pt idx="3">
                  <c:v>25257</c:v>
                </c:pt>
                <c:pt idx="4">
                  <c:v>26339</c:v>
                </c:pt>
              </c:numCache>
            </c:numRef>
          </c:val>
          <c:smooth val="0"/>
          <c:extLst>
            <c:ext xmlns:c16="http://schemas.microsoft.com/office/drawing/2014/chart" uri="{C3380CC4-5D6E-409C-BE32-E72D297353CC}">
              <c16:uniqueId val="{00000001-F68F-46BA-B313-8EC39D3F0D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2.85</c:v>
                </c:pt>
                <c:pt idx="1">
                  <c:v>3.1</c:v>
                </c:pt>
                <c:pt idx="2">
                  <c:v>2.78</c:v>
                </c:pt>
                <c:pt idx="3">
                  <c:v>2.66</c:v>
                </c:pt>
                <c:pt idx="4">
                  <c:v>3.14</c:v>
                </c:pt>
              </c:numCache>
            </c:numRef>
          </c:val>
          <c:extLst>
            <c:ext xmlns:c16="http://schemas.microsoft.com/office/drawing/2014/chart" uri="{C3380CC4-5D6E-409C-BE32-E72D297353CC}">
              <c16:uniqueId val="{00000000-36C1-48C0-A990-5CEB678493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16.32</c:v>
                </c:pt>
                <c:pt idx="1">
                  <c:v>16.7</c:v>
                </c:pt>
                <c:pt idx="2">
                  <c:v>17.399999999999999</c:v>
                </c:pt>
                <c:pt idx="3">
                  <c:v>17.11</c:v>
                </c:pt>
                <c:pt idx="4">
                  <c:v>16.34</c:v>
                </c:pt>
              </c:numCache>
            </c:numRef>
          </c:val>
          <c:extLst>
            <c:ext xmlns:c16="http://schemas.microsoft.com/office/drawing/2014/chart" uri="{C3380CC4-5D6E-409C-BE32-E72D297353CC}">
              <c16:uniqueId val="{00000001-36C1-48C0-A990-5CEB678493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-1.35</c:v>
                </c:pt>
                <c:pt idx="1">
                  <c:v>-0.49</c:v>
                </c:pt>
                <c:pt idx="2">
                  <c:v>-0.96</c:v>
                </c:pt>
                <c:pt idx="3">
                  <c:v>-1.32</c:v>
                </c:pt>
                <c:pt idx="4">
                  <c:v>-0.65</c:v>
                </c:pt>
              </c:numCache>
            </c:numRef>
          </c:val>
          <c:smooth val="0"/>
          <c:extLst>
            <c:ext xmlns:c16="http://schemas.microsoft.com/office/drawing/2014/chart" uri="{C3380CC4-5D6E-409C-BE32-E72D297353CC}">
              <c16:uniqueId val="{00000002-36C1-48C0-A990-5CEB678493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5.5</c:v>
                </c:pt>
                <c:pt idx="2">
                  <c:v>#N/A</c:v>
                </c:pt>
                <c:pt idx="3">
                  <c:v>6.45</c:v>
                </c:pt>
                <c:pt idx="4">
                  <c:v>#N/A</c:v>
                </c:pt>
                <c:pt idx="5">
                  <c:v>7.59</c:v>
                </c:pt>
                <c:pt idx="6">
                  <c:v>#N/A</c:v>
                </c:pt>
                <c:pt idx="7">
                  <c:v>8.18</c:v>
                </c:pt>
                <c:pt idx="8">
                  <c:v>#N/A</c:v>
                </c:pt>
                <c:pt idx="9">
                  <c:v>1.1000000000000001</c:v>
                </c:pt>
              </c:numCache>
            </c:numRef>
          </c:val>
          <c:extLst>
            <c:ext xmlns:c16="http://schemas.microsoft.com/office/drawing/2014/chart" uri="{C3380CC4-5D6E-409C-BE32-E72D297353CC}">
              <c16:uniqueId val="{00000000-36B4-4D43-8B0C-01A9179229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B4-4D43-8B0C-01A917922956}"/>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0.5</c:v>
                </c:pt>
                <c:pt idx="2">
                  <c:v>#N/A</c:v>
                </c:pt>
                <c:pt idx="3">
                  <c:v>0.54</c:v>
                </c:pt>
                <c:pt idx="4">
                  <c:v>#N/A</c:v>
                </c:pt>
                <c:pt idx="5">
                  <c:v>0.56000000000000005</c:v>
                </c:pt>
                <c:pt idx="6">
                  <c:v>#N/A</c:v>
                </c:pt>
                <c:pt idx="7">
                  <c:v>0.61</c:v>
                </c:pt>
                <c:pt idx="8">
                  <c:v>#N/A</c:v>
                </c:pt>
                <c:pt idx="9">
                  <c:v>0.54</c:v>
                </c:pt>
              </c:numCache>
            </c:numRef>
          </c:val>
          <c:extLst>
            <c:ext xmlns:c16="http://schemas.microsoft.com/office/drawing/2014/chart" uri="{C3380CC4-5D6E-409C-BE32-E72D297353CC}">
              <c16:uniqueId val="{00000002-36B4-4D43-8B0C-01A917922956}"/>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0.6</c:v>
                </c:pt>
                <c:pt idx="2">
                  <c:v>#N/A</c:v>
                </c:pt>
                <c:pt idx="3">
                  <c:v>1.03</c:v>
                </c:pt>
                <c:pt idx="4">
                  <c:v>#N/A</c:v>
                </c:pt>
                <c:pt idx="5">
                  <c:v>0.48</c:v>
                </c:pt>
                <c:pt idx="6">
                  <c:v>#N/A</c:v>
                </c:pt>
                <c:pt idx="7">
                  <c:v>0.71</c:v>
                </c:pt>
                <c:pt idx="8">
                  <c:v>#N/A</c:v>
                </c:pt>
                <c:pt idx="9">
                  <c:v>0.94</c:v>
                </c:pt>
              </c:numCache>
            </c:numRef>
          </c:val>
          <c:extLst>
            <c:ext xmlns:c16="http://schemas.microsoft.com/office/drawing/2014/chart" uri="{C3380CC4-5D6E-409C-BE32-E72D297353CC}">
              <c16:uniqueId val="{00000003-36B4-4D43-8B0C-01A917922956}"/>
            </c:ext>
          </c:extLst>
        </c:ser>
        <c:ser>
          <c:idx val="4"/>
          <c:order val="4"/>
          <c:tx>
            <c:strRef>
              <c:f>データシート!$A$31</c:f>
              <c:strCache>
                <c:ptCount val="1"/>
                <c:pt idx="0">
                  <c:v>松山城観光事業特別会計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1.83</c:v>
                </c:pt>
                <c:pt idx="2">
                  <c:v>#N/A</c:v>
                </c:pt>
                <c:pt idx="3">
                  <c:v>1.98</c:v>
                </c:pt>
                <c:pt idx="4">
                  <c:v>#N/A</c:v>
                </c:pt>
                <c:pt idx="5">
                  <c:v>2.0699999999999998</c:v>
                </c:pt>
                <c:pt idx="6">
                  <c:v>#N/A</c:v>
                </c:pt>
                <c:pt idx="7">
                  <c:v>1.83</c:v>
                </c:pt>
                <c:pt idx="8">
                  <c:v>#N/A</c:v>
                </c:pt>
                <c:pt idx="9">
                  <c:v>1.02</c:v>
                </c:pt>
              </c:numCache>
            </c:numRef>
          </c:val>
          <c:extLst>
            <c:ext xmlns:c16="http://schemas.microsoft.com/office/drawing/2014/chart" uri="{C3380CC4-5D6E-409C-BE32-E72D297353CC}">
              <c16:uniqueId val="{00000004-36B4-4D43-8B0C-01A917922956}"/>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2.62</c:v>
                </c:pt>
                <c:pt idx="2">
                  <c:v>#N/A</c:v>
                </c:pt>
                <c:pt idx="3">
                  <c:v>2.66</c:v>
                </c:pt>
                <c:pt idx="4">
                  <c:v>#N/A</c:v>
                </c:pt>
                <c:pt idx="5">
                  <c:v>2.71</c:v>
                </c:pt>
                <c:pt idx="6">
                  <c:v>#N/A</c:v>
                </c:pt>
                <c:pt idx="7">
                  <c:v>2.58</c:v>
                </c:pt>
                <c:pt idx="8">
                  <c:v>#N/A</c:v>
                </c:pt>
                <c:pt idx="9">
                  <c:v>2.5</c:v>
                </c:pt>
              </c:numCache>
            </c:numRef>
          </c:val>
          <c:extLst>
            <c:ext xmlns:c16="http://schemas.microsoft.com/office/drawing/2014/chart" uri="{C3380CC4-5D6E-409C-BE32-E72D297353CC}">
              <c16:uniqueId val="{00000005-36B4-4D43-8B0C-01A91792295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2.36</c:v>
                </c:pt>
                <c:pt idx="2">
                  <c:v>#N/A</c:v>
                </c:pt>
                <c:pt idx="3">
                  <c:v>2.64</c:v>
                </c:pt>
                <c:pt idx="4">
                  <c:v>#N/A</c:v>
                </c:pt>
                <c:pt idx="5">
                  <c:v>2.41</c:v>
                </c:pt>
                <c:pt idx="6">
                  <c:v>#N/A</c:v>
                </c:pt>
                <c:pt idx="7">
                  <c:v>2.37</c:v>
                </c:pt>
                <c:pt idx="8">
                  <c:v>#N/A</c:v>
                </c:pt>
                <c:pt idx="9">
                  <c:v>2.85</c:v>
                </c:pt>
              </c:numCache>
            </c:numRef>
          </c:val>
          <c:extLst>
            <c:ext xmlns:c16="http://schemas.microsoft.com/office/drawing/2014/chart" uri="{C3380CC4-5D6E-409C-BE32-E72D297353CC}">
              <c16:uniqueId val="{00000006-36B4-4D43-8B0C-01A917922956}"/>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1.86</c:v>
                </c:pt>
                <c:pt idx="2">
                  <c:v>#N/A</c:v>
                </c:pt>
                <c:pt idx="3">
                  <c:v>2.38</c:v>
                </c:pt>
                <c:pt idx="4">
                  <c:v>#N/A</c:v>
                </c:pt>
                <c:pt idx="5">
                  <c:v>2.81</c:v>
                </c:pt>
                <c:pt idx="6">
                  <c:v>#N/A</c:v>
                </c:pt>
                <c:pt idx="7">
                  <c:v>3.35</c:v>
                </c:pt>
                <c:pt idx="8">
                  <c:v>#N/A</c:v>
                </c:pt>
                <c:pt idx="9">
                  <c:v>3.4</c:v>
                </c:pt>
              </c:numCache>
            </c:numRef>
          </c:val>
          <c:extLst>
            <c:ext xmlns:c16="http://schemas.microsoft.com/office/drawing/2014/chart" uri="{C3380CC4-5D6E-409C-BE32-E72D297353CC}">
              <c16:uniqueId val="{00000007-36B4-4D43-8B0C-01A91792295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7.36</c:v>
                </c:pt>
              </c:numCache>
            </c:numRef>
          </c:val>
          <c:extLst>
            <c:ext xmlns:c16="http://schemas.microsoft.com/office/drawing/2014/chart" uri="{C3380CC4-5D6E-409C-BE32-E72D297353CC}">
              <c16:uniqueId val="{00000008-36B4-4D43-8B0C-01A91792295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12.19</c:v>
                </c:pt>
                <c:pt idx="2">
                  <c:v>#N/A</c:v>
                </c:pt>
                <c:pt idx="3">
                  <c:v>10.78</c:v>
                </c:pt>
                <c:pt idx="4">
                  <c:v>#N/A</c:v>
                </c:pt>
                <c:pt idx="5">
                  <c:v>11.27</c:v>
                </c:pt>
                <c:pt idx="6">
                  <c:v>#N/A</c:v>
                </c:pt>
                <c:pt idx="7">
                  <c:v>10.82</c:v>
                </c:pt>
                <c:pt idx="8">
                  <c:v>#N/A</c:v>
                </c:pt>
                <c:pt idx="9">
                  <c:v>11</c:v>
                </c:pt>
              </c:numCache>
            </c:numRef>
          </c:val>
          <c:extLst>
            <c:ext xmlns:c16="http://schemas.microsoft.com/office/drawing/2014/chart" uri="{C3380CC4-5D6E-409C-BE32-E72D297353CC}">
              <c16:uniqueId val="{00000009-36B4-4D43-8B0C-01A9179229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14465</c:v>
                </c:pt>
                <c:pt idx="5">
                  <c:v>14335</c:v>
                </c:pt>
                <c:pt idx="8">
                  <c:v>14229</c:v>
                </c:pt>
                <c:pt idx="11">
                  <c:v>13770</c:v>
                </c:pt>
                <c:pt idx="14">
                  <c:v>13803</c:v>
                </c:pt>
              </c:numCache>
            </c:numRef>
          </c:val>
          <c:extLst>
            <c:ext xmlns:c16="http://schemas.microsoft.com/office/drawing/2014/chart" uri="{C3380CC4-5D6E-409C-BE32-E72D297353CC}">
              <c16:uniqueId val="{00000000-7586-49CB-85F3-FD8F1FB1F9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3</c:v>
                </c:pt>
                <c:pt idx="3">
                  <c:v>3</c:v>
                </c:pt>
                <c:pt idx="6">
                  <c:v>1</c:v>
                </c:pt>
                <c:pt idx="9">
                  <c:v>1</c:v>
                </c:pt>
                <c:pt idx="12">
                  <c:v>3</c:v>
                </c:pt>
              </c:numCache>
            </c:numRef>
          </c:val>
          <c:extLst>
            <c:ext xmlns:c16="http://schemas.microsoft.com/office/drawing/2014/chart" uri="{C3380CC4-5D6E-409C-BE32-E72D297353CC}">
              <c16:uniqueId val="{00000001-7586-49CB-85F3-FD8F1FB1F9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586-49CB-85F3-FD8F1FB1F9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2</c:v>
                </c:pt>
                <c:pt idx="6">
                  <c:v>3</c:v>
                </c:pt>
                <c:pt idx="9">
                  <c:v>3</c:v>
                </c:pt>
                <c:pt idx="12">
                  <c:v>174</c:v>
                </c:pt>
              </c:numCache>
            </c:numRef>
          </c:val>
          <c:extLst>
            <c:ext xmlns:c16="http://schemas.microsoft.com/office/drawing/2014/chart" uri="{C3380CC4-5D6E-409C-BE32-E72D297353CC}">
              <c16:uniqueId val="{00000003-7586-49CB-85F3-FD8F1FB1F9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5313</c:v>
                </c:pt>
                <c:pt idx="3">
                  <c:v>5296</c:v>
                </c:pt>
                <c:pt idx="6">
                  <c:v>5453</c:v>
                </c:pt>
                <c:pt idx="9">
                  <c:v>5411</c:v>
                </c:pt>
                <c:pt idx="12">
                  <c:v>5259</c:v>
                </c:pt>
              </c:numCache>
            </c:numRef>
          </c:val>
          <c:extLst>
            <c:ext xmlns:c16="http://schemas.microsoft.com/office/drawing/2014/chart" uri="{C3380CC4-5D6E-409C-BE32-E72D297353CC}">
              <c16:uniqueId val="{00000004-7586-49CB-85F3-FD8F1FB1F9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433</c:v>
                </c:pt>
                <c:pt idx="3">
                  <c:v>433</c:v>
                </c:pt>
                <c:pt idx="6">
                  <c:v>433</c:v>
                </c:pt>
                <c:pt idx="9">
                  <c:v>433</c:v>
                </c:pt>
                <c:pt idx="12">
                  <c:v>160</c:v>
                </c:pt>
              </c:numCache>
            </c:numRef>
          </c:val>
          <c:extLst>
            <c:ext xmlns:c16="http://schemas.microsoft.com/office/drawing/2014/chart" uri="{C3380CC4-5D6E-409C-BE32-E72D297353CC}">
              <c16:uniqueId val="{00000005-7586-49CB-85F3-FD8F1FB1F9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86-49CB-85F3-FD8F1FB1F9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15805</c:v>
                </c:pt>
                <c:pt idx="3">
                  <c:v>15485</c:v>
                </c:pt>
                <c:pt idx="6">
                  <c:v>15789</c:v>
                </c:pt>
                <c:pt idx="9">
                  <c:v>15770</c:v>
                </c:pt>
                <c:pt idx="12">
                  <c:v>15792</c:v>
                </c:pt>
              </c:numCache>
            </c:numRef>
          </c:val>
          <c:extLst>
            <c:ext xmlns:c16="http://schemas.microsoft.com/office/drawing/2014/chart" uri="{C3380CC4-5D6E-409C-BE32-E72D297353CC}">
              <c16:uniqueId val="{00000007-7586-49CB-85F3-FD8F1FB1F9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7089</c:v>
                </c:pt>
                <c:pt idx="2">
                  <c:v>#N/A</c:v>
                </c:pt>
                <c:pt idx="3">
                  <c:v>#N/A</c:v>
                </c:pt>
                <c:pt idx="4">
                  <c:v>6884</c:v>
                </c:pt>
                <c:pt idx="5">
                  <c:v>#N/A</c:v>
                </c:pt>
                <c:pt idx="6">
                  <c:v>#N/A</c:v>
                </c:pt>
                <c:pt idx="7">
                  <c:v>7450</c:v>
                </c:pt>
                <c:pt idx="8">
                  <c:v>#N/A</c:v>
                </c:pt>
                <c:pt idx="9">
                  <c:v>#N/A</c:v>
                </c:pt>
                <c:pt idx="10">
                  <c:v>7848</c:v>
                </c:pt>
                <c:pt idx="11">
                  <c:v>#N/A</c:v>
                </c:pt>
                <c:pt idx="12">
                  <c:v>#N/A</c:v>
                </c:pt>
                <c:pt idx="13">
                  <c:v>7585</c:v>
                </c:pt>
                <c:pt idx="14">
                  <c:v>#N/A</c:v>
                </c:pt>
              </c:numCache>
            </c:numRef>
          </c:val>
          <c:smooth val="0"/>
          <c:extLst>
            <c:ext xmlns:c16="http://schemas.microsoft.com/office/drawing/2014/chart" uri="{C3380CC4-5D6E-409C-BE32-E72D297353CC}">
              <c16:uniqueId val="{00000008-7586-49CB-85F3-FD8F1FB1F9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183680</c:v>
                </c:pt>
                <c:pt idx="5">
                  <c:v>184381</c:v>
                </c:pt>
                <c:pt idx="8">
                  <c:v>183440</c:v>
                </c:pt>
                <c:pt idx="11">
                  <c:v>182508</c:v>
                </c:pt>
                <c:pt idx="14">
                  <c:v>180762</c:v>
                </c:pt>
              </c:numCache>
            </c:numRef>
          </c:val>
          <c:extLst>
            <c:ext xmlns:c16="http://schemas.microsoft.com/office/drawing/2014/chart" uri="{C3380CC4-5D6E-409C-BE32-E72D297353CC}">
              <c16:uniqueId val="{00000000-7C91-495A-9518-F83A56542B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2393</c:v>
                </c:pt>
                <c:pt idx="5">
                  <c:v>3595</c:v>
                </c:pt>
                <c:pt idx="8">
                  <c:v>3474</c:v>
                </c:pt>
                <c:pt idx="11">
                  <c:v>3785</c:v>
                </c:pt>
                <c:pt idx="14">
                  <c:v>2972</c:v>
                </c:pt>
              </c:numCache>
            </c:numRef>
          </c:val>
          <c:extLst>
            <c:ext xmlns:c16="http://schemas.microsoft.com/office/drawing/2014/chart" uri="{C3380CC4-5D6E-409C-BE32-E72D297353CC}">
              <c16:uniqueId val="{00000001-7C91-495A-9518-F83A56542B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48310</c:v>
                </c:pt>
                <c:pt idx="5">
                  <c:v>49541</c:v>
                </c:pt>
                <c:pt idx="8">
                  <c:v>50537</c:v>
                </c:pt>
                <c:pt idx="11">
                  <c:v>52897</c:v>
                </c:pt>
                <c:pt idx="14">
                  <c:v>58439</c:v>
                </c:pt>
              </c:numCache>
            </c:numRef>
          </c:val>
          <c:extLst>
            <c:ext xmlns:c16="http://schemas.microsoft.com/office/drawing/2014/chart" uri="{C3380CC4-5D6E-409C-BE32-E72D297353CC}">
              <c16:uniqueId val="{00000002-7C91-495A-9518-F83A56542B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91-495A-9518-F83A56542B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91-495A-9518-F83A56542B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91-495A-9518-F83A56542B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21640</c:v>
                </c:pt>
                <c:pt idx="3">
                  <c:v>21688</c:v>
                </c:pt>
                <c:pt idx="6">
                  <c:v>23189</c:v>
                </c:pt>
                <c:pt idx="9">
                  <c:v>21187</c:v>
                </c:pt>
                <c:pt idx="12">
                  <c:v>21573</c:v>
                </c:pt>
              </c:numCache>
            </c:numRef>
          </c:val>
          <c:extLst>
            <c:ext xmlns:c16="http://schemas.microsoft.com/office/drawing/2014/chart" uri="{C3380CC4-5D6E-409C-BE32-E72D297353CC}">
              <c16:uniqueId val="{00000006-7C91-495A-9518-F83A56542B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1143</c:v>
                </c:pt>
                <c:pt idx="3">
                  <c:v>2151</c:v>
                </c:pt>
                <c:pt idx="6">
                  <c:v>2151</c:v>
                </c:pt>
                <c:pt idx="9">
                  <c:v>2151</c:v>
                </c:pt>
                <c:pt idx="12">
                  <c:v>1979</c:v>
                </c:pt>
              </c:numCache>
            </c:numRef>
          </c:val>
          <c:extLst>
            <c:ext xmlns:c16="http://schemas.microsoft.com/office/drawing/2014/chart" uri="{C3380CC4-5D6E-409C-BE32-E72D297353CC}">
              <c16:uniqueId val="{00000007-7C91-495A-9518-F83A56542B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88919</c:v>
                </c:pt>
                <c:pt idx="3">
                  <c:v>85392</c:v>
                </c:pt>
                <c:pt idx="6">
                  <c:v>81453</c:v>
                </c:pt>
                <c:pt idx="9">
                  <c:v>78485</c:v>
                </c:pt>
                <c:pt idx="12">
                  <c:v>75770</c:v>
                </c:pt>
              </c:numCache>
            </c:numRef>
          </c:val>
          <c:extLst>
            <c:ext xmlns:c16="http://schemas.microsoft.com/office/drawing/2014/chart" uri="{C3380CC4-5D6E-409C-BE32-E72D297353CC}">
              <c16:uniqueId val="{00000008-7C91-495A-9518-F83A56542B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C91-495A-9518-F83A56542B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178970</c:v>
                </c:pt>
                <c:pt idx="3">
                  <c:v>182161</c:v>
                </c:pt>
                <c:pt idx="6">
                  <c:v>178856</c:v>
                </c:pt>
                <c:pt idx="9">
                  <c:v>178299</c:v>
                </c:pt>
                <c:pt idx="12">
                  <c:v>173419</c:v>
                </c:pt>
              </c:numCache>
            </c:numRef>
          </c:val>
          <c:extLst>
            <c:ext xmlns:c16="http://schemas.microsoft.com/office/drawing/2014/chart" uri="{C3380CC4-5D6E-409C-BE32-E72D297353CC}">
              <c16:uniqueId val="{0000000A-7C91-495A-9518-F83A56542B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56288</c:v>
                </c:pt>
                <c:pt idx="2">
                  <c:v>#N/A</c:v>
                </c:pt>
                <c:pt idx="3">
                  <c:v>#N/A</c:v>
                </c:pt>
                <c:pt idx="4">
                  <c:v>53875</c:v>
                </c:pt>
                <c:pt idx="5">
                  <c:v>#N/A</c:v>
                </c:pt>
                <c:pt idx="6">
                  <c:v>#N/A</c:v>
                </c:pt>
                <c:pt idx="7">
                  <c:v>48198</c:v>
                </c:pt>
                <c:pt idx="8">
                  <c:v>#N/A</c:v>
                </c:pt>
                <c:pt idx="9">
                  <c:v>#N/A</c:v>
                </c:pt>
                <c:pt idx="10">
                  <c:v>40931</c:v>
                </c:pt>
                <c:pt idx="11">
                  <c:v>#N/A</c:v>
                </c:pt>
                <c:pt idx="12">
                  <c:v>#N/A</c:v>
                </c:pt>
                <c:pt idx="13">
                  <c:v>30569</c:v>
                </c:pt>
                <c:pt idx="14">
                  <c:v>#N/A</c:v>
                </c:pt>
              </c:numCache>
            </c:numRef>
          </c:val>
          <c:smooth val="0"/>
          <c:extLst>
            <c:ext xmlns:c16="http://schemas.microsoft.com/office/drawing/2014/chart" uri="{C3380CC4-5D6E-409C-BE32-E72D297353CC}">
              <c16:uniqueId val="{0000000B-7C91-495A-9518-F83A56542B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18600</c:v>
                </c:pt>
                <c:pt idx="1">
                  <c:v>18550</c:v>
                </c:pt>
                <c:pt idx="2">
                  <c:v>18450</c:v>
                </c:pt>
              </c:numCache>
            </c:numRef>
          </c:val>
          <c:extLst>
            <c:ext xmlns:c16="http://schemas.microsoft.com/office/drawing/2014/chart" uri="{C3380CC4-5D6E-409C-BE32-E72D297353CC}">
              <c16:uniqueId val="{00000000-4B33-4F95-A940-7C3767CAD3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6950</c:v>
                </c:pt>
                <c:pt idx="1">
                  <c:v>7150</c:v>
                </c:pt>
                <c:pt idx="2">
                  <c:v>10150</c:v>
                </c:pt>
              </c:numCache>
            </c:numRef>
          </c:val>
          <c:extLst>
            <c:ext xmlns:c16="http://schemas.microsoft.com/office/drawing/2014/chart" uri="{C3380CC4-5D6E-409C-BE32-E72D297353CC}">
              <c16:uniqueId val="{00000001-4B33-4F95-A940-7C3767CAD3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21873</c:v>
                </c:pt>
                <c:pt idx="1">
                  <c:v>23922</c:v>
                </c:pt>
                <c:pt idx="2">
                  <c:v>24772</c:v>
                </c:pt>
              </c:numCache>
            </c:numRef>
          </c:val>
          <c:extLst>
            <c:ext xmlns:c16="http://schemas.microsoft.com/office/drawing/2014/chart" uri="{C3380CC4-5D6E-409C-BE32-E72D297353CC}">
              <c16:uniqueId val="{00000002-4B33-4F95-A940-7C3767CAD3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27816392686391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{3ED336EA-9978-44D4-A1B0-8F5B26E62D8A}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F20-468F-97D4-9D207551A6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{8225DAD2-0DC7-4C21-BCB0-DC741DB9EE41}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20-468F-97D4-9D207551A6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{1DB36730-C92E-46F6-946B-F414F6AF8133}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20-468F-97D4-9D207551A6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{60879692-24B0-4499-BFC4-F5CEC3BD5087}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20-468F-97D4-9D207551A6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{A205899F-8A9A-4C37-A2B3-7F12320340AF}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20-468F-97D4-9D207551A604}"/>
                </c:ext>
              </c:extLst>
            </c:dLbl>
            <c:dLbl>
              <c:idx val="8"/>
              <c:layout>
                <c:manualLayout>
                  <c:x val="-4.1508761670505503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{317BFD00-2135-4DAD-B9C2-94EFAB8C6200}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F20-468F-97D4-9D207551A60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{6FD0E368-670A-4019-B277-D7F7806A4CCA}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F20-468F-97D4-9D207551A60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{FDC05841-4FEB-454B-A4F5-922C416B91E6}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F20-468F-97D4-9D207551A60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{6A297FA3-14A2-4861-8162-BE989F79BD43}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F20-468F-97D4-9D207551A6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56.2</c:v>
                </c:pt>
                <c:pt idx="8">
                  <c:v>56.3</c:v>
                </c:pt>
                <c:pt idx="16">
                  <c:v>58.1</c:v>
                </c:pt>
                <c:pt idx="24">
                  <c:v>59.6</c:v>
                </c:pt>
                <c:pt idx="32">
                  <c:v>60.9</c:v>
                </c:pt>
              </c:numCache>
            </c:numRef>
          </c:xVal>
          <c:yVal>
            <c:numRef>
              <c:f>公会計指標分析・財政指標組合せ分析表!$BP$51:$DC$51</c:f>
              <c:numCache>
                <c:formatCode>#,##0.0;"▲ "#,##0.0</c:formatCode>
                <c:ptCount val="40"/>
                <c:pt idx="0">
                  <c:v>61.2</c:v>
                </c:pt>
                <c:pt idx="8">
                  <c:v>58.2</c:v>
                </c:pt>
                <c:pt idx="16">
                  <c:v>51.8</c:v>
                </c:pt>
                <c:pt idx="24">
                  <c:v>43</c:v>
                </c:pt>
                <c:pt idx="32">
                  <c:v>30.7</c:v>
                </c:pt>
              </c:numCache>
            </c:numRef>
          </c:yVal>
          <c:smooth val="0"/>
          <c:extLst>
            <c:ext xmlns:c16="http://schemas.microsoft.com/office/drawing/2014/chart" uri="{C3380CC4-5D6E-409C-BE32-E72D297353CC}">
              <c16:uniqueId val="{00000009-CF20-468F-97D4-9D207551A6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{0DD148D7-C335-4369-B774-74D79FD34130}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F20-468F-97D4-9D207551A60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{9A0877FA-9A40-4CDC-A0BF-764F65E8CEE3}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20-468F-97D4-9D207551A6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{05694BC2-670D-4F70-920B-A3F1DBCD32F6}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20-468F-97D4-9D207551A6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{5220FE34-7DEF-418E-A69B-6E4B81221082}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20-468F-97D4-9D207551A6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{D5C5D3E5-EEE0-4879-B756-D9E1EA3D941F}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20-468F-97D4-9D207551A60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{E39D1831-96BC-4C4B-AFE9-FAC042840092}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F20-468F-97D4-9D207551A60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{38D7AB0F-ABF4-4D34-9707-54CE644F7B71}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F20-468F-97D4-9D207551A60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{83A7F605-6D1A-432A-A122-E7A3AF35EE40}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F20-468F-97D4-9D207551A60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{C19235BD-CC2C-44AD-BBFE-B7AA3D190B81}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F20-468F-97D4-9D207551A6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CF20-468F-97D4-9D207551A604}"/>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{D09588B9-AFE2-4C2B-9D35-D0849F89659A}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938-479D-B5D2-5CA744ED42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{A5E5EAFC-0D64-4CEF-BA6B-8DF1B74A6730}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38-479D-B5D2-5CA744ED42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{7DD5FAA3-D2ED-4DAA-BE8E-7C58D987A6B6}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38-479D-B5D2-5CA744ED42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{1F49D3D4-BEB8-4649-8F62-B0E966FC0E1D}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38-479D-B5D2-5CA744ED42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{AE4ECED6-E635-42CF-A498-84B2D5212C4A}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38-479D-B5D2-5CA744ED42E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{95539B35-9DFA-4D96-94BA-FC31C183E171}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938-479D-B5D2-5CA744ED42E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{4C4C2BB7-E085-4E2C-9096-A9B9DACEA1AC}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938-479D-B5D2-5CA744ED42E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{C564DADA-24CE-4F94-9E5F-B53D48C9443D}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938-479D-B5D2-5CA744ED42E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{232F7737-F3D7-4487-8264-DC41477C2411}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938-479D-B5D2-5CA744ED42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7.5</c:v>
                </c:pt>
                <c:pt idx="16">
                  <c:v>7.7</c:v>
                </c:pt>
                <c:pt idx="24">
                  <c:v>7.9</c:v>
                </c:pt>
                <c:pt idx="32">
                  <c:v>7.9</c:v>
                </c:pt>
              </c:numCache>
            </c:numRef>
          </c:xVal>
          <c:yVal>
            <c:numRef>
              <c:f>公会計指標分析・財政指標組合せ分析表!$BP$73:$DC$73</c:f>
              <c:numCache>
                <c:formatCode>#,##0.0;"▲ "#,##0.0</c:formatCode>
                <c:ptCount val="40"/>
                <c:pt idx="0">
                  <c:v>61.2</c:v>
                </c:pt>
                <c:pt idx="8">
                  <c:v>58.2</c:v>
                </c:pt>
                <c:pt idx="16">
                  <c:v>51.8</c:v>
                </c:pt>
                <c:pt idx="24">
                  <c:v>43</c:v>
                </c:pt>
                <c:pt idx="32">
                  <c:v>30.7</c:v>
                </c:pt>
              </c:numCache>
            </c:numRef>
          </c:yVal>
          <c:smooth val="0"/>
          <c:extLst>
            <c:ext xmlns:c16="http://schemas.microsoft.com/office/drawing/2014/chart" uri="{C3380CC4-5D6E-409C-BE32-E72D297353CC}">
              <c16:uniqueId val="{00000009-7938-479D-B5D2-5CA744ED42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{C732C5FE-36ED-4AAC-8ED8-9FFE84A5FCB5}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938-479D-B5D2-5CA744ED42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{DE882342-8CAA-4538-A90C-9CF5EE4EA55D}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38-479D-B5D2-5CA744ED42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{9E270448-B02F-4B78-994B-140EE68CB681}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38-479D-B5D2-5CA744ED42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{802748F4-D293-4B9A-AA54-8C04CD5E85B0}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38-479D-B5D2-5CA744ED42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{D4E9C903-A230-4BED-9666-9BD1D1DE65CC}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38-479D-B5D2-5CA744ED42E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{39C6ED8E-D819-495E-8DD5-90ED9CD4E8DE}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938-479D-B5D2-5CA744ED42E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{930498AF-DF7D-45DD-9F08-40B01B88B85B}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938-479D-B5D2-5CA744ED42E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{11380AA0-BDD1-4B9B-B955-E02404448B11}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938-479D-B5D2-5CA744ED42E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{E493792F-F970-42A3-A244-8F2F5D484683}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938-479D-B5D2-5CA744ED42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7938-479D-B5D2-5CA744ED42E2}"/>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3779001-B71A-47F9-BA4A-0532719C0F43}"/>
            </a:ext>
          </a:extLst>
        </xdr:cNvPr>
        <xdr:cNvSpPr>
          <a:spLocks noChangeArrowheads="1"/>
        </xdr:cNvSpPr>
      </xdr:nvSpPr>
      <xdr:spPr bwMode="auto">
        <a:xfrm rot="5400000">
          <a:off x="6174105" y="4356735"/>
          <a:ext cx="365760" cy="29337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8539402-5DB0-4CDA-9699-55CE01D3D6AE}"/>
            </a:ext>
          </a:extLst>
        </xdr:cNvPr>
        <xdr:cNvSpPr>
          <a:spLocks/>
        </xdr:cNvSpPr>
      </xdr:nvSpPr>
      <xdr:spPr bwMode="auto">
        <a:xfrm>
          <a:off x="8229600" y="5532120"/>
          <a:ext cx="125730" cy="37338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元利償還金等は、松山衛生事務組合が</a:t>
          </a:r>
          <a:r>
            <a:rPr lang="ja-JP" altLang="en-US" sz="1100" b="0" i="0" baseline="0">
              <a:solidFill>
                <a:schemeClr val="dk1"/>
              </a:solidFill>
              <a:effectLst/>
              <a:latin typeface="+mn-lt"/>
              <a:ea typeface="+mn-ea"/>
              <a:cs typeface="+mn-cs"/>
            </a:rPr>
            <a:t>借入れ</a:t>
          </a:r>
          <a:r>
            <a:rPr lang="ja-JP" altLang="ja-JP" sz="1100" b="0" i="0" baseline="0">
              <a:solidFill>
                <a:schemeClr val="dk1"/>
              </a:solidFill>
              <a:effectLst/>
              <a:latin typeface="+mn-lt"/>
              <a:ea typeface="+mn-ea"/>
              <a:cs typeface="+mn-cs"/>
            </a:rPr>
            <a:t>地方債の元金償還の開始に伴う増などがあるものの、全体として、公営企業債の元利償還金に対する繰入金の減などにより、前年度から減少した。また、算入公債費等は、災害復旧費等に係る基準財政需要額の増などにより前年度から増加した。元利償還金等</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減少し、算入公債費等が増加したため、令和３年度の実質公債費比率の分子は、前年度から約２．６億円の減となった。</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減債基金積立不足は生じていない。なお、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年満期一括償還分は起債額の</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ずつを翌年度から減債基金へ積立てている。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将来負担額は、一般会計等に係る</a:t>
          </a:r>
          <a:r>
            <a:rPr lang="ja-JP" altLang="ja-JP" sz="1100">
              <a:solidFill>
                <a:schemeClr val="dk1"/>
              </a:solidFill>
              <a:effectLst/>
              <a:latin typeface="+mn-lt"/>
              <a:ea typeface="+mn-ea"/>
              <a:cs typeface="+mn-cs"/>
            </a:rPr>
            <a:t>地方債現在高や下水道事業債残高が減るなどで公営企業債等繰入見込額が</a:t>
          </a:r>
          <a:r>
            <a:rPr lang="ja-JP" altLang="ja-JP" sz="1100" b="0" i="0" baseline="0">
              <a:solidFill>
                <a:schemeClr val="dk1"/>
              </a:solidFill>
              <a:effectLst/>
              <a:latin typeface="+mn-lt"/>
              <a:ea typeface="+mn-ea"/>
              <a:cs typeface="+mn-cs"/>
            </a:rPr>
            <a:t>減少などで減少した。また、充当可能財源等は、基準財政需要額算入見込額と充当可能特定歳入が減少したものの、普通交付税の追加交付分を減債基金に積立てたことや、事業収益が好調であった競輪施設等改善事業基金の増などで充当可能基金が増加し、全体では増加した。将来負担額が減少し、充当可能財源等が増加したため、令和３年度の将来負担比率の分子は約１０３．６億円の減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・「財政調整基金」が</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億円減少した一方、「減債基金」が</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億円、「２１世紀松山創造基金」が約</a:t>
          </a:r>
          <a:r>
            <a:rPr kumimoji="1" lang="en-US" altLang="ja-JP" sz="1400">
              <a:solidFill>
                <a:schemeClr val="dk1"/>
              </a:solidFill>
              <a:effectLst/>
              <a:latin typeface="+mn-lt"/>
              <a:ea typeface="+mn-ea"/>
              <a:cs typeface="+mn-cs"/>
            </a:rPr>
            <a:t>4.6</a:t>
          </a:r>
          <a:r>
            <a:rPr kumimoji="1" lang="ja-JP" altLang="ja-JP" sz="1400">
              <a:solidFill>
                <a:schemeClr val="dk1"/>
              </a:solidFill>
              <a:effectLst/>
              <a:latin typeface="+mn-lt"/>
              <a:ea typeface="+mn-ea"/>
              <a:cs typeface="+mn-cs"/>
            </a:rPr>
            <a:t>億円、「のびのび教育推進基金」が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億円増加したことなどにより、基金全体としては、約</a:t>
          </a:r>
          <a:r>
            <a:rPr kumimoji="1" lang="en-US" altLang="ja-JP" sz="1400">
              <a:solidFill>
                <a:schemeClr val="dk1"/>
              </a:solidFill>
              <a:effectLst/>
              <a:latin typeface="+mn-lt"/>
              <a:ea typeface="+mn-ea"/>
              <a:cs typeface="+mn-cs"/>
            </a:rPr>
            <a:t>38</a:t>
          </a:r>
          <a:r>
            <a:rPr kumimoji="1" lang="ja-JP" altLang="ja-JP" sz="1400">
              <a:solidFill>
                <a:schemeClr val="dk1"/>
              </a:solidFill>
              <a:effectLst/>
              <a:latin typeface="+mn-lt"/>
              <a:ea typeface="+mn-ea"/>
              <a:cs typeface="+mn-cs"/>
            </a:rPr>
            <a:t>億円の増加となった。</a:t>
          </a:r>
          <a:endParaRPr kumimoji="1" lang="en-US" altLang="ja-JP" sz="1400">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短期的には、公共施設の更新等大型事業などに備え、基金積立てによる財政負担の平準化を図るため、「２１世紀松山創造基金」、「のびのび教育推進基金」等へ積立てを行うことにより増加する予定だが、中長期的には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800">
            <a:effectLst/>
          </a:endParaRPr>
        </a:p>
        <a:p>
          <a:r>
            <a:rPr kumimoji="1" lang="ja-JP" altLang="ja-JP" sz="1400">
              <a:solidFill>
                <a:schemeClr val="dk1"/>
              </a:solidFill>
              <a:effectLst/>
              <a:latin typeface="+mn-lt"/>
              <a:ea typeface="+mn-ea"/>
              <a:cs typeface="+mn-cs"/>
            </a:rPr>
            <a:t>・２１世紀松山創造基金：日本一のまちづくりに向けた重要施策等のほか、地球にやさしい都市政策・環境政策等に関する施策を推進する。</a:t>
          </a:r>
          <a:endParaRPr lang="ja-JP" altLang="ja-JP" sz="1800">
            <a:effectLst/>
          </a:endParaRPr>
        </a:p>
        <a:p>
          <a:r>
            <a:rPr kumimoji="1" lang="ja-JP" altLang="ja-JP" sz="1400">
              <a:solidFill>
                <a:schemeClr val="dk1"/>
              </a:solidFill>
              <a:effectLst/>
              <a:latin typeface="+mn-lt"/>
              <a:ea typeface="+mn-ea"/>
              <a:cs typeface="+mn-cs"/>
            </a:rPr>
            <a:t>・合併振興基金：市民の連帯の強化と地域を振興する。</a:t>
          </a:r>
          <a:endParaRPr lang="ja-JP" altLang="ja-JP" sz="1800">
            <a:effectLst/>
          </a:endParaRPr>
        </a:p>
        <a:p>
          <a:r>
            <a:rPr kumimoji="1" lang="ja-JP" altLang="ja-JP" sz="1400">
              <a:solidFill>
                <a:schemeClr val="dk1"/>
              </a:solidFill>
              <a:effectLst/>
              <a:latin typeface="+mn-lt"/>
              <a:ea typeface="+mn-ea"/>
              <a:cs typeface="+mn-cs"/>
            </a:rPr>
            <a:t>・観光開発等産業活性化基金：観光振興及び健全な産業の振興を促進する。</a:t>
          </a:r>
          <a:endParaRPr lang="ja-JP" altLang="ja-JP" sz="1800">
            <a:effectLst/>
          </a:endParaRPr>
        </a:p>
        <a:p>
          <a:r>
            <a:rPr kumimoji="1" lang="ja-JP" altLang="ja-JP" sz="1400">
              <a:solidFill>
                <a:schemeClr val="dk1"/>
              </a:solidFill>
              <a:effectLst/>
              <a:latin typeface="+mn-lt"/>
              <a:ea typeface="+mn-ea"/>
              <a:cs typeface="+mn-cs"/>
            </a:rPr>
            <a:t>・のびのび教育推進基金：教育の諸施策を推進する。</a:t>
          </a:r>
          <a:endParaRPr lang="ja-JP" altLang="ja-JP" sz="1800">
            <a:effectLst/>
          </a:endParaRPr>
        </a:p>
        <a:p>
          <a:r>
            <a:rPr kumimoji="1" lang="ja-JP" altLang="ja-JP" sz="1400">
              <a:solidFill>
                <a:schemeClr val="dk1"/>
              </a:solidFill>
              <a:effectLst/>
              <a:latin typeface="+mn-lt"/>
              <a:ea typeface="+mn-ea"/>
              <a:cs typeface="+mn-cs"/>
            </a:rPr>
            <a:t>・城山公園整備基金：城山公園の整備を推進する。</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・２１世紀松山創造基金：公共施設の更新に備えて積み立てたことなどにより約</a:t>
          </a:r>
          <a:r>
            <a:rPr kumimoji="1" lang="en-US" altLang="ja-JP" sz="1400">
              <a:solidFill>
                <a:schemeClr val="dk1"/>
              </a:solidFill>
              <a:effectLst/>
              <a:latin typeface="+mn-lt"/>
              <a:ea typeface="+mn-ea"/>
              <a:cs typeface="+mn-cs"/>
            </a:rPr>
            <a:t>4.6</a:t>
          </a:r>
          <a:r>
            <a:rPr kumimoji="1" lang="ja-JP" altLang="ja-JP" sz="1400">
              <a:solidFill>
                <a:schemeClr val="dk1"/>
              </a:solidFill>
              <a:effectLst/>
              <a:latin typeface="+mn-lt"/>
              <a:ea typeface="+mn-ea"/>
              <a:cs typeface="+mn-cs"/>
            </a:rPr>
            <a:t>億円の増加。</a:t>
          </a:r>
          <a:endParaRPr lang="ja-JP" altLang="ja-JP" sz="1800">
            <a:effectLst/>
          </a:endParaRPr>
        </a:p>
        <a:p>
          <a:r>
            <a:rPr kumimoji="1" lang="ja-JP" altLang="ja-JP" sz="1400">
              <a:solidFill>
                <a:schemeClr val="dk1"/>
              </a:solidFill>
              <a:effectLst/>
              <a:latin typeface="+mn-lt"/>
              <a:ea typeface="+mn-ea"/>
              <a:cs typeface="+mn-cs"/>
            </a:rPr>
            <a:t>・のびのび教育推進基金：学校給食共同調理場の更新や学校の長寿命化等の整備に備えて積み立てたことなどにより</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億円の増加。</a:t>
          </a:r>
          <a:endParaRPr lang="ja-JP" altLang="ja-JP" sz="18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・２１世紀松山創造基金：今後の公共施設の更新に備えて、毎年積立て予定。</a:t>
          </a:r>
          <a:endParaRPr lang="ja-JP" altLang="ja-JP" sz="1800">
            <a:effectLst/>
          </a:endParaRPr>
        </a:p>
        <a:p>
          <a:r>
            <a:rPr kumimoji="1" lang="ja-JP" altLang="ja-JP" sz="1400">
              <a:solidFill>
                <a:schemeClr val="dk1"/>
              </a:solidFill>
              <a:effectLst/>
              <a:latin typeface="+mn-lt"/>
              <a:ea typeface="+mn-ea"/>
              <a:cs typeface="+mn-cs"/>
            </a:rPr>
            <a:t>・のびのび教育推進基金：学校給食共同調理場の更新に備えて</a:t>
          </a:r>
          <a:r>
            <a:rPr kumimoji="1" lang="en-US" altLang="ja-JP" sz="1400">
              <a:solidFill>
                <a:schemeClr val="dk1"/>
              </a:solidFill>
              <a:effectLst/>
              <a:latin typeface="+mn-lt"/>
              <a:ea typeface="+mn-ea"/>
              <a:cs typeface="+mn-cs"/>
            </a:rPr>
            <a:t>R13</a:t>
          </a:r>
          <a:r>
            <a:rPr kumimoji="1" lang="ja-JP" altLang="ja-JP" sz="1400">
              <a:solidFill>
                <a:schemeClr val="dk1"/>
              </a:solidFill>
              <a:effectLst/>
              <a:latin typeface="+mn-lt"/>
              <a:ea typeface="+mn-ea"/>
              <a:cs typeface="+mn-cs"/>
            </a:rPr>
            <a:t>年度を目途に計画的に積立て予定。</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・決算剰余金など</a:t>
          </a:r>
          <a:r>
            <a:rPr kumimoji="1" lang="en-US" altLang="ja-JP" sz="1400">
              <a:solidFill>
                <a:schemeClr val="dk1"/>
              </a:solidFill>
              <a:effectLst/>
              <a:latin typeface="+mn-lt"/>
              <a:ea typeface="+mn-ea"/>
              <a:cs typeface="+mn-cs"/>
            </a:rPr>
            <a:t>14</a:t>
          </a:r>
          <a:r>
            <a:rPr kumimoji="1" lang="ja-JP" altLang="ja-JP" sz="1400">
              <a:solidFill>
                <a:schemeClr val="dk1"/>
              </a:solidFill>
              <a:effectLst/>
              <a:latin typeface="+mn-lt"/>
              <a:ea typeface="+mn-ea"/>
              <a:cs typeface="+mn-cs"/>
            </a:rPr>
            <a:t>億円を積み立てた一方、新型コロナウイルス感染症対策などの財源に</a:t>
          </a:r>
          <a:r>
            <a:rPr kumimoji="1" lang="en-US" altLang="ja-JP" sz="1400">
              <a:solidFill>
                <a:schemeClr val="dk1"/>
              </a:solidFill>
              <a:effectLst/>
              <a:latin typeface="+mn-lt"/>
              <a:ea typeface="+mn-ea"/>
              <a:cs typeface="+mn-cs"/>
            </a:rPr>
            <a:t>15</a:t>
          </a:r>
          <a:r>
            <a:rPr kumimoji="1" lang="ja-JP" altLang="ja-JP" sz="1400">
              <a:solidFill>
                <a:schemeClr val="dk1"/>
              </a:solidFill>
              <a:effectLst/>
              <a:latin typeface="+mn-lt"/>
              <a:ea typeface="+mn-ea"/>
              <a:cs typeface="+mn-cs"/>
            </a:rPr>
            <a:t>億円を取り崩したため</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億円の減少。</a:t>
          </a:r>
          <a:endParaRPr lang="ja-JP" altLang="ja-JP" sz="18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今後も、景気の変動による税収の減少や自然災害など不測の事態に備えるため、引き続き国や県の補助金を十分に活用し、本市の財政負担をできるだけ減らすほか、予算の執行段階での経費節減にも努め、財政調整基金の計画的な積立てと取崩しを行うことで、本市の「健全な財政運営へのガイドライン」（平成</a:t>
          </a:r>
          <a:r>
            <a:rPr kumimoji="1" lang="en-US" altLang="ja-JP" sz="1400">
              <a:solidFill>
                <a:schemeClr val="dk1"/>
              </a:solidFill>
              <a:effectLst/>
              <a:latin typeface="+mn-lt"/>
              <a:ea typeface="+mn-ea"/>
              <a:cs typeface="+mn-cs"/>
            </a:rPr>
            <a:t>31</a:t>
          </a:r>
          <a:r>
            <a:rPr kumimoji="1" lang="ja-JP" altLang="ja-JP"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月改定）に定める数値基準である標準財政規模の</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％以上の残高を確保していく。</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・普通交付税として追加交付された「臨時財政対策債を償還するための基金に積み立てる財源」及び他会計からの貸付金元利収入などを積み立て、</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億円の増加。</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・今後も、金利変動や大型投資に伴う公債費の増嵩リスクに備えて、計画的に積み立て、市債の償還財源を確保することで、公債費負担の平準化を図っていく。 </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83ACC3F-FDDA-46FE-99A7-3E54367D0A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5F7AF58-D696-4D02-8198-11BA94284C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22EA09F-C965-41E9-ACBB-A2C3C21D124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AF6714B-E363-4D54-B0B2-7F5C20606E1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173FE63-D9D2-48FC-8054-276F35A92F7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1C5EA57-EB8F-4D74-B13D-A685FE286D0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35A8AA7-8273-4E47-B5DD-8F4F7DDA087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FDB8F88-585A-4673-99E2-960371C9D5A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6760F52-E5E6-4B0F-8317-657C86422B1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922BCA2-6D4C-49E6-B3BC-B036FA53723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055EF88-7E4E-436D-9B59-F3A80327B64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22E2F65-7A37-4469-A72E-3DFFA4D74A2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507,211
503,893
429.35
231,637,722
226,541,635
3,550,273
112,889,958
169,800,606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BA46674-6051-4256-A077-3B6D24FC3D52}"/>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AB74B8A-DAD7-4CC6-8E51-8683290191D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60FCB7A-BCE8-44ED-8EF1-431BD3EAEEF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28C0A16-02DC-44FE-8013-5A5D4CC3038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C98B40A-F4AB-4ADF-A9FE-B49F193D7C5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7F3A54A-FD44-4EA3-804F-1105548F449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77C7253-1514-4A15-974B-88FC9DF67A7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578387E-EB3A-4A82-A2DA-B57FCE3EDB8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4B4E1A1-72A4-4F42-9A69-0140E322CC4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4F721A0-2F41-4E79-9D49-D4E01B3AA089}"/>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FE1B5D0-5AF4-485F-940C-AEEE199E5B98}"/>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612C339-E532-497F-8016-36F81F8AC0A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E7E4A9B-F680-4C9A-B75B-D853115A8F5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46CEA77-3F9D-49F0-96E1-85ABEB83BD0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037141E-CB6D-45FE-B067-511128C450FC}"/>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72BB238-7A94-4EEB-876E-2031211DD98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5983295-5759-4CB7-A576-AEBC40AA069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87A8D11-9CAC-49D5-A350-08092D859C7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3752888-ECE1-48D2-8E9A-3BF04B1CB48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74A6A24-366E-4DF5-962A-A559B9F79CC7}"/>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DDC45AC6-9705-428E-A52E-7C83E0ECEA2F}"/>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F46FE55-AADF-48BF-8B92-CC8DDA03FB16}"/>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519203C-5D1E-4239-B141-B317CD28DAC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6C817C3-2823-424A-B23C-B962AA24A50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E92788F-9B11-4027-B338-2C5539AC0D5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16AF6AB-34E3-421A-8F6E-430C73754E7C}"/>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83D143A-A7E0-4D0F-85D3-AFF4AEE91ED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BB3BDAE-9562-4CB8-A3FC-3369853A0A1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4DD7F31-EA15-4644-ABFF-F1075FB86623}"/>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F4FA467-627D-4E6A-BF93-8D7FDBD5791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BE7C476-F4C2-49B6-9BA4-803D6AB2F05E}"/>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23CD283-63A5-481C-89FB-ECE929DE7CF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C672B38-48AC-45A8-9811-04C89B5CFC8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D6DB89C-F3FF-40EA-BF46-E57A070B094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41FA758-78CF-49E4-AA26-E80316F1839E}"/>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有形固定資産減価償却率は類似団体平均よりも低いが、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割を超えている状況で増加傾向にあるため、今後計画的な老朽化対策が必要となってくる。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月に策定した「個別施設計画」に沿って施設の老朽化等の対策に取り組み、施設の適正管理に努める。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87E9C80-2634-432E-85C3-684EF36D3C0B}"/>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122989D-4F70-443A-9D89-EC15EECCB873}"/>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F82C212-9186-4CB0-94F3-6F3DD27997C6}"/>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6ABE0D5-CDBD-4ABC-96E5-22165E993F38}"/>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D61DC27-5EF3-46A5-857B-970F6017317D}"/>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AF383BE-DB8C-4AE6-B19A-F5A2612D6CC6}"/>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CD409AD-912E-45CC-BA0B-84EFE6F59556}"/>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D7FA099-87C8-4731-8E39-932933D11875}"/>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BDB4958-0182-429B-B7E8-9473785F73AA}"/>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1CC25EC-D50C-4ED2-936E-714AE698A38B}"/>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7780468-2D7F-4236-BA85-5A85E26A287B}"/>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1F83D05-377A-4C2B-88CE-4C0A66FDFED5}"/>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7A31CE5-9FC1-4744-A559-D49F964A0D83}"/>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63ADA8A-E278-49F4-85CE-706E940DEAD2}"/>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32940F6-B3A7-4D42-A7D2-84654B82C4A2}"/>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F4F2AF5-980F-4B50-8439-FBFD75D96DD1}"/>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5" name="直線コネクタ 64">
          <a:extLst>
            <a:ext uri="{FF2B5EF4-FFF2-40B4-BE49-F238E27FC236}">
              <a16:creationId xmlns:a16="http://schemas.microsoft.com/office/drawing/2014/main" id="{E82B11BC-9690-464C-BDEC-969637C05687}"/>
            </a:ext>
          </a:extLst>
        </xdr:cNvPr>
        <xdr:cNvCxnSpPr/>
      </xdr:nvCxnSpPr>
      <xdr:spPr>
        <a:xfrm flipV="1">
          <a:off x="4760595" y="4591685"/>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a:extLst>
            <a:ext uri="{FF2B5EF4-FFF2-40B4-BE49-F238E27FC236}">
              <a16:creationId xmlns:a16="http://schemas.microsoft.com/office/drawing/2014/main" id="{CF8CA5A2-5649-4CFD-BFF6-66E9A6FF3459}"/>
            </a:ext>
          </a:extLst>
        </xdr:cNvPr>
        <xdr:cNvSpPr txBox="1"/>
      </xdr:nvSpPr>
      <xdr:spPr>
        <a:xfrm>
          <a:off x="4813300" y="5916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a:extLst>
            <a:ext uri="{FF2B5EF4-FFF2-40B4-BE49-F238E27FC236}">
              <a16:creationId xmlns:a16="http://schemas.microsoft.com/office/drawing/2014/main" id="{4A1428B8-CA2C-4798-92CB-BF8551ABE148}"/>
            </a:ext>
          </a:extLst>
        </xdr:cNvPr>
        <xdr:cNvCxnSpPr/>
      </xdr:nvCxnSpPr>
      <xdr:spPr>
        <a:xfrm>
          <a:off x="4673600" y="5912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D7C18652-5B21-4726-BC2C-D50051A2C57A}"/>
            </a:ext>
          </a:extLst>
        </xdr:cNvPr>
        <xdr:cNvSpPr txBox="1"/>
      </xdr:nvSpPr>
      <xdr:spPr>
        <a:xfrm>
          <a:off x="4813300" y="436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AA12322C-1A16-428D-9F2D-BA114DC682A5}"/>
            </a:ext>
          </a:extLst>
        </xdr:cNvPr>
        <xdr:cNvCxnSpPr/>
      </xdr:nvCxnSpPr>
      <xdr:spPr>
        <a:xfrm>
          <a:off x="4673600" y="459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0" name="有形固定資産減価償却率平均値テキスト">
          <a:extLst>
            <a:ext uri="{FF2B5EF4-FFF2-40B4-BE49-F238E27FC236}">
              <a16:creationId xmlns:a16="http://schemas.microsoft.com/office/drawing/2014/main" id="{058CE0B2-1C10-4E81-93F5-CF9A9C114D91}"/>
            </a:ext>
          </a:extLst>
        </xdr:cNvPr>
        <xdr:cNvSpPr txBox="1"/>
      </xdr:nvSpPr>
      <xdr:spPr>
        <a:xfrm>
          <a:off x="4813300" y="532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D1EF33FE-07AE-41C7-80D7-B590083C5D81}"/>
            </a:ext>
          </a:extLst>
        </xdr:cNvPr>
        <xdr:cNvSpPr/>
      </xdr:nvSpPr>
      <xdr:spPr>
        <a:xfrm>
          <a:off x="4711700" y="53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2" name="フローチャート: 判断 71">
          <a:extLst>
            <a:ext uri="{FF2B5EF4-FFF2-40B4-BE49-F238E27FC236}">
              <a16:creationId xmlns:a16="http://schemas.microsoft.com/office/drawing/2014/main" id="{F9BB5F88-E022-4109-9412-C57EE0375558}"/>
            </a:ext>
          </a:extLst>
        </xdr:cNvPr>
        <xdr:cNvSpPr/>
      </xdr:nvSpPr>
      <xdr:spPr>
        <a:xfrm>
          <a:off x="4000500" y="53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a:extLst>
            <a:ext uri="{FF2B5EF4-FFF2-40B4-BE49-F238E27FC236}">
              <a16:creationId xmlns:a16="http://schemas.microsoft.com/office/drawing/2014/main" id="{6A46F367-3E44-4D82-8DAA-5B610ED90464}"/>
            </a:ext>
          </a:extLst>
        </xdr:cNvPr>
        <xdr:cNvSpPr/>
      </xdr:nvSpPr>
      <xdr:spPr>
        <a:xfrm>
          <a:off x="3238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74" name="フローチャート: 判断 73">
          <a:extLst>
            <a:ext uri="{FF2B5EF4-FFF2-40B4-BE49-F238E27FC236}">
              <a16:creationId xmlns:a16="http://schemas.microsoft.com/office/drawing/2014/main" id="{2A1CF89A-393A-48D0-96FC-02B3638ECDCD}"/>
            </a:ext>
          </a:extLst>
        </xdr:cNvPr>
        <xdr:cNvSpPr/>
      </xdr:nvSpPr>
      <xdr:spPr>
        <a:xfrm>
          <a:off x="2476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AE20A43D-AAB8-4DA5-A0D3-F623810B3A60}"/>
            </a:ext>
          </a:extLst>
        </xdr:cNvPr>
        <xdr:cNvSpPr/>
      </xdr:nvSpPr>
      <xdr:spPr>
        <a:xfrm>
          <a:off x="1714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A6A56E8-ABCB-4E22-B363-2418E51156F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5A23397-AD3C-434B-AB01-3B5EEB36E586}"/>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AF0508C-4CD1-48E3-ADCB-238685A2C76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680F0F3-4159-463A-9DFA-FE6E0386DA1E}"/>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DB8E127-C354-45F2-9390-EB92E5F9072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1" name="楕円 80">
          <a:extLst>
            <a:ext uri="{FF2B5EF4-FFF2-40B4-BE49-F238E27FC236}">
              <a16:creationId xmlns:a16="http://schemas.microsoft.com/office/drawing/2014/main" id="{378F90F3-1C2C-4B36-8897-725D11DD4F7B}"/>
            </a:ext>
          </a:extLst>
        </xdr:cNvPr>
        <xdr:cNvSpPr/>
      </xdr:nvSpPr>
      <xdr:spPr>
        <a:xfrm>
          <a:off x="47117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121937</xdr:rowOff>
    </xdr:from>
    <xdr:ext cx="405111" cy="259045"/>
    <xdr:sp macro="" textlink="">
      <xdr:nvSpPr>
        <xdr:cNvPr id="82" name="有形固定資産減価償却率該当値テキスト">
          <a:extLst>
            <a:ext uri="{FF2B5EF4-FFF2-40B4-BE49-F238E27FC236}">
              <a16:creationId xmlns:a16="http://schemas.microsoft.com/office/drawing/2014/main" id="{2B56A649-B3AE-49B1-A95D-D76E4BE1CDEF}"/>
            </a:ext>
          </a:extLst>
        </xdr:cNvPr>
        <xdr:cNvSpPr txBox="1"/>
      </xdr:nvSpPr>
      <xdr:spPr>
        <a:xfrm>
          <a:off x="4813300" y="509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52282</xdr:rowOff>
    </xdr:from>
    <xdr:to>
      <xdr:col>19</xdr:col>
      <xdr:colOff>187325</xdr:colOff>
      <xdr:row>30</xdr:row>
      <xdr:rowOff>153882</xdr:rowOff>
    </xdr:to>
    <xdr:sp macro="" textlink="">
      <xdr:nvSpPr>
        <xdr:cNvPr id="83" name="楕円 82">
          <a:extLst>
            <a:ext uri="{FF2B5EF4-FFF2-40B4-BE49-F238E27FC236}">
              <a16:creationId xmlns:a16="http://schemas.microsoft.com/office/drawing/2014/main" id="{327ADE6D-892D-4F29-9B51-CAA58C97113A}"/>
            </a:ext>
          </a:extLst>
        </xdr:cNvPr>
        <xdr:cNvSpPr/>
      </xdr:nvSpPr>
      <xdr:spPr>
        <a:xfrm>
          <a:off x="4000500" y="51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103082</xdr:rowOff>
    </xdr:from>
    <xdr:to>
      <xdr:col>23</xdr:col>
      <xdr:colOff>85725</xdr:colOff>
      <xdr:row>30</xdr:row>
      <xdr:rowOff>149860</xdr:rowOff>
    </xdr:to>
    <xdr:cxnSp macro="">
      <xdr:nvCxnSpPr>
        <xdr:cNvPr id="84" name="直線コネクタ 83">
          <a:extLst>
            <a:ext uri="{FF2B5EF4-FFF2-40B4-BE49-F238E27FC236}">
              <a16:creationId xmlns:a16="http://schemas.microsoft.com/office/drawing/2014/main" id="{1D47BCF1-73B7-46AD-9986-969364253598}"/>
            </a:ext>
          </a:extLst>
        </xdr:cNvPr>
        <xdr:cNvCxnSpPr/>
      </xdr:nvCxnSpPr>
      <xdr:spPr>
        <a:xfrm>
          <a:off x="4051300" y="5246582"/>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169757</xdr:rowOff>
    </xdr:from>
    <xdr:to>
      <xdr:col>15</xdr:col>
      <xdr:colOff>187325</xdr:colOff>
      <xdr:row>30</xdr:row>
      <xdr:rowOff>99907</xdr:rowOff>
    </xdr:to>
    <xdr:sp macro="" textlink="">
      <xdr:nvSpPr>
        <xdr:cNvPr id="85" name="楕円 84">
          <a:extLst>
            <a:ext uri="{FF2B5EF4-FFF2-40B4-BE49-F238E27FC236}">
              <a16:creationId xmlns:a16="http://schemas.microsoft.com/office/drawing/2014/main" id="{C5687B4B-6838-41FC-A938-CD35B4D5025E}"/>
            </a:ext>
          </a:extLst>
        </xdr:cNvPr>
        <xdr:cNvSpPr/>
      </xdr:nvSpPr>
      <xdr:spPr>
        <a:xfrm>
          <a:off x="3238500" y="5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49107</xdr:rowOff>
    </xdr:from>
    <xdr:to>
      <xdr:col>19</xdr:col>
      <xdr:colOff>136525</xdr:colOff>
      <xdr:row>30</xdr:row>
      <xdr:rowOff>103082</xdr:rowOff>
    </xdr:to>
    <xdr:cxnSp macro="">
      <xdr:nvCxnSpPr>
        <xdr:cNvPr id="86" name="直線コネクタ 85">
          <a:extLst>
            <a:ext uri="{FF2B5EF4-FFF2-40B4-BE49-F238E27FC236}">
              <a16:creationId xmlns:a16="http://schemas.microsoft.com/office/drawing/2014/main" id="{4284CAF7-D4EF-4171-B3A4-303A43EAD7C0}"/>
            </a:ext>
          </a:extLst>
        </xdr:cNvPr>
        <xdr:cNvCxnSpPr/>
      </xdr:nvCxnSpPr>
      <xdr:spPr>
        <a:xfrm>
          <a:off x="3289300" y="519260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104987</xdr:rowOff>
    </xdr:from>
    <xdr:to>
      <xdr:col>11</xdr:col>
      <xdr:colOff>187325</xdr:colOff>
      <xdr:row>30</xdr:row>
      <xdr:rowOff>35137</xdr:rowOff>
    </xdr:to>
    <xdr:sp macro="" textlink="">
      <xdr:nvSpPr>
        <xdr:cNvPr id="87" name="楕円 86">
          <a:extLst>
            <a:ext uri="{FF2B5EF4-FFF2-40B4-BE49-F238E27FC236}">
              <a16:creationId xmlns:a16="http://schemas.microsoft.com/office/drawing/2014/main" id="{6A8B2462-2A95-4D9D-905E-9629BBD48F9C}"/>
            </a:ext>
          </a:extLst>
        </xdr:cNvPr>
        <xdr:cNvSpPr/>
      </xdr:nvSpPr>
      <xdr:spPr>
        <a:xfrm>
          <a:off x="2476500" y="50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155787</xdr:rowOff>
    </xdr:from>
    <xdr:to>
      <xdr:col>15</xdr:col>
      <xdr:colOff>136525</xdr:colOff>
      <xdr:row>30</xdr:row>
      <xdr:rowOff>49107</xdr:rowOff>
    </xdr:to>
    <xdr:cxnSp macro="">
      <xdr:nvCxnSpPr>
        <xdr:cNvPr id="88" name="直線コネクタ 87">
          <a:extLst>
            <a:ext uri="{FF2B5EF4-FFF2-40B4-BE49-F238E27FC236}">
              <a16:creationId xmlns:a16="http://schemas.microsoft.com/office/drawing/2014/main" id="{C718DAA7-4BE9-4BC3-8B48-D496266DD9CF}"/>
            </a:ext>
          </a:extLst>
        </xdr:cNvPr>
        <xdr:cNvCxnSpPr/>
      </xdr:nvCxnSpPr>
      <xdr:spPr>
        <a:xfrm>
          <a:off x="2527300" y="512783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101388</xdr:rowOff>
    </xdr:from>
    <xdr:to>
      <xdr:col>7</xdr:col>
      <xdr:colOff>187325</xdr:colOff>
      <xdr:row>30</xdr:row>
      <xdr:rowOff>31538</xdr:rowOff>
    </xdr:to>
    <xdr:sp macro="" textlink="">
      <xdr:nvSpPr>
        <xdr:cNvPr id="89" name="楕円 88">
          <a:extLst>
            <a:ext uri="{FF2B5EF4-FFF2-40B4-BE49-F238E27FC236}">
              <a16:creationId xmlns:a16="http://schemas.microsoft.com/office/drawing/2014/main" id="{30A5BB12-496B-45B8-BEA8-123BA8FEECC1}"/>
            </a:ext>
          </a:extLst>
        </xdr:cNvPr>
        <xdr:cNvSpPr/>
      </xdr:nvSpPr>
      <xdr:spPr>
        <a:xfrm>
          <a:off x="1714500" y="50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152188</xdr:rowOff>
    </xdr:from>
    <xdr:to>
      <xdr:col>11</xdr:col>
      <xdr:colOff>136525</xdr:colOff>
      <xdr:row>29</xdr:row>
      <xdr:rowOff>155787</xdr:rowOff>
    </xdr:to>
    <xdr:cxnSp macro="">
      <xdr:nvCxnSpPr>
        <xdr:cNvPr id="90" name="直線コネクタ 89">
          <a:extLst>
            <a:ext uri="{FF2B5EF4-FFF2-40B4-BE49-F238E27FC236}">
              <a16:creationId xmlns:a16="http://schemas.microsoft.com/office/drawing/2014/main" id="{85B48E32-9B6F-4E20-BD6B-B480F6959D5A}"/>
            </a:ext>
          </a:extLst>
        </xdr:cNvPr>
        <xdr:cNvCxnSpPr/>
      </xdr:nvCxnSpPr>
      <xdr:spPr>
        <a:xfrm>
          <a:off x="1765300" y="512423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85107</xdr:rowOff>
    </xdr:from>
    <xdr:ext cx="405111" cy="259045"/>
    <xdr:sp macro="" textlink="">
      <xdr:nvSpPr>
        <xdr:cNvPr id="91" name="n_1aveValue有形固定資産減価償却率">
          <a:extLst>
            <a:ext uri="{FF2B5EF4-FFF2-40B4-BE49-F238E27FC236}">
              <a16:creationId xmlns:a16="http://schemas.microsoft.com/office/drawing/2014/main" id="{8F461C0B-2A4F-49DD-894C-5E2E6AA6498C}"/>
            </a:ext>
          </a:extLst>
        </xdr:cNvPr>
        <xdr:cNvSpPr txBox="1"/>
      </xdr:nvSpPr>
      <xdr:spPr>
        <a:xfrm>
          <a:off x="3836044" y="540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92" name="n_2aveValue有形固定資産減価償却率">
          <a:extLst>
            <a:ext uri="{FF2B5EF4-FFF2-40B4-BE49-F238E27FC236}">
              <a16:creationId xmlns:a16="http://schemas.microsoft.com/office/drawing/2014/main" id="{A6467ACC-F3C3-4D10-8C50-AEDC576F54E6}"/>
            </a:ext>
          </a:extLst>
        </xdr:cNvPr>
        <xdr:cNvSpPr txBox="1"/>
      </xdr:nvSpPr>
      <xdr:spPr>
        <a:xfrm>
          <a:off x="3086744" y="537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93" name="n_3aveValue有形固定資産減価償却率">
          <a:extLst>
            <a:ext uri="{FF2B5EF4-FFF2-40B4-BE49-F238E27FC236}">
              <a16:creationId xmlns:a16="http://schemas.microsoft.com/office/drawing/2014/main" id="{D6A5BDCA-9634-4A23-B89E-294642BEDFDE}"/>
            </a:ext>
          </a:extLst>
        </xdr:cNvPr>
        <xdr:cNvSpPr txBox="1"/>
      </xdr:nvSpPr>
      <xdr:spPr>
        <a:xfrm>
          <a:off x="2324744" y="53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4" name="n_4aveValue有形固定資産減価償却率">
          <a:extLst>
            <a:ext uri="{FF2B5EF4-FFF2-40B4-BE49-F238E27FC236}">
              <a16:creationId xmlns:a16="http://schemas.microsoft.com/office/drawing/2014/main" id="{15E2B62B-F9B7-45D0-A1A2-EF625ADA24EA}"/>
            </a:ext>
          </a:extLst>
        </xdr:cNvPr>
        <xdr:cNvSpPr txBox="1"/>
      </xdr:nvSpPr>
      <xdr:spPr>
        <a:xfrm>
          <a:off x="15627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170409</xdr:rowOff>
    </xdr:from>
    <xdr:ext cx="405111" cy="259045"/>
    <xdr:sp macro="" textlink="">
      <xdr:nvSpPr>
        <xdr:cNvPr id="95" name="n_1mainValue有形固定資産減価償却率">
          <a:extLst>
            <a:ext uri="{FF2B5EF4-FFF2-40B4-BE49-F238E27FC236}">
              <a16:creationId xmlns:a16="http://schemas.microsoft.com/office/drawing/2014/main" id="{ECDDDB93-21BB-43F7-8360-970B0BDB8E8F}"/>
            </a:ext>
          </a:extLst>
        </xdr:cNvPr>
        <xdr:cNvSpPr txBox="1"/>
      </xdr:nvSpPr>
      <xdr:spPr>
        <a:xfrm>
          <a:off x="3836044" y="497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116434</xdr:rowOff>
    </xdr:from>
    <xdr:ext cx="405111" cy="259045"/>
    <xdr:sp macro="" textlink="">
      <xdr:nvSpPr>
        <xdr:cNvPr id="96" name="n_2mainValue有形固定資産減価償却率">
          <a:extLst>
            <a:ext uri="{FF2B5EF4-FFF2-40B4-BE49-F238E27FC236}">
              <a16:creationId xmlns:a16="http://schemas.microsoft.com/office/drawing/2014/main" id="{23F2AAB7-BA10-48F8-BFAF-081C4D0330EE}"/>
            </a:ext>
          </a:extLst>
        </xdr:cNvPr>
        <xdr:cNvSpPr txBox="1"/>
      </xdr:nvSpPr>
      <xdr:spPr>
        <a:xfrm>
          <a:off x="3086744" y="4917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51664</xdr:rowOff>
    </xdr:from>
    <xdr:ext cx="405111" cy="259045"/>
    <xdr:sp macro="" textlink="">
      <xdr:nvSpPr>
        <xdr:cNvPr id="97" name="n_3mainValue有形固定資産減価償却率">
          <a:extLst>
            <a:ext uri="{FF2B5EF4-FFF2-40B4-BE49-F238E27FC236}">
              <a16:creationId xmlns:a16="http://schemas.microsoft.com/office/drawing/2014/main" id="{872301C2-E9FF-452C-A188-CCA02E6DBEAF}"/>
            </a:ext>
          </a:extLst>
        </xdr:cNvPr>
        <xdr:cNvSpPr txBox="1"/>
      </xdr:nvSpPr>
      <xdr:spPr>
        <a:xfrm>
          <a:off x="2324744" y="48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48065</xdr:rowOff>
    </xdr:from>
    <xdr:ext cx="405111" cy="259045"/>
    <xdr:sp macro="" textlink="">
      <xdr:nvSpPr>
        <xdr:cNvPr id="98" name="n_4mainValue有形固定資産減価償却率">
          <a:extLst>
            <a:ext uri="{FF2B5EF4-FFF2-40B4-BE49-F238E27FC236}">
              <a16:creationId xmlns:a16="http://schemas.microsoft.com/office/drawing/2014/main" id="{E9BCC21F-9B3C-4E1E-A0FF-DBB84A0E193F}"/>
            </a:ext>
          </a:extLst>
        </xdr:cNvPr>
        <xdr:cNvSpPr txBox="1"/>
      </xdr:nvSpPr>
      <xdr:spPr>
        <a:xfrm>
          <a:off x="1562744" y="484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BA97790-1BB8-48BE-84A6-B33E6C1D7D7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96A156C-86DC-4175-B31D-E9AB95EBE95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327038E-457A-4F90-8AD1-ACFFB5BDD66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EAB9C97-C80B-4EE9-B51A-21CCC556693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BDF1072-E42D-4507-A1BD-33AF492E60C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4E3294E-34D3-4B91-AF8C-749F219B96F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DB17A77-99DD-4F6D-A442-1917BEC3E3D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33D8745-C07C-4B33-B21A-121640F5AC1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7BFCB0A-66E1-46EE-B2EA-12F2DCBAE7B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15A76E2-C1F0-4C73-A6B5-77D8D29CE38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D98436D-D608-43F3-8582-5430E6FC6A9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4741AA7-A7FE-4454-AB11-9D6F15B6584B}"/>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6BF1699-46BC-43A3-86A6-5618798F44E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債務償還比率は、市債残高の減少や充当可能基金残高の増加により、前年度から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ポイント改善したが、類似団体平均と比較すると、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の要因は、類似団体と比べ、市債残高や公営企業等への繰入見込額が多い一方で、充当可能特定歳入が少ないこと等が挙げられる。今後も、社会保障経費など経常的経費の増加や公共施設の更新など、財政需要の増嵩が見込まれるが、本市策定の「健全な財政運営へのガイドライン」に基づき、計画的な借入を行うなど持続可能な財政運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72E188D-C4BD-48BD-A3EA-6E1C1B5C767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8D8A15B-38F8-46B3-8E45-97354C5DF4F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9570EE5-E0CF-4381-9F3B-083846CCB22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45642AC6-EDC4-4612-B162-D07EC5988C49}"/>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F045B926-CD8C-42C0-A1E1-349496A1327E}"/>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B499F848-DC06-4A36-960F-DABBF606B35B}"/>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5E3CF725-9810-441A-8D55-8B5546AEA818}"/>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B1761F47-22F6-416A-8B4F-F733B4369B4F}"/>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5E7BEC88-F537-4DD2-B5FD-AFE46917F82B}"/>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59B265FC-B480-4CAA-BA31-585501E8DD7A}"/>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99B9F426-FF48-4648-B3FF-3E027CFE6B1B}"/>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77030668-18F5-4E5E-90F7-46BAFFDC531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29A82D31-3B90-469B-9F72-E86C3360BCE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56544F46-B15D-4571-BBC0-2977E138BCA2}"/>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CC39ED68-A17E-4794-8EC8-D1A239C936E6}"/>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6AB94A65-058B-4C89-B6D8-5B4744D99FC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631EF9A-B9A4-46C3-BB44-82242FE22B77}"/>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29" name="直線コネクタ 128">
          <a:extLst>
            <a:ext uri="{FF2B5EF4-FFF2-40B4-BE49-F238E27FC236}">
              <a16:creationId xmlns:a16="http://schemas.microsoft.com/office/drawing/2014/main" id="{2A9D402D-900D-46BD-AA56-41399F0ECB43}"/>
            </a:ext>
          </a:extLst>
        </xdr:cNvPr>
        <xdr:cNvCxnSpPr/>
      </xdr:nvCxnSpPr>
      <xdr:spPr>
        <a:xfrm flipV="1">
          <a:off x="14793595" y="4489903"/>
          <a:ext cx="1269" cy="15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30" name="債務償還比率最小値テキスト">
          <a:extLst>
            <a:ext uri="{FF2B5EF4-FFF2-40B4-BE49-F238E27FC236}">
              <a16:creationId xmlns:a16="http://schemas.microsoft.com/office/drawing/2014/main" id="{2F8154AD-3F20-4E4A-A596-4FDC2B68E0B0}"/>
            </a:ext>
          </a:extLst>
        </xdr:cNvPr>
        <xdr:cNvSpPr txBox="1"/>
      </xdr:nvSpPr>
      <xdr:spPr>
        <a:xfrm>
          <a:off x="14846300" y="602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31" name="直線コネクタ 130">
          <a:extLst>
            <a:ext uri="{FF2B5EF4-FFF2-40B4-BE49-F238E27FC236}">
              <a16:creationId xmlns:a16="http://schemas.microsoft.com/office/drawing/2014/main" id="{43CBF798-AF8C-4D9E-AC54-3AE5C8B6A8AE}"/>
            </a:ext>
          </a:extLst>
        </xdr:cNvPr>
        <xdr:cNvCxnSpPr/>
      </xdr:nvCxnSpPr>
      <xdr:spPr>
        <a:xfrm>
          <a:off x="14706600" y="601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5E94DA83-8D06-425C-96C4-C4919881EDA3}"/>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AB99CFC8-04F8-4C98-A90F-3CDEA832639A}"/>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98651</xdr:rowOff>
    </xdr:from>
    <xdr:ext cx="469744" cy="259045"/>
    <xdr:sp macro="" textlink="">
      <xdr:nvSpPr>
        <xdr:cNvPr id="134" name="債務償還比率平均値テキスト">
          <a:extLst>
            <a:ext uri="{FF2B5EF4-FFF2-40B4-BE49-F238E27FC236}">
              <a16:creationId xmlns:a16="http://schemas.microsoft.com/office/drawing/2014/main" id="{41782D56-3CA8-43A0-BBC5-56CAEC10525D}"/>
            </a:ext>
          </a:extLst>
        </xdr:cNvPr>
        <xdr:cNvSpPr txBox="1"/>
      </xdr:nvSpPr>
      <xdr:spPr>
        <a:xfrm>
          <a:off x="14846300" y="5070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35" name="フローチャート: 判断 134">
          <a:extLst>
            <a:ext uri="{FF2B5EF4-FFF2-40B4-BE49-F238E27FC236}">
              <a16:creationId xmlns:a16="http://schemas.microsoft.com/office/drawing/2014/main" id="{FBBEBC65-D4F9-4EC4-A377-0BE3A25DED7F}"/>
            </a:ext>
          </a:extLst>
        </xdr:cNvPr>
        <xdr:cNvSpPr/>
      </xdr:nvSpPr>
      <xdr:spPr>
        <a:xfrm>
          <a:off x="14744700" y="52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36" name="フローチャート: 判断 135">
          <a:extLst>
            <a:ext uri="{FF2B5EF4-FFF2-40B4-BE49-F238E27FC236}">
              <a16:creationId xmlns:a16="http://schemas.microsoft.com/office/drawing/2014/main" id="{07353310-AC4F-4661-A8EA-84D42E666369}"/>
            </a:ext>
          </a:extLst>
        </xdr:cNvPr>
        <xdr:cNvSpPr/>
      </xdr:nvSpPr>
      <xdr:spPr>
        <a:xfrm>
          <a:off x="14033500" y="545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37" name="フローチャート: 判断 136">
          <a:extLst>
            <a:ext uri="{FF2B5EF4-FFF2-40B4-BE49-F238E27FC236}">
              <a16:creationId xmlns:a16="http://schemas.microsoft.com/office/drawing/2014/main" id="{483E5D17-3D62-4E30-8719-5D33990BC384}"/>
            </a:ext>
          </a:extLst>
        </xdr:cNvPr>
        <xdr:cNvSpPr/>
      </xdr:nvSpPr>
      <xdr:spPr>
        <a:xfrm>
          <a:off x="13271500" y="546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a:extLst>
            <a:ext uri="{FF2B5EF4-FFF2-40B4-BE49-F238E27FC236}">
              <a16:creationId xmlns:a16="http://schemas.microsoft.com/office/drawing/2014/main" id="{51A779A2-A0B0-4A9A-B19C-7C9D06AD0DE3}"/>
            </a:ext>
          </a:extLst>
        </xdr:cNvPr>
        <xdr:cNvSpPr/>
      </xdr:nvSpPr>
      <xdr:spPr>
        <a:xfrm>
          <a:off x="12509500" y="542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39" name="フローチャート: 判断 138">
          <a:extLst>
            <a:ext uri="{FF2B5EF4-FFF2-40B4-BE49-F238E27FC236}">
              <a16:creationId xmlns:a16="http://schemas.microsoft.com/office/drawing/2014/main" id="{4E78DE8B-332D-4053-A1DB-AC25CC587496}"/>
            </a:ext>
          </a:extLst>
        </xdr:cNvPr>
        <xdr:cNvSpPr/>
      </xdr:nvSpPr>
      <xdr:spPr>
        <a:xfrm>
          <a:off x="11747500" y="544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407C8BB-6290-4B9E-9B24-BA38718015D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9C0757B-9EAC-46DF-A70D-C6AB939D2B1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AC63EFF-D498-44C8-AD6B-0DA98F9A337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BB4EAC6-A2A4-4834-8AB3-1D78D295D9E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52AEB12-FF43-42A9-95BE-A278234A4A1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110472</xdr:rowOff>
    </xdr:from>
    <xdr:to>
      <xdr:col>76</xdr:col>
      <xdr:colOff>73025</xdr:colOff>
      <xdr:row>31</xdr:row>
      <xdr:rowOff>40622</xdr:rowOff>
    </xdr:to>
    <xdr:sp macro="" textlink="">
      <xdr:nvSpPr>
        <xdr:cNvPr id="145" name="楕円 144">
          <a:extLst>
            <a:ext uri="{FF2B5EF4-FFF2-40B4-BE49-F238E27FC236}">
              <a16:creationId xmlns:a16="http://schemas.microsoft.com/office/drawing/2014/main" id="{9AF31DEB-0DBD-4C55-926B-F64857F0FEFE}"/>
            </a:ext>
          </a:extLst>
        </xdr:cNvPr>
        <xdr:cNvSpPr/>
      </xdr:nvSpPr>
      <xdr:spPr>
        <a:xfrm>
          <a:off x="14744700" y="525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88899</xdr:rowOff>
    </xdr:from>
    <xdr:ext cx="469744" cy="259045"/>
    <xdr:sp macro="" textlink="">
      <xdr:nvSpPr>
        <xdr:cNvPr id="146" name="債務償還比率該当値テキスト">
          <a:extLst>
            <a:ext uri="{FF2B5EF4-FFF2-40B4-BE49-F238E27FC236}">
              <a16:creationId xmlns:a16="http://schemas.microsoft.com/office/drawing/2014/main" id="{D086FCF9-00B2-4C96-A68B-6719ACAE0CC6}"/>
            </a:ext>
          </a:extLst>
        </xdr:cNvPr>
        <xdr:cNvSpPr txBox="1"/>
      </xdr:nvSpPr>
      <xdr:spPr>
        <a:xfrm>
          <a:off x="14846300" y="523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53177</xdr:rowOff>
    </xdr:from>
    <xdr:to>
      <xdr:col>72</xdr:col>
      <xdr:colOff>123825</xdr:colOff>
      <xdr:row>32</xdr:row>
      <xdr:rowOff>154777</xdr:rowOff>
    </xdr:to>
    <xdr:sp macro="" textlink="">
      <xdr:nvSpPr>
        <xdr:cNvPr id="147" name="楕円 146">
          <a:extLst>
            <a:ext uri="{FF2B5EF4-FFF2-40B4-BE49-F238E27FC236}">
              <a16:creationId xmlns:a16="http://schemas.microsoft.com/office/drawing/2014/main" id="{12F926C4-708E-4A93-92CF-4319508DF974}"/>
            </a:ext>
          </a:extLst>
        </xdr:cNvPr>
        <xdr:cNvSpPr/>
      </xdr:nvSpPr>
      <xdr:spPr>
        <a:xfrm>
          <a:off x="14033500" y="55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161272</xdr:rowOff>
    </xdr:from>
    <xdr:to>
      <xdr:col>76</xdr:col>
      <xdr:colOff>22225</xdr:colOff>
      <xdr:row>32</xdr:row>
      <xdr:rowOff>103977</xdr:rowOff>
    </xdr:to>
    <xdr:cxnSp macro="">
      <xdr:nvCxnSpPr>
        <xdr:cNvPr id="148" name="直線コネクタ 147">
          <a:extLst>
            <a:ext uri="{FF2B5EF4-FFF2-40B4-BE49-F238E27FC236}">
              <a16:creationId xmlns:a16="http://schemas.microsoft.com/office/drawing/2014/main" id="{5EB52B42-19B8-4650-9013-1467A26AAD1A}"/>
            </a:ext>
          </a:extLst>
        </xdr:cNvPr>
        <xdr:cNvCxnSpPr/>
      </xdr:nvCxnSpPr>
      <xdr:spPr>
        <a:xfrm flipV="1">
          <a:off x="14084300" y="5304772"/>
          <a:ext cx="711200" cy="28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73687</xdr:rowOff>
    </xdr:from>
    <xdr:to>
      <xdr:col>68</xdr:col>
      <xdr:colOff>123825</xdr:colOff>
      <xdr:row>33</xdr:row>
      <xdr:rowOff>3837</xdr:rowOff>
    </xdr:to>
    <xdr:sp macro="" textlink="">
      <xdr:nvSpPr>
        <xdr:cNvPr id="149" name="楕円 148">
          <a:extLst>
            <a:ext uri="{FF2B5EF4-FFF2-40B4-BE49-F238E27FC236}">
              <a16:creationId xmlns:a16="http://schemas.microsoft.com/office/drawing/2014/main" id="{35A20441-3DBD-43DF-A775-9E50075D9F94}"/>
            </a:ext>
          </a:extLst>
        </xdr:cNvPr>
        <xdr:cNvSpPr/>
      </xdr:nvSpPr>
      <xdr:spPr>
        <a:xfrm>
          <a:off x="13271500" y="556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103977</xdr:rowOff>
    </xdr:from>
    <xdr:to>
      <xdr:col>72</xdr:col>
      <xdr:colOff>73025</xdr:colOff>
      <xdr:row>32</xdr:row>
      <xdr:rowOff>124487</xdr:rowOff>
    </xdr:to>
    <xdr:cxnSp macro="">
      <xdr:nvCxnSpPr>
        <xdr:cNvPr id="150" name="直線コネクタ 149">
          <a:extLst>
            <a:ext uri="{FF2B5EF4-FFF2-40B4-BE49-F238E27FC236}">
              <a16:creationId xmlns:a16="http://schemas.microsoft.com/office/drawing/2014/main" id="{34B71B6D-9957-4EC2-B4BB-39B0FB1A4465}"/>
            </a:ext>
          </a:extLst>
        </xdr:cNvPr>
        <xdr:cNvCxnSpPr/>
      </xdr:nvCxnSpPr>
      <xdr:spPr>
        <a:xfrm flipV="1">
          <a:off x="13322300" y="5590377"/>
          <a:ext cx="762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55952</xdr:rowOff>
    </xdr:from>
    <xdr:to>
      <xdr:col>64</xdr:col>
      <xdr:colOff>123825</xdr:colOff>
      <xdr:row>32</xdr:row>
      <xdr:rowOff>157552</xdr:rowOff>
    </xdr:to>
    <xdr:sp macro="" textlink="">
      <xdr:nvSpPr>
        <xdr:cNvPr id="151" name="楕円 150">
          <a:extLst>
            <a:ext uri="{FF2B5EF4-FFF2-40B4-BE49-F238E27FC236}">
              <a16:creationId xmlns:a16="http://schemas.microsoft.com/office/drawing/2014/main" id="{AD80AF84-E0B8-4B1E-B67E-4B02DDABC84B}"/>
            </a:ext>
          </a:extLst>
        </xdr:cNvPr>
        <xdr:cNvSpPr/>
      </xdr:nvSpPr>
      <xdr:spPr>
        <a:xfrm>
          <a:off x="12509500" y="554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106752</xdr:rowOff>
    </xdr:from>
    <xdr:to>
      <xdr:col>68</xdr:col>
      <xdr:colOff>73025</xdr:colOff>
      <xdr:row>32</xdr:row>
      <xdr:rowOff>124487</xdr:rowOff>
    </xdr:to>
    <xdr:cxnSp macro="">
      <xdr:nvCxnSpPr>
        <xdr:cNvPr id="152" name="直線コネクタ 151">
          <a:extLst>
            <a:ext uri="{FF2B5EF4-FFF2-40B4-BE49-F238E27FC236}">
              <a16:creationId xmlns:a16="http://schemas.microsoft.com/office/drawing/2014/main" id="{BD8F7A13-8F86-42C5-AB8C-BBA6C17575F7}"/>
            </a:ext>
          </a:extLst>
        </xdr:cNvPr>
        <xdr:cNvCxnSpPr/>
      </xdr:nvCxnSpPr>
      <xdr:spPr>
        <a:xfrm>
          <a:off x="12560300" y="5593152"/>
          <a:ext cx="762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87412</xdr:rowOff>
    </xdr:from>
    <xdr:to>
      <xdr:col>60</xdr:col>
      <xdr:colOff>123825</xdr:colOff>
      <xdr:row>33</xdr:row>
      <xdr:rowOff>17562</xdr:rowOff>
    </xdr:to>
    <xdr:sp macro="" textlink="">
      <xdr:nvSpPr>
        <xdr:cNvPr id="153" name="楕円 152">
          <a:extLst>
            <a:ext uri="{FF2B5EF4-FFF2-40B4-BE49-F238E27FC236}">
              <a16:creationId xmlns:a16="http://schemas.microsoft.com/office/drawing/2014/main" id="{FBF30B5C-0AA6-40F4-962B-164EE7438B90}"/>
            </a:ext>
          </a:extLst>
        </xdr:cNvPr>
        <xdr:cNvSpPr/>
      </xdr:nvSpPr>
      <xdr:spPr>
        <a:xfrm>
          <a:off x="11747500" y="557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106752</xdr:rowOff>
    </xdr:from>
    <xdr:to>
      <xdr:col>64</xdr:col>
      <xdr:colOff>73025</xdr:colOff>
      <xdr:row>32</xdr:row>
      <xdr:rowOff>138212</xdr:rowOff>
    </xdr:to>
    <xdr:cxnSp macro="">
      <xdr:nvCxnSpPr>
        <xdr:cNvPr id="154" name="直線コネクタ 153">
          <a:extLst>
            <a:ext uri="{FF2B5EF4-FFF2-40B4-BE49-F238E27FC236}">
              <a16:creationId xmlns:a16="http://schemas.microsoft.com/office/drawing/2014/main" id="{03AF842C-0787-4995-AA59-A67BFE12DC58}"/>
            </a:ext>
          </a:extLst>
        </xdr:cNvPr>
        <xdr:cNvCxnSpPr/>
      </xdr:nvCxnSpPr>
      <xdr:spPr>
        <a:xfrm flipV="1">
          <a:off x="11798300" y="5593152"/>
          <a:ext cx="7620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84944</xdr:rowOff>
    </xdr:from>
    <xdr:ext cx="469744" cy="259045"/>
    <xdr:sp macro="" textlink="">
      <xdr:nvSpPr>
        <xdr:cNvPr id="155" name="n_1aveValue債務償還比率">
          <a:extLst>
            <a:ext uri="{FF2B5EF4-FFF2-40B4-BE49-F238E27FC236}">
              <a16:creationId xmlns:a16="http://schemas.microsoft.com/office/drawing/2014/main" id="{CC799D1B-7654-4162-AF35-BC1B290007BE}"/>
            </a:ext>
          </a:extLst>
        </xdr:cNvPr>
        <xdr:cNvSpPr txBox="1"/>
      </xdr:nvSpPr>
      <xdr:spPr>
        <a:xfrm>
          <a:off x="13836727" y="522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94042</xdr:rowOff>
    </xdr:from>
    <xdr:ext cx="469744" cy="259045"/>
    <xdr:sp macro="" textlink="">
      <xdr:nvSpPr>
        <xdr:cNvPr id="156" name="n_2aveValue債務償還比率">
          <a:extLst>
            <a:ext uri="{FF2B5EF4-FFF2-40B4-BE49-F238E27FC236}">
              <a16:creationId xmlns:a16="http://schemas.microsoft.com/office/drawing/2014/main" id="{FC56985E-B196-4179-A341-1F796B003991}"/>
            </a:ext>
          </a:extLst>
        </xdr:cNvPr>
        <xdr:cNvSpPr txBox="1"/>
      </xdr:nvSpPr>
      <xdr:spPr>
        <a:xfrm>
          <a:off x="13087427" y="523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a:extLst>
            <a:ext uri="{FF2B5EF4-FFF2-40B4-BE49-F238E27FC236}">
              <a16:creationId xmlns:a16="http://schemas.microsoft.com/office/drawing/2014/main" id="{379947CA-8CC6-4AC7-9532-E77B3945C50A}"/>
            </a:ext>
          </a:extLst>
        </xdr:cNvPr>
        <xdr:cNvSpPr txBox="1"/>
      </xdr:nvSpPr>
      <xdr:spPr>
        <a:xfrm>
          <a:off x="12325427" y="520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80626</xdr:rowOff>
    </xdr:from>
    <xdr:ext cx="469744" cy="259045"/>
    <xdr:sp macro="" textlink="">
      <xdr:nvSpPr>
        <xdr:cNvPr id="158" name="n_4aveValue債務償還比率">
          <a:extLst>
            <a:ext uri="{FF2B5EF4-FFF2-40B4-BE49-F238E27FC236}">
              <a16:creationId xmlns:a16="http://schemas.microsoft.com/office/drawing/2014/main" id="{32111FD6-1D9E-4E08-9DEC-DAAF830139D5}"/>
            </a:ext>
          </a:extLst>
        </xdr:cNvPr>
        <xdr:cNvSpPr txBox="1"/>
      </xdr:nvSpPr>
      <xdr:spPr>
        <a:xfrm>
          <a:off x="11563427" y="522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145904</xdr:rowOff>
    </xdr:from>
    <xdr:ext cx="469744" cy="259045"/>
    <xdr:sp macro="" textlink="">
      <xdr:nvSpPr>
        <xdr:cNvPr id="159" name="n_1mainValue債務償還比率">
          <a:extLst>
            <a:ext uri="{FF2B5EF4-FFF2-40B4-BE49-F238E27FC236}">
              <a16:creationId xmlns:a16="http://schemas.microsoft.com/office/drawing/2014/main" id="{79A40D40-F387-4DBE-8284-BE9FBE287CF7}"/>
            </a:ext>
          </a:extLst>
        </xdr:cNvPr>
        <xdr:cNvSpPr txBox="1"/>
      </xdr:nvSpPr>
      <xdr:spPr>
        <a:xfrm>
          <a:off x="13836727" y="56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166414</xdr:rowOff>
    </xdr:from>
    <xdr:ext cx="469744" cy="259045"/>
    <xdr:sp macro="" textlink="">
      <xdr:nvSpPr>
        <xdr:cNvPr id="160" name="n_2mainValue債務償還比率">
          <a:extLst>
            <a:ext uri="{FF2B5EF4-FFF2-40B4-BE49-F238E27FC236}">
              <a16:creationId xmlns:a16="http://schemas.microsoft.com/office/drawing/2014/main" id="{2443E6CC-0495-40BD-AFB7-76FE23425FBA}"/>
            </a:ext>
          </a:extLst>
        </xdr:cNvPr>
        <xdr:cNvSpPr txBox="1"/>
      </xdr:nvSpPr>
      <xdr:spPr>
        <a:xfrm>
          <a:off x="13087427" y="565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148679</xdr:rowOff>
    </xdr:from>
    <xdr:ext cx="469744" cy="259045"/>
    <xdr:sp macro="" textlink="">
      <xdr:nvSpPr>
        <xdr:cNvPr id="161" name="n_3mainValue債務償還比率">
          <a:extLst>
            <a:ext uri="{FF2B5EF4-FFF2-40B4-BE49-F238E27FC236}">
              <a16:creationId xmlns:a16="http://schemas.microsoft.com/office/drawing/2014/main" id="{2348545E-2908-47FD-8C1C-40C09BB0471A}"/>
            </a:ext>
          </a:extLst>
        </xdr:cNvPr>
        <xdr:cNvSpPr txBox="1"/>
      </xdr:nvSpPr>
      <xdr:spPr>
        <a:xfrm>
          <a:off x="12325427" y="563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8689</xdr:rowOff>
    </xdr:from>
    <xdr:ext cx="469744" cy="259045"/>
    <xdr:sp macro="" textlink="">
      <xdr:nvSpPr>
        <xdr:cNvPr id="162" name="n_4mainValue債務償還比率">
          <a:extLst>
            <a:ext uri="{FF2B5EF4-FFF2-40B4-BE49-F238E27FC236}">
              <a16:creationId xmlns:a16="http://schemas.microsoft.com/office/drawing/2014/main" id="{89B3E968-65B4-4E33-B577-85C9C1D47E25}"/>
            </a:ext>
          </a:extLst>
        </xdr:cNvPr>
        <xdr:cNvSpPr txBox="1"/>
      </xdr:nvSpPr>
      <xdr:spPr>
        <a:xfrm>
          <a:off x="11563427" y="566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4E889441-CB88-48AA-A1E9-14303F5CFC4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3063D8E9-A8E6-4F5C-BC8E-9FCB1AC0A1C8}"/>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7CE6654F-2AD8-418F-8A69-75440367CED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A36974F6-D62F-46D4-B36B-9962A45AA28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DE57BDDD-591E-4C88-B9E7-5B04C5990BA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6D4DC23-760B-4A8F-8FFC-8DC31509760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ACC083-7FE7-431E-BBEE-AA263B6969A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5DED5DD-7EBD-4AF7-8216-76A3EE54487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5B3B61E-98E1-441C-B48E-D83CC240E08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143660E-3DA4-4C6E-81B2-C442B332061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F5D9CA-3A14-4D78-9798-28B68C62F6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ED673CA-8F36-458D-9B29-17C136653A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B0074D-187F-4818-8D64-CA1721CA08A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EFA1CFE-E357-4760-9890-9F8E7921F85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BD80022-5BDF-41B4-BF87-1840AECDD35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E83BD81-50CB-4761-84E5-46ED73EE144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507,211
503,893
429.35
231,637,722
226,541,635
3,550,273
112,889,958
169,800,606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D3ED68-13F4-46BD-9BEC-DD3F243C079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258585A-4561-4762-91AC-4B3E5DA7E13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7D43DDD-6C72-4307-8361-BA8DC5AFB4F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1D7C17-1892-4A39-B1C3-FBA00CAF14C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1970DA7-61D7-46EF-BA03-963CD0CF163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5FFA9E1-3E85-4293-A55D-92B02649EA4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6C37A2A-307E-4E6F-A980-552E07DF1D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C926B5-81C6-4E57-82AF-01E67A2101F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93A5481-3972-449E-8C41-919F19703AE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61A1E6-FD5F-4873-A00D-8DBEDB58813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505AD33-3CDF-4CBC-9E6D-5E5653014C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DA77D82-56E9-4C76-8143-9ADB5AD34B0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873C4E-3C35-4F23-99E0-8335D6CF4A2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2111FF3-0094-40A0-9D29-88B16213847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EABD011-1E6A-4C72-A3A6-1138383F6DC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3F7BD0-A2EB-4A89-93DA-D5E00AAEF56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CE8A50-3F59-4C53-8163-34B99B49B4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85D6D4E-0283-45D9-B336-DBE9EF3CCF2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B564AC4-45C5-4185-AD65-A40BCADF2BF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0E644B6-AC2A-4B97-BFA9-0A18A63243A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A2460B-CE6C-4CC3-B065-148DF7DE44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405834-34EC-4F2E-9D36-ED44F8C8540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5DB1B42-501F-468D-9FA1-FD8583BDCE8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239814-3191-4B9E-BFFD-F84E3F0D024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4623DAB-2569-4D61-8F2E-4B5CA1B917C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9FA3B4A-86DA-40F9-8E52-C3C3141812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34AE8F5-A323-477C-AE79-030E5E80682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1F43FA-32C7-434C-9DB5-830F5C88589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88BACD-7BC5-4EB9-8810-2F89E05DF4A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36CA043-4F01-4BC6-ACA2-BD22000E6F0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2A48A84-76CE-49C3-869D-35023274456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49A051-1F2B-4522-A21F-31B2EBDD605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8010629-0339-4646-82A8-084C833D9BB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4D8961E-8DF5-40D7-BA67-DF96A3890DB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1377CBD-DDBC-48B3-87EC-BCD3F138BD9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B8EA7B7-E122-4A3A-B95A-BCEAE675A4B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1F2A361-784E-49AD-8F66-CF2D7593FB8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B31F999-5E35-4DD8-9AFA-B6065D5972F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F8ECB60-8AF2-4D33-B0AA-E5B55370EDE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926CB65-8F47-4D2A-A43C-B62DD0F02C7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860C06D-8D62-42D2-BAE8-023613FABB1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4F71AD9-473E-42F3-BA9A-5A43B141143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3ED5972-B70E-41DC-9EAB-7F5F37F4F26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a:extLst>
            <a:ext uri="{FF2B5EF4-FFF2-40B4-BE49-F238E27FC236}">
              <a16:creationId xmlns:a16="http://schemas.microsoft.com/office/drawing/2014/main" id="{676CAE6D-EE50-48A3-ACE7-C7F00C19F202}"/>
            </a:ext>
          </a:extLst>
        </xdr:cNvPr>
        <xdr:cNvCxnSpPr/>
      </xdr:nvCxnSpPr>
      <xdr:spPr>
        <a:xfrm flipV="1">
          <a:off x="4634865" y="5674614"/>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a:extLst>
            <a:ext uri="{FF2B5EF4-FFF2-40B4-BE49-F238E27FC236}">
              <a16:creationId xmlns:a16="http://schemas.microsoft.com/office/drawing/2014/main" id="{940B47CB-D578-4BF8-8486-43297D792FDD}"/>
            </a:ext>
          </a:extLst>
        </xdr:cNvPr>
        <xdr:cNvSpPr txBox="1"/>
      </xdr:nvSpPr>
      <xdr:spPr>
        <a:xfrm>
          <a:off x="467360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a:extLst>
            <a:ext uri="{FF2B5EF4-FFF2-40B4-BE49-F238E27FC236}">
              <a16:creationId xmlns:a16="http://schemas.microsoft.com/office/drawing/2014/main" id="{93735F9F-C3EB-4B7C-9F18-CC4659559AB2}"/>
            </a:ext>
          </a:extLst>
        </xdr:cNvPr>
        <xdr:cNvCxnSpPr/>
      </xdr:nvCxnSpPr>
      <xdr:spPr>
        <a:xfrm>
          <a:off x="4546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a:extLst>
            <a:ext uri="{FF2B5EF4-FFF2-40B4-BE49-F238E27FC236}">
              <a16:creationId xmlns:a16="http://schemas.microsoft.com/office/drawing/2014/main" id="{F45A6C82-7C9D-43C1-8F24-6D9F752F3E57}"/>
            </a:ext>
          </a:extLst>
        </xdr:cNvPr>
        <xdr:cNvSpPr txBox="1"/>
      </xdr:nvSpPr>
      <xdr:spPr>
        <a:xfrm>
          <a:off x="4673600" y="54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a:extLst>
            <a:ext uri="{FF2B5EF4-FFF2-40B4-BE49-F238E27FC236}">
              <a16:creationId xmlns:a16="http://schemas.microsoft.com/office/drawing/2014/main" id="{4B23FF85-3CC1-4444-8351-E9FD74B25AE7}"/>
            </a:ext>
          </a:extLst>
        </xdr:cNvPr>
        <xdr:cNvCxnSpPr/>
      </xdr:nvCxnSpPr>
      <xdr:spPr>
        <a:xfrm>
          <a:off x="4546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a:extLst>
            <a:ext uri="{FF2B5EF4-FFF2-40B4-BE49-F238E27FC236}">
              <a16:creationId xmlns:a16="http://schemas.microsoft.com/office/drawing/2014/main" id="{94C9ED94-A20B-4A3C-B3F5-8AAB7742CB08}"/>
            </a:ext>
          </a:extLst>
        </xdr:cNvPr>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987737AA-66CE-434D-8566-1A6DB4B9E719}"/>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a:extLst>
            <a:ext uri="{FF2B5EF4-FFF2-40B4-BE49-F238E27FC236}">
              <a16:creationId xmlns:a16="http://schemas.microsoft.com/office/drawing/2014/main" id="{93CD568C-3023-4A11-ACAD-7FC5DAA43602}"/>
            </a:ext>
          </a:extLst>
        </xdr:cNvPr>
        <xdr:cNvSpPr/>
      </xdr:nvSpPr>
      <xdr:spPr>
        <a:xfrm>
          <a:off x="3746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a:extLst>
            <a:ext uri="{FF2B5EF4-FFF2-40B4-BE49-F238E27FC236}">
              <a16:creationId xmlns:a16="http://schemas.microsoft.com/office/drawing/2014/main" id="{D59C76BD-0250-4662-8505-384DBFCD1480}"/>
            </a:ext>
          </a:extLst>
        </xdr:cNvPr>
        <xdr:cNvSpPr/>
      </xdr:nvSpPr>
      <xdr:spPr>
        <a:xfrm>
          <a:off x="2857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a:extLst>
            <a:ext uri="{FF2B5EF4-FFF2-40B4-BE49-F238E27FC236}">
              <a16:creationId xmlns:a16="http://schemas.microsoft.com/office/drawing/2014/main" id="{9FE7D9A1-BED5-4F05-ABF4-4DE83276A3E0}"/>
            </a:ext>
          </a:extLst>
        </xdr:cNvPr>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a:extLst>
            <a:ext uri="{FF2B5EF4-FFF2-40B4-BE49-F238E27FC236}">
              <a16:creationId xmlns:a16="http://schemas.microsoft.com/office/drawing/2014/main" id="{DF6A88C2-6C92-4323-8F6F-2D16C6A9DBC5}"/>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8DDBFB0-F3E8-4911-A4ED-C7D75B2260E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6A68AB4-E728-4408-A08F-553F6EAFCFA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D6371A6-9196-48F3-97AD-15BF1CD095D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5767AEF-FD7B-47A4-A58B-B4E4751EC5B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835045F-216D-402C-9C77-5BD544C0CF9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141986</xdr:rowOff>
    </xdr:from>
    <xdr:to>
      <xdr:col>24</xdr:col>
      <xdr:colOff>114300</xdr:colOff>
      <xdr:row>38</xdr:row>
      <xdr:rowOff>72136</xdr:rowOff>
    </xdr:to>
    <xdr:sp macro="" textlink="">
      <xdr:nvSpPr>
        <xdr:cNvPr id="71" name="楕円 70">
          <a:extLst>
            <a:ext uri="{FF2B5EF4-FFF2-40B4-BE49-F238E27FC236}">
              <a16:creationId xmlns:a16="http://schemas.microsoft.com/office/drawing/2014/main" id="{AD13DA97-D432-43D2-A755-46D387ACAAFD}"/>
            </a:ext>
          </a:extLst>
        </xdr:cNvPr>
        <xdr:cNvSpPr/>
      </xdr:nvSpPr>
      <xdr:spPr>
        <a:xfrm>
          <a:off x="45847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120413</xdr:rowOff>
    </xdr:from>
    <xdr:ext cx="405111" cy="259045"/>
    <xdr:sp macro="" textlink="">
      <xdr:nvSpPr>
        <xdr:cNvPr id="72" name="【道路】&#10;有形固定資産減価償却率該当値テキスト">
          <a:extLst>
            <a:ext uri="{FF2B5EF4-FFF2-40B4-BE49-F238E27FC236}">
              <a16:creationId xmlns:a16="http://schemas.microsoft.com/office/drawing/2014/main" id="{B454760D-5106-464A-8CBE-E2B7F525E2F4}"/>
            </a:ext>
          </a:extLst>
        </xdr:cNvPr>
        <xdr:cNvSpPr txBox="1"/>
      </xdr:nvSpPr>
      <xdr:spPr>
        <a:xfrm>
          <a:off x="4673600"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123698</xdr:rowOff>
    </xdr:from>
    <xdr:to>
      <xdr:col>20</xdr:col>
      <xdr:colOff>38100</xdr:colOff>
      <xdr:row>38</xdr:row>
      <xdr:rowOff>53848</xdr:rowOff>
    </xdr:to>
    <xdr:sp macro="" textlink="">
      <xdr:nvSpPr>
        <xdr:cNvPr id="73" name="楕円 72">
          <a:extLst>
            <a:ext uri="{FF2B5EF4-FFF2-40B4-BE49-F238E27FC236}">
              <a16:creationId xmlns:a16="http://schemas.microsoft.com/office/drawing/2014/main" id="{90252007-752B-464E-AB07-A8A80ACCE66E}"/>
            </a:ext>
          </a:extLst>
        </xdr:cNvPr>
        <xdr:cNvSpPr/>
      </xdr:nvSpPr>
      <xdr:spPr>
        <a:xfrm>
          <a:off x="3746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3048</xdr:rowOff>
    </xdr:from>
    <xdr:to>
      <xdr:col>24</xdr:col>
      <xdr:colOff>63500</xdr:colOff>
      <xdr:row>38</xdr:row>
      <xdr:rowOff>21336</xdr:rowOff>
    </xdr:to>
    <xdr:cxnSp macro="">
      <xdr:nvCxnSpPr>
        <xdr:cNvPr id="74" name="直線コネクタ 73">
          <a:extLst>
            <a:ext uri="{FF2B5EF4-FFF2-40B4-BE49-F238E27FC236}">
              <a16:creationId xmlns:a16="http://schemas.microsoft.com/office/drawing/2014/main" id="{032FC842-6C2E-4017-8BA2-6F0A56740D45}"/>
            </a:ext>
          </a:extLst>
        </xdr:cNvPr>
        <xdr:cNvCxnSpPr/>
      </xdr:nvCxnSpPr>
      <xdr:spPr>
        <a:xfrm>
          <a:off x="3797300" y="65181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5" name="楕円 74">
          <a:extLst>
            <a:ext uri="{FF2B5EF4-FFF2-40B4-BE49-F238E27FC236}">
              <a16:creationId xmlns:a16="http://schemas.microsoft.com/office/drawing/2014/main" id="{64C0B631-973B-46D5-B368-4183C6A6A66F}"/>
            </a:ext>
          </a:extLst>
        </xdr:cNvPr>
        <xdr:cNvSpPr/>
      </xdr:nvSpPr>
      <xdr:spPr>
        <a:xfrm>
          <a:off x="2857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3048</xdr:rowOff>
    </xdr:to>
    <xdr:cxnSp macro="">
      <xdr:nvCxnSpPr>
        <xdr:cNvPr id="76" name="直線コネクタ 75">
          <a:extLst>
            <a:ext uri="{FF2B5EF4-FFF2-40B4-BE49-F238E27FC236}">
              <a16:creationId xmlns:a16="http://schemas.microsoft.com/office/drawing/2014/main" id="{CC1D8FE7-56E1-4F30-9E9F-ECD76057CB6C}"/>
            </a:ext>
          </a:extLst>
        </xdr:cNvPr>
        <xdr:cNvCxnSpPr/>
      </xdr:nvCxnSpPr>
      <xdr:spPr>
        <a:xfrm>
          <a:off x="2908300" y="6499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87122</xdr:rowOff>
    </xdr:from>
    <xdr:to>
      <xdr:col>10</xdr:col>
      <xdr:colOff>165100</xdr:colOff>
      <xdr:row>38</xdr:row>
      <xdr:rowOff>17272</xdr:rowOff>
    </xdr:to>
    <xdr:sp macro="" textlink="">
      <xdr:nvSpPr>
        <xdr:cNvPr id="77" name="楕円 76">
          <a:extLst>
            <a:ext uri="{FF2B5EF4-FFF2-40B4-BE49-F238E27FC236}">
              <a16:creationId xmlns:a16="http://schemas.microsoft.com/office/drawing/2014/main" id="{67EC517D-2059-4C5D-AD33-8A89759FA8CF}"/>
            </a:ext>
          </a:extLst>
        </xdr:cNvPr>
        <xdr:cNvSpPr/>
      </xdr:nvSpPr>
      <xdr:spPr>
        <a:xfrm>
          <a:off x="1968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137922</xdr:rowOff>
    </xdr:from>
    <xdr:to>
      <xdr:col>15</xdr:col>
      <xdr:colOff>50800</xdr:colOff>
      <xdr:row>37</xdr:row>
      <xdr:rowOff>156210</xdr:rowOff>
    </xdr:to>
    <xdr:cxnSp macro="">
      <xdr:nvCxnSpPr>
        <xdr:cNvPr id="78" name="直線コネクタ 77">
          <a:extLst>
            <a:ext uri="{FF2B5EF4-FFF2-40B4-BE49-F238E27FC236}">
              <a16:creationId xmlns:a16="http://schemas.microsoft.com/office/drawing/2014/main" id="{7554306C-9A24-49AA-B956-B41EBE79E8DA}"/>
            </a:ext>
          </a:extLst>
        </xdr:cNvPr>
        <xdr:cNvCxnSpPr/>
      </xdr:nvCxnSpPr>
      <xdr:spPr>
        <a:xfrm>
          <a:off x="2019300" y="6481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68834</xdr:rowOff>
    </xdr:from>
    <xdr:to>
      <xdr:col>6</xdr:col>
      <xdr:colOff>38100</xdr:colOff>
      <xdr:row>37</xdr:row>
      <xdr:rowOff>170435</xdr:rowOff>
    </xdr:to>
    <xdr:sp macro="" textlink="">
      <xdr:nvSpPr>
        <xdr:cNvPr id="79" name="楕円 78">
          <a:extLst>
            <a:ext uri="{FF2B5EF4-FFF2-40B4-BE49-F238E27FC236}">
              <a16:creationId xmlns:a16="http://schemas.microsoft.com/office/drawing/2014/main" id="{8257BFC8-433C-4BC9-A638-6A79FA46946E}"/>
            </a:ext>
          </a:extLst>
        </xdr:cNvPr>
        <xdr:cNvSpPr/>
      </xdr:nvSpPr>
      <xdr:spPr>
        <a:xfrm>
          <a:off x="1079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119634</xdr:rowOff>
    </xdr:from>
    <xdr:to>
      <xdr:col>10</xdr:col>
      <xdr:colOff>114300</xdr:colOff>
      <xdr:row>37</xdr:row>
      <xdr:rowOff>137922</xdr:rowOff>
    </xdr:to>
    <xdr:cxnSp macro="">
      <xdr:nvCxnSpPr>
        <xdr:cNvPr id="80" name="直線コネクタ 79">
          <a:extLst>
            <a:ext uri="{FF2B5EF4-FFF2-40B4-BE49-F238E27FC236}">
              <a16:creationId xmlns:a16="http://schemas.microsoft.com/office/drawing/2014/main" id="{96422355-17A6-486A-8AE2-047402DD559A}"/>
            </a:ext>
          </a:extLst>
        </xdr:cNvPr>
        <xdr:cNvCxnSpPr/>
      </xdr:nvCxnSpPr>
      <xdr:spPr>
        <a:xfrm>
          <a:off x="1130300" y="64632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79519</xdr:rowOff>
    </xdr:from>
    <xdr:ext cx="405111" cy="259045"/>
    <xdr:sp macro="" textlink="">
      <xdr:nvSpPr>
        <xdr:cNvPr id="81" name="n_1aveValue【道路】&#10;有形固定資産減価償却率">
          <a:extLst>
            <a:ext uri="{FF2B5EF4-FFF2-40B4-BE49-F238E27FC236}">
              <a16:creationId xmlns:a16="http://schemas.microsoft.com/office/drawing/2014/main" id="{EEAB671A-9F00-401E-976D-9E75182834D5}"/>
            </a:ext>
          </a:extLst>
        </xdr:cNvPr>
        <xdr:cNvSpPr txBox="1"/>
      </xdr:nvSpPr>
      <xdr:spPr>
        <a:xfrm>
          <a:off x="35820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45229</xdr:rowOff>
    </xdr:from>
    <xdr:ext cx="405111" cy="259045"/>
    <xdr:sp macro="" textlink="">
      <xdr:nvSpPr>
        <xdr:cNvPr id="82" name="n_2aveValue【道路】&#10;有形固定資産減価償却率">
          <a:extLst>
            <a:ext uri="{FF2B5EF4-FFF2-40B4-BE49-F238E27FC236}">
              <a16:creationId xmlns:a16="http://schemas.microsoft.com/office/drawing/2014/main" id="{88117596-4112-43DF-B7FF-3150F8128229}"/>
            </a:ext>
          </a:extLst>
        </xdr:cNvPr>
        <xdr:cNvSpPr txBox="1"/>
      </xdr:nvSpPr>
      <xdr:spPr>
        <a:xfrm>
          <a:off x="2705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3" name="n_3aveValue【道路】&#10;有形固定資産減価償却率">
          <a:extLst>
            <a:ext uri="{FF2B5EF4-FFF2-40B4-BE49-F238E27FC236}">
              <a16:creationId xmlns:a16="http://schemas.microsoft.com/office/drawing/2014/main" id="{4BE36FEA-DBF9-4D09-BF2A-11707065ED19}"/>
            </a:ext>
          </a:extLst>
        </xdr:cNvPr>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84" name="n_4aveValue【道路】&#10;有形固定資産減価償却率">
          <a:extLst>
            <a:ext uri="{FF2B5EF4-FFF2-40B4-BE49-F238E27FC236}">
              <a16:creationId xmlns:a16="http://schemas.microsoft.com/office/drawing/2014/main" id="{FDA62F99-432B-49F2-B5B3-B34328376FB0}"/>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44975</xdr:rowOff>
    </xdr:from>
    <xdr:ext cx="405111" cy="259045"/>
    <xdr:sp macro="" textlink="">
      <xdr:nvSpPr>
        <xdr:cNvPr id="85" name="n_1mainValue【道路】&#10;有形固定資産減価償却率">
          <a:extLst>
            <a:ext uri="{FF2B5EF4-FFF2-40B4-BE49-F238E27FC236}">
              <a16:creationId xmlns:a16="http://schemas.microsoft.com/office/drawing/2014/main" id="{9016D1E8-1EAF-4BC7-AFCE-C256243FCE9B}"/>
            </a:ext>
          </a:extLst>
        </xdr:cNvPr>
        <xdr:cNvSpPr txBox="1"/>
      </xdr:nvSpPr>
      <xdr:spPr>
        <a:xfrm>
          <a:off x="3582044"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6" name="n_2mainValue【道路】&#10;有形固定資産減価償却率">
          <a:extLst>
            <a:ext uri="{FF2B5EF4-FFF2-40B4-BE49-F238E27FC236}">
              <a16:creationId xmlns:a16="http://schemas.microsoft.com/office/drawing/2014/main" id="{9CBCB54A-C836-4CE6-A841-75038A111886}"/>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8399</xdr:rowOff>
    </xdr:from>
    <xdr:ext cx="405111" cy="259045"/>
    <xdr:sp macro="" textlink="">
      <xdr:nvSpPr>
        <xdr:cNvPr id="87" name="n_3mainValue【道路】&#10;有形固定資産減価償却率">
          <a:extLst>
            <a:ext uri="{FF2B5EF4-FFF2-40B4-BE49-F238E27FC236}">
              <a16:creationId xmlns:a16="http://schemas.microsoft.com/office/drawing/2014/main" id="{638821ED-F3D6-4882-B12B-F4EEFD903219}"/>
            </a:ext>
          </a:extLst>
        </xdr:cNvPr>
        <xdr:cNvSpPr txBox="1"/>
      </xdr:nvSpPr>
      <xdr:spPr>
        <a:xfrm>
          <a:off x="1816744" y="652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161561</xdr:rowOff>
    </xdr:from>
    <xdr:ext cx="405111" cy="259045"/>
    <xdr:sp macro="" textlink="">
      <xdr:nvSpPr>
        <xdr:cNvPr id="88" name="n_4mainValue【道路】&#10;有形固定資産減価償却率">
          <a:extLst>
            <a:ext uri="{FF2B5EF4-FFF2-40B4-BE49-F238E27FC236}">
              <a16:creationId xmlns:a16="http://schemas.microsoft.com/office/drawing/2014/main" id="{D4736D8D-01AC-45F2-8ED3-F3150D1FCF3D}"/>
            </a:ext>
          </a:extLst>
        </xdr:cNvPr>
        <xdr:cNvSpPr txBox="1"/>
      </xdr:nvSpPr>
      <xdr:spPr>
        <a:xfrm>
          <a:off x="927744" y="650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3459DDA-BF57-48CB-976E-4BD5D077026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9B86DEF-40E0-4DFC-B099-8AB2FC8FCF2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B212284-FD05-4908-9632-92A75172D1F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20A0A8F-2872-419A-A0BB-F9956D89E84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76A228B-2368-426B-88CE-009205D24B7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15E5F31-5A54-4917-BAD0-9894DD25547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A4EEE9F-14DD-4AFB-B39D-3CBB8ECFC43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92CD31F-1714-4F59-98FF-22B4C6ED89C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32AA50D-3484-44DF-8D9C-401041ECE16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09BAE37-F728-4D9C-89CC-D0C752C6517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F0EA263-1160-4653-8E31-12DA84B9195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2D00A8C-F5D5-4F37-A573-2BEBA5D8FE7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E7C94BB-2400-4DB7-A3CE-C4E5DEC2D31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7C030032-665E-4857-84FD-48452C5E00F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BF8E8FB1-6ABF-4E8A-BF3D-86CDFADE7AE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A1091D1-363F-40F0-B3C9-3B566C87636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28D1485-37FC-4D56-B349-2A046FD131A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B3505C6-2571-47DE-B37D-1BE47EBF648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3CD8FB8-2601-4E38-81F4-292725DFFBE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62A60C8C-B318-4784-BC20-46F2EF0ADBE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36E21BB-7661-48D3-893E-06C6A6CF590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87FC0D4D-1774-433C-8CAE-CC43A32F991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0136B13-6AF3-46C0-897B-E41D237A225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a:extLst>
            <a:ext uri="{FF2B5EF4-FFF2-40B4-BE49-F238E27FC236}">
              <a16:creationId xmlns:a16="http://schemas.microsoft.com/office/drawing/2014/main" id="{F285C23D-F7B4-4731-8ADC-0FC6D40A2E8B}"/>
            </a:ext>
          </a:extLst>
        </xdr:cNvPr>
        <xdr:cNvCxnSpPr/>
      </xdr:nvCxnSpPr>
      <xdr:spPr>
        <a:xfrm flipV="1">
          <a:off x="10476865" y="5743092"/>
          <a:ext cx="0" cy="148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a:extLst>
            <a:ext uri="{FF2B5EF4-FFF2-40B4-BE49-F238E27FC236}">
              <a16:creationId xmlns:a16="http://schemas.microsoft.com/office/drawing/2014/main" id="{E2BCDFEA-4248-4670-94B4-59B488884637}"/>
            </a:ext>
          </a:extLst>
        </xdr:cNvPr>
        <xdr:cNvSpPr txBox="1"/>
      </xdr:nvSpPr>
      <xdr:spPr>
        <a:xfrm>
          <a:off x="10515600" y="72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a:extLst>
            <a:ext uri="{FF2B5EF4-FFF2-40B4-BE49-F238E27FC236}">
              <a16:creationId xmlns:a16="http://schemas.microsoft.com/office/drawing/2014/main" id="{7236D973-744A-45CA-8B96-401E9272662A}"/>
            </a:ext>
          </a:extLst>
        </xdr:cNvPr>
        <xdr:cNvCxnSpPr/>
      </xdr:nvCxnSpPr>
      <xdr:spPr>
        <a:xfrm>
          <a:off x="10388600" y="723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a:extLst>
            <a:ext uri="{FF2B5EF4-FFF2-40B4-BE49-F238E27FC236}">
              <a16:creationId xmlns:a16="http://schemas.microsoft.com/office/drawing/2014/main" id="{8B5131B0-4D01-4E0C-AF89-58314E5ADEB7}"/>
            </a:ext>
          </a:extLst>
        </xdr:cNvPr>
        <xdr:cNvSpPr txBox="1"/>
      </xdr:nvSpPr>
      <xdr:spPr>
        <a:xfrm>
          <a:off x="10515600" y="55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a:extLst>
            <a:ext uri="{FF2B5EF4-FFF2-40B4-BE49-F238E27FC236}">
              <a16:creationId xmlns:a16="http://schemas.microsoft.com/office/drawing/2014/main" id="{FD7F155A-3634-4740-9874-0B579B1414C6}"/>
            </a:ext>
          </a:extLst>
        </xdr:cNvPr>
        <xdr:cNvCxnSpPr/>
      </xdr:nvCxnSpPr>
      <xdr:spPr>
        <a:xfrm>
          <a:off x="10388600" y="57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a:extLst>
            <a:ext uri="{FF2B5EF4-FFF2-40B4-BE49-F238E27FC236}">
              <a16:creationId xmlns:a16="http://schemas.microsoft.com/office/drawing/2014/main" id="{D257E8B8-3F3E-40BE-98C5-645545D0A72E}"/>
            </a:ext>
          </a:extLst>
        </xdr:cNvPr>
        <xdr:cNvSpPr txBox="1"/>
      </xdr:nvSpPr>
      <xdr:spPr>
        <a:xfrm>
          <a:off x="10515600" y="694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a:extLst>
            <a:ext uri="{FF2B5EF4-FFF2-40B4-BE49-F238E27FC236}">
              <a16:creationId xmlns:a16="http://schemas.microsoft.com/office/drawing/2014/main" id="{A88EA219-58B2-4C4F-B6B5-80B861A150B0}"/>
            </a:ext>
          </a:extLst>
        </xdr:cNvPr>
        <xdr:cNvSpPr/>
      </xdr:nvSpPr>
      <xdr:spPr>
        <a:xfrm>
          <a:off x="10426700" y="70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a:extLst>
            <a:ext uri="{FF2B5EF4-FFF2-40B4-BE49-F238E27FC236}">
              <a16:creationId xmlns:a16="http://schemas.microsoft.com/office/drawing/2014/main" id="{41E488F7-D5E1-4F2C-BA00-EA03FB8AE008}"/>
            </a:ext>
          </a:extLst>
        </xdr:cNvPr>
        <xdr:cNvSpPr/>
      </xdr:nvSpPr>
      <xdr:spPr>
        <a:xfrm>
          <a:off x="9588500" y="70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a:extLst>
            <a:ext uri="{FF2B5EF4-FFF2-40B4-BE49-F238E27FC236}">
              <a16:creationId xmlns:a16="http://schemas.microsoft.com/office/drawing/2014/main" id="{07BA5C90-5A4E-41CA-8698-3DE9BA47AC0B}"/>
            </a:ext>
          </a:extLst>
        </xdr:cNvPr>
        <xdr:cNvSpPr/>
      </xdr:nvSpPr>
      <xdr:spPr>
        <a:xfrm>
          <a:off x="8699500" y="71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a:extLst>
            <a:ext uri="{FF2B5EF4-FFF2-40B4-BE49-F238E27FC236}">
              <a16:creationId xmlns:a16="http://schemas.microsoft.com/office/drawing/2014/main" id="{46C6772A-7C81-4580-A696-1452DAA996E4}"/>
            </a:ext>
          </a:extLst>
        </xdr:cNvPr>
        <xdr:cNvSpPr/>
      </xdr:nvSpPr>
      <xdr:spPr>
        <a:xfrm>
          <a:off x="7810500" y="71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a:extLst>
            <a:ext uri="{FF2B5EF4-FFF2-40B4-BE49-F238E27FC236}">
              <a16:creationId xmlns:a16="http://schemas.microsoft.com/office/drawing/2014/main" id="{23CC00D8-64CF-4BD9-9149-82C189F37083}"/>
            </a:ext>
          </a:extLst>
        </xdr:cNvPr>
        <xdr:cNvSpPr/>
      </xdr:nvSpPr>
      <xdr:spPr>
        <a:xfrm>
          <a:off x="6921500" y="711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79BFB5B-AC6F-4860-A25E-628D4EA9618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8D44E75-43D8-45AD-B00B-86B0B22851E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EAB99D3-B8F5-4253-8EAD-EABE3492FD7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67E93A2-0AD9-4B0C-BBE4-E8FF8A4781F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3E46F4D-392E-40FF-B73C-7EB5E57B4C7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111113</xdr:rowOff>
    </xdr:from>
    <xdr:to>
      <xdr:col>55</xdr:col>
      <xdr:colOff>50800</xdr:colOff>
      <xdr:row>42</xdr:row>
      <xdr:rowOff>41263</xdr:rowOff>
    </xdr:to>
    <xdr:sp macro="" textlink="">
      <xdr:nvSpPr>
        <xdr:cNvPr id="128" name="楕円 127">
          <a:extLst>
            <a:ext uri="{FF2B5EF4-FFF2-40B4-BE49-F238E27FC236}">
              <a16:creationId xmlns:a16="http://schemas.microsoft.com/office/drawing/2014/main" id="{3ABC8A23-B5D0-435D-A114-547D4CDC17CF}"/>
            </a:ext>
          </a:extLst>
        </xdr:cNvPr>
        <xdr:cNvSpPr/>
      </xdr:nvSpPr>
      <xdr:spPr>
        <a:xfrm>
          <a:off x="10426700" y="714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45420</xdr:rowOff>
    </xdr:from>
    <xdr:ext cx="469744" cy="259045"/>
    <xdr:sp macro="" textlink="">
      <xdr:nvSpPr>
        <xdr:cNvPr id="129" name="【道路】&#10;一人当たり延長該当値テキスト">
          <a:extLst>
            <a:ext uri="{FF2B5EF4-FFF2-40B4-BE49-F238E27FC236}">
              <a16:creationId xmlns:a16="http://schemas.microsoft.com/office/drawing/2014/main" id="{D3B79239-FAC6-4D76-981C-AC4C2B8CD09C}"/>
            </a:ext>
          </a:extLst>
        </xdr:cNvPr>
        <xdr:cNvSpPr txBox="1"/>
      </xdr:nvSpPr>
      <xdr:spPr>
        <a:xfrm>
          <a:off x="10515600" y="707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111417</xdr:rowOff>
    </xdr:from>
    <xdr:to>
      <xdr:col>50</xdr:col>
      <xdr:colOff>165100</xdr:colOff>
      <xdr:row>42</xdr:row>
      <xdr:rowOff>41567</xdr:rowOff>
    </xdr:to>
    <xdr:sp macro="" textlink="">
      <xdr:nvSpPr>
        <xdr:cNvPr id="130" name="楕円 129">
          <a:extLst>
            <a:ext uri="{FF2B5EF4-FFF2-40B4-BE49-F238E27FC236}">
              <a16:creationId xmlns:a16="http://schemas.microsoft.com/office/drawing/2014/main" id="{17371321-774D-4DFE-8C2F-9C49B40BE2FD}"/>
            </a:ext>
          </a:extLst>
        </xdr:cNvPr>
        <xdr:cNvSpPr/>
      </xdr:nvSpPr>
      <xdr:spPr>
        <a:xfrm>
          <a:off x="9588500" y="714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161913</xdr:rowOff>
    </xdr:from>
    <xdr:to>
      <xdr:col>55</xdr:col>
      <xdr:colOff>0</xdr:colOff>
      <xdr:row>41</xdr:row>
      <xdr:rowOff>162217</xdr:rowOff>
    </xdr:to>
    <xdr:cxnSp macro="">
      <xdr:nvCxnSpPr>
        <xdr:cNvPr id="131" name="直線コネクタ 130">
          <a:extLst>
            <a:ext uri="{FF2B5EF4-FFF2-40B4-BE49-F238E27FC236}">
              <a16:creationId xmlns:a16="http://schemas.microsoft.com/office/drawing/2014/main" id="{B093439A-166A-4626-812B-F651F874DB3E}"/>
            </a:ext>
          </a:extLst>
        </xdr:cNvPr>
        <xdr:cNvCxnSpPr/>
      </xdr:nvCxnSpPr>
      <xdr:spPr>
        <a:xfrm flipV="1">
          <a:off x="9639300" y="7191363"/>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111760</xdr:rowOff>
    </xdr:from>
    <xdr:to>
      <xdr:col>46</xdr:col>
      <xdr:colOff>38100</xdr:colOff>
      <xdr:row>42</xdr:row>
      <xdr:rowOff>41910</xdr:rowOff>
    </xdr:to>
    <xdr:sp macro="" textlink="">
      <xdr:nvSpPr>
        <xdr:cNvPr id="132" name="楕円 131">
          <a:extLst>
            <a:ext uri="{FF2B5EF4-FFF2-40B4-BE49-F238E27FC236}">
              <a16:creationId xmlns:a16="http://schemas.microsoft.com/office/drawing/2014/main" id="{85601155-6C66-4D59-90A3-5B2D854E2957}"/>
            </a:ext>
          </a:extLst>
        </xdr:cNvPr>
        <xdr:cNvSpPr/>
      </xdr:nvSpPr>
      <xdr:spPr>
        <a:xfrm>
          <a:off x="86995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162217</xdr:rowOff>
    </xdr:from>
    <xdr:to>
      <xdr:col>50</xdr:col>
      <xdr:colOff>114300</xdr:colOff>
      <xdr:row>41</xdr:row>
      <xdr:rowOff>162560</xdr:rowOff>
    </xdr:to>
    <xdr:cxnSp macro="">
      <xdr:nvCxnSpPr>
        <xdr:cNvPr id="133" name="直線コネクタ 132">
          <a:extLst>
            <a:ext uri="{FF2B5EF4-FFF2-40B4-BE49-F238E27FC236}">
              <a16:creationId xmlns:a16="http://schemas.microsoft.com/office/drawing/2014/main" id="{4D22ADEF-6501-46E0-8BB1-37956B24A989}"/>
            </a:ext>
          </a:extLst>
        </xdr:cNvPr>
        <xdr:cNvCxnSpPr/>
      </xdr:nvCxnSpPr>
      <xdr:spPr>
        <a:xfrm flipV="1">
          <a:off x="8750300" y="719166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112014</xdr:rowOff>
    </xdr:from>
    <xdr:to>
      <xdr:col>41</xdr:col>
      <xdr:colOff>101600</xdr:colOff>
      <xdr:row>42</xdr:row>
      <xdr:rowOff>42164</xdr:rowOff>
    </xdr:to>
    <xdr:sp macro="" textlink="">
      <xdr:nvSpPr>
        <xdr:cNvPr id="134" name="楕円 133">
          <a:extLst>
            <a:ext uri="{FF2B5EF4-FFF2-40B4-BE49-F238E27FC236}">
              <a16:creationId xmlns:a16="http://schemas.microsoft.com/office/drawing/2014/main" id="{AE3F3FFB-1256-4285-8D04-D467C9D9F8E8}"/>
            </a:ext>
          </a:extLst>
        </xdr:cNvPr>
        <xdr:cNvSpPr/>
      </xdr:nvSpPr>
      <xdr:spPr>
        <a:xfrm>
          <a:off x="7810500" y="714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162560</xdr:rowOff>
    </xdr:from>
    <xdr:to>
      <xdr:col>45</xdr:col>
      <xdr:colOff>177800</xdr:colOff>
      <xdr:row>41</xdr:row>
      <xdr:rowOff>162814</xdr:rowOff>
    </xdr:to>
    <xdr:cxnSp macro="">
      <xdr:nvCxnSpPr>
        <xdr:cNvPr id="135" name="直線コネクタ 134">
          <a:extLst>
            <a:ext uri="{FF2B5EF4-FFF2-40B4-BE49-F238E27FC236}">
              <a16:creationId xmlns:a16="http://schemas.microsoft.com/office/drawing/2014/main" id="{69FB0AF9-F318-4510-962C-542259F27E2F}"/>
            </a:ext>
          </a:extLst>
        </xdr:cNvPr>
        <xdr:cNvCxnSpPr/>
      </xdr:nvCxnSpPr>
      <xdr:spPr>
        <a:xfrm flipV="1">
          <a:off x="7861300" y="7192010"/>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112306</xdr:rowOff>
    </xdr:from>
    <xdr:to>
      <xdr:col>36</xdr:col>
      <xdr:colOff>165100</xdr:colOff>
      <xdr:row>42</xdr:row>
      <xdr:rowOff>42456</xdr:rowOff>
    </xdr:to>
    <xdr:sp macro="" textlink="">
      <xdr:nvSpPr>
        <xdr:cNvPr id="136" name="楕円 135">
          <a:extLst>
            <a:ext uri="{FF2B5EF4-FFF2-40B4-BE49-F238E27FC236}">
              <a16:creationId xmlns:a16="http://schemas.microsoft.com/office/drawing/2014/main" id="{8C45F90A-9B80-40FD-99E7-FFC680EEC5EE}"/>
            </a:ext>
          </a:extLst>
        </xdr:cNvPr>
        <xdr:cNvSpPr/>
      </xdr:nvSpPr>
      <xdr:spPr>
        <a:xfrm>
          <a:off x="6921500" y="71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162814</xdr:rowOff>
    </xdr:from>
    <xdr:to>
      <xdr:col>41</xdr:col>
      <xdr:colOff>50800</xdr:colOff>
      <xdr:row>41</xdr:row>
      <xdr:rowOff>163106</xdr:rowOff>
    </xdr:to>
    <xdr:cxnSp macro="">
      <xdr:nvCxnSpPr>
        <xdr:cNvPr id="137" name="直線コネクタ 136">
          <a:extLst>
            <a:ext uri="{FF2B5EF4-FFF2-40B4-BE49-F238E27FC236}">
              <a16:creationId xmlns:a16="http://schemas.microsoft.com/office/drawing/2014/main" id="{F17BBA00-6A74-4FEF-B848-4B8B8D996F61}"/>
            </a:ext>
          </a:extLst>
        </xdr:cNvPr>
        <xdr:cNvCxnSpPr/>
      </xdr:nvCxnSpPr>
      <xdr:spPr>
        <a:xfrm flipV="1">
          <a:off x="6972300" y="7192264"/>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a:extLst>
            <a:ext uri="{FF2B5EF4-FFF2-40B4-BE49-F238E27FC236}">
              <a16:creationId xmlns:a16="http://schemas.microsoft.com/office/drawing/2014/main" id="{91718ECC-D607-4F2B-941A-AC9A623DF84A}"/>
            </a:ext>
          </a:extLst>
        </xdr:cNvPr>
        <xdr:cNvSpPr txBox="1"/>
      </xdr:nvSpPr>
      <xdr:spPr>
        <a:xfrm>
          <a:off x="9391727" y="68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a:extLst>
            <a:ext uri="{FF2B5EF4-FFF2-40B4-BE49-F238E27FC236}">
              <a16:creationId xmlns:a16="http://schemas.microsoft.com/office/drawing/2014/main" id="{9F43575E-8B33-4EEE-8EA7-442059020C00}"/>
            </a:ext>
          </a:extLst>
        </xdr:cNvPr>
        <xdr:cNvSpPr txBox="1"/>
      </xdr:nvSpPr>
      <xdr:spPr>
        <a:xfrm>
          <a:off x="8515427" y="68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a:extLst>
            <a:ext uri="{FF2B5EF4-FFF2-40B4-BE49-F238E27FC236}">
              <a16:creationId xmlns:a16="http://schemas.microsoft.com/office/drawing/2014/main" id="{807E18A9-5623-4D7E-889E-8968EEC22DFC}"/>
            </a:ext>
          </a:extLst>
        </xdr:cNvPr>
        <xdr:cNvSpPr txBox="1"/>
      </xdr:nvSpPr>
      <xdr:spPr>
        <a:xfrm>
          <a:off x="7626427" y="68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30763</xdr:rowOff>
    </xdr:from>
    <xdr:ext cx="469744" cy="259045"/>
    <xdr:sp macro="" textlink="">
      <xdr:nvSpPr>
        <xdr:cNvPr id="141" name="n_4aveValue【道路】&#10;一人当たり延長">
          <a:extLst>
            <a:ext uri="{FF2B5EF4-FFF2-40B4-BE49-F238E27FC236}">
              <a16:creationId xmlns:a16="http://schemas.microsoft.com/office/drawing/2014/main" id="{EB64D7DE-28B7-429F-A4C4-BC0224DD9DC8}"/>
            </a:ext>
          </a:extLst>
        </xdr:cNvPr>
        <xdr:cNvSpPr txBox="1"/>
      </xdr:nvSpPr>
      <xdr:spPr>
        <a:xfrm>
          <a:off x="6737427" y="68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32694</xdr:rowOff>
    </xdr:from>
    <xdr:ext cx="469744" cy="259045"/>
    <xdr:sp macro="" textlink="">
      <xdr:nvSpPr>
        <xdr:cNvPr id="142" name="n_1mainValue【道路】&#10;一人当たり延長">
          <a:extLst>
            <a:ext uri="{FF2B5EF4-FFF2-40B4-BE49-F238E27FC236}">
              <a16:creationId xmlns:a16="http://schemas.microsoft.com/office/drawing/2014/main" id="{3ADC1ECF-2952-4870-8C34-0C8F043D6499}"/>
            </a:ext>
          </a:extLst>
        </xdr:cNvPr>
        <xdr:cNvSpPr txBox="1"/>
      </xdr:nvSpPr>
      <xdr:spPr>
        <a:xfrm>
          <a:off x="9391727" y="72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33037</xdr:rowOff>
    </xdr:from>
    <xdr:ext cx="469744" cy="259045"/>
    <xdr:sp macro="" textlink="">
      <xdr:nvSpPr>
        <xdr:cNvPr id="143" name="n_2mainValue【道路】&#10;一人当たり延長">
          <a:extLst>
            <a:ext uri="{FF2B5EF4-FFF2-40B4-BE49-F238E27FC236}">
              <a16:creationId xmlns:a16="http://schemas.microsoft.com/office/drawing/2014/main" id="{EEC55927-3CF1-45D2-8282-B078E5361BCB}"/>
            </a:ext>
          </a:extLst>
        </xdr:cNvPr>
        <xdr:cNvSpPr txBox="1"/>
      </xdr:nvSpPr>
      <xdr:spPr>
        <a:xfrm>
          <a:off x="8515427" y="723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33291</xdr:rowOff>
    </xdr:from>
    <xdr:ext cx="469744" cy="259045"/>
    <xdr:sp macro="" textlink="">
      <xdr:nvSpPr>
        <xdr:cNvPr id="144" name="n_3mainValue【道路】&#10;一人当たり延長">
          <a:extLst>
            <a:ext uri="{FF2B5EF4-FFF2-40B4-BE49-F238E27FC236}">
              <a16:creationId xmlns:a16="http://schemas.microsoft.com/office/drawing/2014/main" id="{A66B6C74-DE74-4472-AC89-B3599B02EB45}"/>
            </a:ext>
          </a:extLst>
        </xdr:cNvPr>
        <xdr:cNvSpPr txBox="1"/>
      </xdr:nvSpPr>
      <xdr:spPr>
        <a:xfrm>
          <a:off x="7626427" y="723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33583</xdr:rowOff>
    </xdr:from>
    <xdr:ext cx="469744" cy="259045"/>
    <xdr:sp macro="" textlink="">
      <xdr:nvSpPr>
        <xdr:cNvPr id="145" name="n_4mainValue【道路】&#10;一人当たり延長">
          <a:extLst>
            <a:ext uri="{FF2B5EF4-FFF2-40B4-BE49-F238E27FC236}">
              <a16:creationId xmlns:a16="http://schemas.microsoft.com/office/drawing/2014/main" id="{E74D1F72-B8B1-4A37-9441-F39EBF8FC75B}"/>
            </a:ext>
          </a:extLst>
        </xdr:cNvPr>
        <xdr:cNvSpPr txBox="1"/>
      </xdr:nvSpPr>
      <xdr:spPr>
        <a:xfrm>
          <a:off x="6737427" y="723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1D28E50-F4D0-4847-8EB6-1A5027AEE23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7B50CB8-361E-4AEF-A4FD-095D4A848D4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AF277BD-0D9B-4321-BE5F-37C084DC6A1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D5B78E9-E9CB-45F4-9CDC-2A9976EA1AC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011F45F-84AB-4904-92F7-4B2FA664903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0A2252A-D5C8-43C0-9F91-42291CDDAD5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13390F7-6D19-497E-99CD-C22A35C4E01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C016F86-503B-4DEB-A1B4-E71CF772921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9E281A6-6D76-4CCE-B252-E8A4E9612A7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18A9272-D890-4355-91BD-7290C733845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E3C1C93-0D25-429E-9253-C83703B8AAE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EFFB18D-75A5-446D-8EAD-37F0B41C958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E8F1401-FAD9-47E7-A215-2AE79DF4A04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0513F80-28EE-4896-BD49-047DEBB461A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408D22D-5C13-450C-A7BA-ACF3DA72F23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BEE2AAF-3FEE-484C-BE39-410FEBBD332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FC13807F-56E0-4325-A6CF-EA107346F9F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FDDADB3-4118-49CE-A1D4-FD194DF6AC8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3B14D84-C6C1-427F-9DCB-A8B775120DA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A7B37E7C-1C98-4FF3-B070-268F69B22E0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92B5A30-0820-462A-A1A9-508F0C9A877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1760F97-AC9B-4D68-ABC4-E4EC550CEF0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E034BCE-86BE-4925-8FF0-1E0CE75CED0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C9A3A20-D448-41F1-A4F3-268658AF472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23E5179-063B-4EFB-90DD-A5C8C18939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id="{3258E78A-05B6-40F5-85B9-2235A7E00685}"/>
            </a:ext>
          </a:extLst>
        </xdr:cNvPr>
        <xdr:cNvCxnSpPr/>
      </xdr:nvCxnSpPr>
      <xdr:spPr>
        <a:xfrm flipV="1">
          <a:off x="4634865" y="96975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1DFE067B-8987-4909-8022-E241293D84B0}"/>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id="{CD964951-7EF8-463B-8C1D-1679B3C2D0E1}"/>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ACF9D2E7-2476-44D2-B841-22BDDB46593D}"/>
            </a:ext>
          </a:extLst>
        </xdr:cNvPr>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a:extLst>
            <a:ext uri="{FF2B5EF4-FFF2-40B4-BE49-F238E27FC236}">
              <a16:creationId xmlns:a16="http://schemas.microsoft.com/office/drawing/2014/main" id="{60C800E3-24D9-421C-8B46-E805DFD06AA1}"/>
            </a:ext>
          </a:extLst>
        </xdr:cNvPr>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105608</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1D0858B-5C90-4BDC-B3AC-A2C43A273702}"/>
            </a:ext>
          </a:extLst>
        </xdr:cNvPr>
        <xdr:cNvSpPr txBox="1"/>
      </xdr:nvSpPr>
      <xdr:spPr>
        <a:xfrm>
          <a:off x="4673600" y="1039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a:extLst>
            <a:ext uri="{FF2B5EF4-FFF2-40B4-BE49-F238E27FC236}">
              <a16:creationId xmlns:a16="http://schemas.microsoft.com/office/drawing/2014/main" id="{B26C7D0E-7CB3-4BD3-A30A-6E15EB1127DE}"/>
            </a:ext>
          </a:extLst>
        </xdr:cNvPr>
        <xdr:cNvSpPr/>
      </xdr:nvSpPr>
      <xdr:spPr>
        <a:xfrm>
          <a:off x="45847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a:extLst>
            <a:ext uri="{FF2B5EF4-FFF2-40B4-BE49-F238E27FC236}">
              <a16:creationId xmlns:a16="http://schemas.microsoft.com/office/drawing/2014/main" id="{64B61091-2BFC-4E7C-8380-807B4F39F8A3}"/>
            </a:ext>
          </a:extLst>
        </xdr:cNvPr>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a:extLst>
            <a:ext uri="{FF2B5EF4-FFF2-40B4-BE49-F238E27FC236}">
              <a16:creationId xmlns:a16="http://schemas.microsoft.com/office/drawing/2014/main" id="{7D043248-3D76-43D1-873F-BA45F7B33A87}"/>
            </a:ext>
          </a:extLst>
        </xdr:cNvPr>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a:extLst>
            <a:ext uri="{FF2B5EF4-FFF2-40B4-BE49-F238E27FC236}">
              <a16:creationId xmlns:a16="http://schemas.microsoft.com/office/drawing/2014/main" id="{A5AEA9AC-A2EA-4C12-96DE-E0A969014C8E}"/>
            </a:ext>
          </a:extLst>
        </xdr:cNvPr>
        <xdr:cNvSpPr/>
      </xdr:nvSpPr>
      <xdr:spPr>
        <a:xfrm>
          <a:off x="1968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a:extLst>
            <a:ext uri="{FF2B5EF4-FFF2-40B4-BE49-F238E27FC236}">
              <a16:creationId xmlns:a16="http://schemas.microsoft.com/office/drawing/2014/main" id="{CE2D5967-9687-4BE3-A535-3D4172480847}"/>
            </a:ext>
          </a:extLst>
        </xdr:cNvPr>
        <xdr:cNvSpPr/>
      </xdr:nvSpPr>
      <xdr:spPr>
        <a:xfrm>
          <a:off x="1079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7306991-649D-41ED-8197-D34854919D5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354AA57-41A2-44A7-AB82-DE2B44E1682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F987A6E-C436-4DA0-9DFF-83338F5AAAA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C0D4825-F17E-41E3-AEAF-D76788B495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40A25C5-AC15-49C2-AE0C-D415241740A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70031</xdr:rowOff>
    </xdr:from>
    <xdr:to>
      <xdr:col>24</xdr:col>
      <xdr:colOff>114300</xdr:colOff>
      <xdr:row>60</xdr:row>
      <xdr:rowOff>181</xdr:rowOff>
    </xdr:to>
    <xdr:sp macro="" textlink="">
      <xdr:nvSpPr>
        <xdr:cNvPr id="187" name="楕円 186">
          <a:extLst>
            <a:ext uri="{FF2B5EF4-FFF2-40B4-BE49-F238E27FC236}">
              <a16:creationId xmlns:a16="http://schemas.microsoft.com/office/drawing/2014/main" id="{9ED0A61B-6CF7-4E20-8C6C-4AD406230030}"/>
            </a:ext>
          </a:extLst>
        </xdr:cNvPr>
        <xdr:cNvSpPr/>
      </xdr:nvSpPr>
      <xdr:spPr>
        <a:xfrm>
          <a:off x="45847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92908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8293B9D-59FE-46C4-8FA7-944E7FAEAFD7}"/>
            </a:ext>
          </a:extLst>
        </xdr:cNvPr>
        <xdr:cNvSpPr txBox="1"/>
      </xdr:nvSpPr>
      <xdr:spPr>
        <a:xfrm>
          <a:off x="4673600" y="1003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47172</xdr:rowOff>
    </xdr:from>
    <xdr:to>
      <xdr:col>20</xdr:col>
      <xdr:colOff>38100</xdr:colOff>
      <xdr:row>59</xdr:row>
      <xdr:rowOff>148772</xdr:rowOff>
    </xdr:to>
    <xdr:sp macro="" textlink="">
      <xdr:nvSpPr>
        <xdr:cNvPr id="189" name="楕円 188">
          <a:extLst>
            <a:ext uri="{FF2B5EF4-FFF2-40B4-BE49-F238E27FC236}">
              <a16:creationId xmlns:a16="http://schemas.microsoft.com/office/drawing/2014/main" id="{23C3E81F-1DD9-426B-8965-588167B8A2B0}"/>
            </a:ext>
          </a:extLst>
        </xdr:cNvPr>
        <xdr:cNvSpPr/>
      </xdr:nvSpPr>
      <xdr:spPr>
        <a:xfrm>
          <a:off x="3746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97972</xdr:rowOff>
    </xdr:from>
    <xdr:to>
      <xdr:col>24</xdr:col>
      <xdr:colOff>63500</xdr:colOff>
      <xdr:row>59</xdr:row>
      <xdr:rowOff>120831</xdr:rowOff>
    </xdr:to>
    <xdr:cxnSp macro="">
      <xdr:nvCxnSpPr>
        <xdr:cNvPr id="190" name="直線コネクタ 189">
          <a:extLst>
            <a:ext uri="{FF2B5EF4-FFF2-40B4-BE49-F238E27FC236}">
              <a16:creationId xmlns:a16="http://schemas.microsoft.com/office/drawing/2014/main" id="{7A7054F0-CB54-415B-A46D-1BD8D0886CD7}"/>
            </a:ext>
          </a:extLst>
        </xdr:cNvPr>
        <xdr:cNvCxnSpPr/>
      </xdr:nvCxnSpPr>
      <xdr:spPr>
        <a:xfrm>
          <a:off x="3797300" y="1021352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21046</xdr:rowOff>
    </xdr:from>
    <xdr:to>
      <xdr:col>15</xdr:col>
      <xdr:colOff>101600</xdr:colOff>
      <xdr:row>59</xdr:row>
      <xdr:rowOff>122646</xdr:rowOff>
    </xdr:to>
    <xdr:sp macro="" textlink="">
      <xdr:nvSpPr>
        <xdr:cNvPr id="191" name="楕円 190">
          <a:extLst>
            <a:ext uri="{FF2B5EF4-FFF2-40B4-BE49-F238E27FC236}">
              <a16:creationId xmlns:a16="http://schemas.microsoft.com/office/drawing/2014/main" id="{D7C9BEC5-4FB9-440A-9A46-BD31553BFBF9}"/>
            </a:ext>
          </a:extLst>
        </xdr:cNvPr>
        <xdr:cNvSpPr/>
      </xdr:nvSpPr>
      <xdr:spPr>
        <a:xfrm>
          <a:off x="2857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71846</xdr:rowOff>
    </xdr:from>
    <xdr:to>
      <xdr:col>19</xdr:col>
      <xdr:colOff>177800</xdr:colOff>
      <xdr:row>59</xdr:row>
      <xdr:rowOff>97972</xdr:rowOff>
    </xdr:to>
    <xdr:cxnSp macro="">
      <xdr:nvCxnSpPr>
        <xdr:cNvPr id="192" name="直線コネクタ 191">
          <a:extLst>
            <a:ext uri="{FF2B5EF4-FFF2-40B4-BE49-F238E27FC236}">
              <a16:creationId xmlns:a16="http://schemas.microsoft.com/office/drawing/2014/main" id="{5B4FB60D-42A6-4A2A-86FF-7C53BE46B22A}"/>
            </a:ext>
          </a:extLst>
        </xdr:cNvPr>
        <xdr:cNvCxnSpPr/>
      </xdr:nvCxnSpPr>
      <xdr:spPr>
        <a:xfrm>
          <a:off x="2908300" y="1018739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168003</xdr:rowOff>
    </xdr:from>
    <xdr:to>
      <xdr:col>10</xdr:col>
      <xdr:colOff>165100</xdr:colOff>
      <xdr:row>59</xdr:row>
      <xdr:rowOff>98153</xdr:rowOff>
    </xdr:to>
    <xdr:sp macro="" textlink="">
      <xdr:nvSpPr>
        <xdr:cNvPr id="193" name="楕円 192">
          <a:extLst>
            <a:ext uri="{FF2B5EF4-FFF2-40B4-BE49-F238E27FC236}">
              <a16:creationId xmlns:a16="http://schemas.microsoft.com/office/drawing/2014/main" id="{64AF2711-D6AC-4CE7-B1D4-7CE926EA6B9D}"/>
            </a:ext>
          </a:extLst>
        </xdr:cNvPr>
        <xdr:cNvSpPr/>
      </xdr:nvSpPr>
      <xdr:spPr>
        <a:xfrm>
          <a:off x="1968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47353</xdr:rowOff>
    </xdr:from>
    <xdr:to>
      <xdr:col>15</xdr:col>
      <xdr:colOff>50800</xdr:colOff>
      <xdr:row>59</xdr:row>
      <xdr:rowOff>71846</xdr:rowOff>
    </xdr:to>
    <xdr:cxnSp macro="">
      <xdr:nvCxnSpPr>
        <xdr:cNvPr id="194" name="直線コネクタ 193">
          <a:extLst>
            <a:ext uri="{FF2B5EF4-FFF2-40B4-BE49-F238E27FC236}">
              <a16:creationId xmlns:a16="http://schemas.microsoft.com/office/drawing/2014/main" id="{2AD0DC3D-5453-4BA6-8015-AE0A68A0874A}"/>
            </a:ext>
          </a:extLst>
        </xdr:cNvPr>
        <xdr:cNvCxnSpPr/>
      </xdr:nvCxnSpPr>
      <xdr:spPr>
        <a:xfrm>
          <a:off x="2019300" y="101629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141877</xdr:rowOff>
    </xdr:from>
    <xdr:to>
      <xdr:col>6</xdr:col>
      <xdr:colOff>38100</xdr:colOff>
      <xdr:row>59</xdr:row>
      <xdr:rowOff>72027</xdr:rowOff>
    </xdr:to>
    <xdr:sp macro="" textlink="">
      <xdr:nvSpPr>
        <xdr:cNvPr id="195" name="楕円 194">
          <a:extLst>
            <a:ext uri="{FF2B5EF4-FFF2-40B4-BE49-F238E27FC236}">
              <a16:creationId xmlns:a16="http://schemas.microsoft.com/office/drawing/2014/main" id="{AA36B729-8DE4-4599-861C-BF0E50428FD6}"/>
            </a:ext>
          </a:extLst>
        </xdr:cNvPr>
        <xdr:cNvSpPr/>
      </xdr:nvSpPr>
      <xdr:spPr>
        <a:xfrm>
          <a:off x="1079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21227</xdr:rowOff>
    </xdr:from>
    <xdr:to>
      <xdr:col>10</xdr:col>
      <xdr:colOff>114300</xdr:colOff>
      <xdr:row>59</xdr:row>
      <xdr:rowOff>47353</xdr:rowOff>
    </xdr:to>
    <xdr:cxnSp macro="">
      <xdr:nvCxnSpPr>
        <xdr:cNvPr id="196" name="直線コネクタ 195">
          <a:extLst>
            <a:ext uri="{FF2B5EF4-FFF2-40B4-BE49-F238E27FC236}">
              <a16:creationId xmlns:a16="http://schemas.microsoft.com/office/drawing/2014/main" id="{BD3E3A38-CE5A-42E9-94C0-52C335D8A27B}"/>
            </a:ext>
          </a:extLst>
        </xdr:cNvPr>
        <xdr:cNvCxnSpPr/>
      </xdr:nvCxnSpPr>
      <xdr:spPr>
        <a:xfrm>
          <a:off x="1130300" y="101367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38661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6655EA31-667E-41A8-A2BB-90A20BC819F1}"/>
            </a:ext>
          </a:extLst>
        </xdr:cNvPr>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19CE604-2D7B-438F-9A13-2814B90196E1}"/>
            </a:ext>
          </a:extLst>
        </xdr:cNvPr>
        <xdr:cNvSpPr txBox="1"/>
      </xdr:nvSpPr>
      <xdr:spPr>
        <a:xfrm>
          <a:off x="2705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E0B893D7-DEF1-48F6-B9DA-03427921B10E}"/>
            </a:ext>
          </a:extLst>
        </xdr:cNvPr>
        <xdr:cNvSpPr txBox="1"/>
      </xdr:nvSpPr>
      <xdr:spPr>
        <a:xfrm>
          <a:off x="1816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143164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DB7D72C-3113-4D9B-B03E-88400C34C6AA}"/>
            </a:ext>
          </a:extLst>
        </xdr:cNvPr>
        <xdr:cNvSpPr txBox="1"/>
      </xdr:nvSpPr>
      <xdr:spPr>
        <a:xfrm>
          <a:off x="927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165299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1FD960B-9E44-4938-8CC5-CB261A36DFB7}"/>
            </a:ext>
          </a:extLst>
        </xdr:cNvPr>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2A2159A-C6EF-44F1-A279-73E4DB7F7227}"/>
            </a:ext>
          </a:extLst>
        </xdr:cNvPr>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114680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9B87CBD9-18EA-4984-8DB1-DE230D488654}"/>
            </a:ext>
          </a:extLst>
        </xdr:cNvPr>
        <xdr:cNvSpPr txBox="1"/>
      </xdr:nvSpPr>
      <xdr:spPr>
        <a:xfrm>
          <a:off x="1816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88554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7884E48-74B0-4DC8-9976-6569C585F1F4}"/>
            </a:ext>
          </a:extLst>
        </xdr:cNvPr>
        <xdr:cNvSpPr txBox="1"/>
      </xdr:nvSpPr>
      <xdr:spPr>
        <a:xfrm>
          <a:off x="927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BB58AB4-2615-492C-9E0F-AAF1221681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B50D2A4-73F6-4B3D-9CAC-7EEFF048CE6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ADEDE46-BB9F-4B1F-BF41-8E3119F7557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1D97DDA-FC1F-42E1-A7A2-2FDB14D0B6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EE261DE-83C8-447A-BD7F-D79B49D8D6A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048DFFA-28DD-45E6-8DCF-3F4D2199531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EA49F7B-BAAE-4B32-A6D1-29933C5BAFD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DB6613A-DBB0-404E-8B1A-89B7C28AC8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07022D0-0134-4CD5-87E5-A409F4529B5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E050E0B-ABE1-4639-B833-A9ADFDAB28F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3A2E2BD-4E94-4B00-ACC2-82A78BB714B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73C8C472-CFB8-484F-82F7-A0B38845113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8EC3985-F06B-4FCC-8440-AC4A7A6E417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D507B1F2-439C-4C30-BF22-7340BE260E4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3D2E449-F47C-4EDC-BB23-AE9E6192A4B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98076F3B-070E-4387-88BA-25F7AC76623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C4E6889-49B5-40E5-B0FF-5ABC126E4EC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C5053435-CC1E-46A1-9215-80279BA9F18C}"/>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4160328-AFA5-417A-841D-5D5E664D28A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1B4551CC-3137-4812-AFE8-A52E6B363C8C}"/>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04C483F-0754-469A-A254-1136282C76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940DF124-DF2E-4CE5-ADAE-5FBCCCEC099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C153688-C8D6-4A18-A70C-E52F198322B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a:extLst>
            <a:ext uri="{FF2B5EF4-FFF2-40B4-BE49-F238E27FC236}">
              <a16:creationId xmlns:a16="http://schemas.microsoft.com/office/drawing/2014/main" id="{8F023376-C89D-4D83-A82B-7D73CB7DFEED}"/>
            </a:ext>
          </a:extLst>
        </xdr:cNvPr>
        <xdr:cNvCxnSpPr/>
      </xdr:nvCxnSpPr>
      <xdr:spPr>
        <a:xfrm flipV="1">
          <a:off x="10476865" y="9600450"/>
          <a:ext cx="0" cy="144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407C2629-5603-4013-B144-D5E0EC3CB378}"/>
            </a:ext>
          </a:extLst>
        </xdr:cNvPr>
        <xdr:cNvSpPr txBox="1"/>
      </xdr:nvSpPr>
      <xdr:spPr>
        <a:xfrm>
          <a:off x="1051560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a:extLst>
            <a:ext uri="{FF2B5EF4-FFF2-40B4-BE49-F238E27FC236}">
              <a16:creationId xmlns:a16="http://schemas.microsoft.com/office/drawing/2014/main" id="{D972A339-16EF-4FC8-AE88-62A91DA15566}"/>
            </a:ext>
          </a:extLst>
        </xdr:cNvPr>
        <xdr:cNvCxnSpPr/>
      </xdr:nvCxnSpPr>
      <xdr:spPr>
        <a:xfrm>
          <a:off x="10388600" y="1104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668EC9AB-9FBF-45FB-AD84-892C4768810A}"/>
            </a:ext>
          </a:extLst>
        </xdr:cNvPr>
        <xdr:cNvSpPr txBox="1"/>
      </xdr:nvSpPr>
      <xdr:spPr>
        <a:xfrm>
          <a:off x="105156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a:extLst>
            <a:ext uri="{FF2B5EF4-FFF2-40B4-BE49-F238E27FC236}">
              <a16:creationId xmlns:a16="http://schemas.microsoft.com/office/drawing/2014/main" id="{88236AA0-8F4E-4B6A-98F8-855888DB5108}"/>
            </a:ext>
          </a:extLst>
        </xdr:cNvPr>
        <xdr:cNvCxnSpPr/>
      </xdr:nvCxnSpPr>
      <xdr:spPr>
        <a:xfrm>
          <a:off x="10388600" y="960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20856</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019C72FA-3C0F-4C11-ADE3-001C95101947}"/>
            </a:ext>
          </a:extLst>
        </xdr:cNvPr>
        <xdr:cNvSpPr txBox="1"/>
      </xdr:nvSpPr>
      <xdr:spPr>
        <a:xfrm>
          <a:off x="10515600" y="10479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a:extLst>
            <a:ext uri="{FF2B5EF4-FFF2-40B4-BE49-F238E27FC236}">
              <a16:creationId xmlns:a16="http://schemas.microsoft.com/office/drawing/2014/main" id="{842BD315-A4BD-445A-83C1-96A2B2E5D937}"/>
            </a:ext>
          </a:extLst>
        </xdr:cNvPr>
        <xdr:cNvSpPr/>
      </xdr:nvSpPr>
      <xdr:spPr>
        <a:xfrm>
          <a:off x="104267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a:extLst>
            <a:ext uri="{FF2B5EF4-FFF2-40B4-BE49-F238E27FC236}">
              <a16:creationId xmlns:a16="http://schemas.microsoft.com/office/drawing/2014/main" id="{A140D976-0037-4206-A64F-FAB268462D1A}"/>
            </a:ext>
          </a:extLst>
        </xdr:cNvPr>
        <xdr:cNvSpPr/>
      </xdr:nvSpPr>
      <xdr:spPr>
        <a:xfrm>
          <a:off x="9588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a:extLst>
            <a:ext uri="{FF2B5EF4-FFF2-40B4-BE49-F238E27FC236}">
              <a16:creationId xmlns:a16="http://schemas.microsoft.com/office/drawing/2014/main" id="{AB1B58B6-EDB5-462E-A5C8-886AB1F7AF55}"/>
            </a:ext>
          </a:extLst>
        </xdr:cNvPr>
        <xdr:cNvSpPr/>
      </xdr:nvSpPr>
      <xdr:spPr>
        <a:xfrm>
          <a:off x="8699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a:extLst>
            <a:ext uri="{FF2B5EF4-FFF2-40B4-BE49-F238E27FC236}">
              <a16:creationId xmlns:a16="http://schemas.microsoft.com/office/drawing/2014/main" id="{61ED2894-C5D4-42C6-B7BE-30D484DB9E1B}"/>
            </a:ext>
          </a:extLst>
        </xdr:cNvPr>
        <xdr:cNvSpPr/>
      </xdr:nvSpPr>
      <xdr:spPr>
        <a:xfrm>
          <a:off x="7810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a:extLst>
            <a:ext uri="{FF2B5EF4-FFF2-40B4-BE49-F238E27FC236}">
              <a16:creationId xmlns:a16="http://schemas.microsoft.com/office/drawing/2014/main" id="{D8892E4F-A9DD-4FAE-8865-CDA74C99FF07}"/>
            </a:ext>
          </a:extLst>
        </xdr:cNvPr>
        <xdr:cNvSpPr/>
      </xdr:nvSpPr>
      <xdr:spPr>
        <a:xfrm>
          <a:off x="6921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BB11471-9A1B-4287-A248-E2E8DD00FB3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0CB0735-3E61-4572-8D9B-1C3E75473F7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D58AB45-0602-4AF6-92E6-1DC3E49380E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D46CBE1-D7AA-4390-B8BB-25E493083CE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9230546-05D1-4DB0-AA00-A322CC2AAB2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155549</xdr:rowOff>
    </xdr:from>
    <xdr:to>
      <xdr:col>55</xdr:col>
      <xdr:colOff>50800</xdr:colOff>
      <xdr:row>63</xdr:row>
      <xdr:rowOff>85699</xdr:rowOff>
    </xdr:to>
    <xdr:sp macro="" textlink="">
      <xdr:nvSpPr>
        <xdr:cNvPr id="244" name="楕円 243">
          <a:extLst>
            <a:ext uri="{FF2B5EF4-FFF2-40B4-BE49-F238E27FC236}">
              <a16:creationId xmlns:a16="http://schemas.microsoft.com/office/drawing/2014/main" id="{A457271E-258F-4822-BC33-E86B2BEF1117}"/>
            </a:ext>
          </a:extLst>
        </xdr:cNvPr>
        <xdr:cNvSpPr/>
      </xdr:nvSpPr>
      <xdr:spPr>
        <a:xfrm>
          <a:off x="10426700" y="1078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133976</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FD8E764C-6F8B-4993-A11D-13715FEC6DFD}"/>
            </a:ext>
          </a:extLst>
        </xdr:cNvPr>
        <xdr:cNvSpPr txBox="1"/>
      </xdr:nvSpPr>
      <xdr:spPr>
        <a:xfrm>
          <a:off x="10515600" y="107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157154</xdr:rowOff>
    </xdr:from>
    <xdr:to>
      <xdr:col>50</xdr:col>
      <xdr:colOff>165100</xdr:colOff>
      <xdr:row>63</xdr:row>
      <xdr:rowOff>87304</xdr:rowOff>
    </xdr:to>
    <xdr:sp macro="" textlink="">
      <xdr:nvSpPr>
        <xdr:cNvPr id="246" name="楕円 245">
          <a:extLst>
            <a:ext uri="{FF2B5EF4-FFF2-40B4-BE49-F238E27FC236}">
              <a16:creationId xmlns:a16="http://schemas.microsoft.com/office/drawing/2014/main" id="{E9CE7E1A-6486-4FE0-9BCA-86A6FA020615}"/>
            </a:ext>
          </a:extLst>
        </xdr:cNvPr>
        <xdr:cNvSpPr/>
      </xdr:nvSpPr>
      <xdr:spPr>
        <a:xfrm>
          <a:off x="9588500" y="107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34899</xdr:rowOff>
    </xdr:from>
    <xdr:to>
      <xdr:col>55</xdr:col>
      <xdr:colOff>0</xdr:colOff>
      <xdr:row>63</xdr:row>
      <xdr:rowOff>36504</xdr:rowOff>
    </xdr:to>
    <xdr:cxnSp macro="">
      <xdr:nvCxnSpPr>
        <xdr:cNvPr id="247" name="直線コネクタ 246">
          <a:extLst>
            <a:ext uri="{FF2B5EF4-FFF2-40B4-BE49-F238E27FC236}">
              <a16:creationId xmlns:a16="http://schemas.microsoft.com/office/drawing/2014/main" id="{8CE94AA0-A7EA-417C-98F9-7C76DDE02386}"/>
            </a:ext>
          </a:extLst>
        </xdr:cNvPr>
        <xdr:cNvCxnSpPr/>
      </xdr:nvCxnSpPr>
      <xdr:spPr>
        <a:xfrm flipV="1">
          <a:off x="9639300" y="10836249"/>
          <a:ext cx="83820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158228</xdr:rowOff>
    </xdr:from>
    <xdr:to>
      <xdr:col>46</xdr:col>
      <xdr:colOff>38100</xdr:colOff>
      <xdr:row>63</xdr:row>
      <xdr:rowOff>88378</xdr:rowOff>
    </xdr:to>
    <xdr:sp macro="" textlink="">
      <xdr:nvSpPr>
        <xdr:cNvPr id="248" name="楕円 247">
          <a:extLst>
            <a:ext uri="{FF2B5EF4-FFF2-40B4-BE49-F238E27FC236}">
              <a16:creationId xmlns:a16="http://schemas.microsoft.com/office/drawing/2014/main" id="{77FE8A6B-FB7E-4EAA-A226-D030B09A71B8}"/>
            </a:ext>
          </a:extLst>
        </xdr:cNvPr>
        <xdr:cNvSpPr/>
      </xdr:nvSpPr>
      <xdr:spPr>
        <a:xfrm>
          <a:off x="8699500" y="107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36504</xdr:rowOff>
    </xdr:from>
    <xdr:to>
      <xdr:col>50</xdr:col>
      <xdr:colOff>114300</xdr:colOff>
      <xdr:row>63</xdr:row>
      <xdr:rowOff>37578</xdr:rowOff>
    </xdr:to>
    <xdr:cxnSp macro="">
      <xdr:nvCxnSpPr>
        <xdr:cNvPr id="249" name="直線コネクタ 248">
          <a:extLst>
            <a:ext uri="{FF2B5EF4-FFF2-40B4-BE49-F238E27FC236}">
              <a16:creationId xmlns:a16="http://schemas.microsoft.com/office/drawing/2014/main" id="{FF47EBB6-4E80-420D-8788-1C2E2CC78AEC}"/>
            </a:ext>
          </a:extLst>
        </xdr:cNvPr>
        <xdr:cNvCxnSpPr/>
      </xdr:nvCxnSpPr>
      <xdr:spPr>
        <a:xfrm flipV="1">
          <a:off x="8750300" y="10837854"/>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159317</xdr:rowOff>
    </xdr:from>
    <xdr:to>
      <xdr:col>41</xdr:col>
      <xdr:colOff>101600</xdr:colOff>
      <xdr:row>63</xdr:row>
      <xdr:rowOff>89467</xdr:rowOff>
    </xdr:to>
    <xdr:sp macro="" textlink="">
      <xdr:nvSpPr>
        <xdr:cNvPr id="250" name="楕円 249">
          <a:extLst>
            <a:ext uri="{FF2B5EF4-FFF2-40B4-BE49-F238E27FC236}">
              <a16:creationId xmlns:a16="http://schemas.microsoft.com/office/drawing/2014/main" id="{61D6DCEA-0539-4F00-A6A1-ED9D89635B8F}"/>
            </a:ext>
          </a:extLst>
        </xdr:cNvPr>
        <xdr:cNvSpPr/>
      </xdr:nvSpPr>
      <xdr:spPr>
        <a:xfrm>
          <a:off x="7810500" y="10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37578</xdr:rowOff>
    </xdr:from>
    <xdr:to>
      <xdr:col>45</xdr:col>
      <xdr:colOff>177800</xdr:colOff>
      <xdr:row>63</xdr:row>
      <xdr:rowOff>38667</xdr:rowOff>
    </xdr:to>
    <xdr:cxnSp macro="">
      <xdr:nvCxnSpPr>
        <xdr:cNvPr id="251" name="直線コネクタ 250">
          <a:extLst>
            <a:ext uri="{FF2B5EF4-FFF2-40B4-BE49-F238E27FC236}">
              <a16:creationId xmlns:a16="http://schemas.microsoft.com/office/drawing/2014/main" id="{15C457E8-9055-4FCB-A3C9-7C7A32BA66F8}"/>
            </a:ext>
          </a:extLst>
        </xdr:cNvPr>
        <xdr:cNvCxnSpPr/>
      </xdr:nvCxnSpPr>
      <xdr:spPr>
        <a:xfrm flipV="1">
          <a:off x="7861300" y="1083892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160365</xdr:rowOff>
    </xdr:from>
    <xdr:to>
      <xdr:col>36</xdr:col>
      <xdr:colOff>165100</xdr:colOff>
      <xdr:row>63</xdr:row>
      <xdr:rowOff>90515</xdr:rowOff>
    </xdr:to>
    <xdr:sp macro="" textlink="">
      <xdr:nvSpPr>
        <xdr:cNvPr id="252" name="楕円 251">
          <a:extLst>
            <a:ext uri="{FF2B5EF4-FFF2-40B4-BE49-F238E27FC236}">
              <a16:creationId xmlns:a16="http://schemas.microsoft.com/office/drawing/2014/main" id="{E6BEC4E5-659A-454F-9202-B6AF592F57B7}"/>
            </a:ext>
          </a:extLst>
        </xdr:cNvPr>
        <xdr:cNvSpPr/>
      </xdr:nvSpPr>
      <xdr:spPr>
        <a:xfrm>
          <a:off x="6921500" y="107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38667</xdr:rowOff>
    </xdr:from>
    <xdr:to>
      <xdr:col>41</xdr:col>
      <xdr:colOff>50800</xdr:colOff>
      <xdr:row>63</xdr:row>
      <xdr:rowOff>39715</xdr:rowOff>
    </xdr:to>
    <xdr:cxnSp macro="">
      <xdr:nvCxnSpPr>
        <xdr:cNvPr id="253" name="直線コネクタ 252">
          <a:extLst>
            <a:ext uri="{FF2B5EF4-FFF2-40B4-BE49-F238E27FC236}">
              <a16:creationId xmlns:a16="http://schemas.microsoft.com/office/drawing/2014/main" id="{7ECDE458-FCD0-4CFB-B9B1-5A8B2B53707A}"/>
            </a:ext>
          </a:extLst>
        </xdr:cNvPr>
        <xdr:cNvCxnSpPr/>
      </xdr:nvCxnSpPr>
      <xdr:spPr>
        <a:xfrm flipV="1">
          <a:off x="6972300" y="10840017"/>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122957</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84A47397-CEB9-45D2-9260-6A9C303EFA46}"/>
            </a:ext>
          </a:extLst>
        </xdr:cNvPr>
        <xdr:cNvSpPr txBox="1"/>
      </xdr:nvSpPr>
      <xdr:spPr>
        <a:xfrm>
          <a:off x="93594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115280</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D7A328F5-1E7E-4ED0-9FC1-A5B5CE725DA0}"/>
            </a:ext>
          </a:extLst>
        </xdr:cNvPr>
        <xdr:cNvSpPr txBox="1"/>
      </xdr:nvSpPr>
      <xdr:spPr>
        <a:xfrm>
          <a:off x="8483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123429</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9351CF4A-1714-4998-98C5-1A8769F26623}"/>
            </a:ext>
          </a:extLst>
        </xdr:cNvPr>
        <xdr:cNvSpPr txBox="1"/>
      </xdr:nvSpPr>
      <xdr:spPr>
        <a:xfrm>
          <a:off x="7594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141515</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0F41EA4C-6EE8-4096-89F3-33406A8FBB36}"/>
            </a:ext>
          </a:extLst>
        </xdr:cNvPr>
        <xdr:cNvSpPr txBox="1"/>
      </xdr:nvSpPr>
      <xdr:spPr>
        <a:xfrm>
          <a:off x="6705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78431</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2B2C74EA-DE85-4D08-B175-3B08CC304420}"/>
            </a:ext>
          </a:extLst>
        </xdr:cNvPr>
        <xdr:cNvSpPr txBox="1"/>
      </xdr:nvSpPr>
      <xdr:spPr>
        <a:xfrm>
          <a:off x="9359411" y="108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79505</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9B3CFA48-D86B-4E97-9337-8CE663A231CF}"/>
            </a:ext>
          </a:extLst>
        </xdr:cNvPr>
        <xdr:cNvSpPr txBox="1"/>
      </xdr:nvSpPr>
      <xdr:spPr>
        <a:xfrm>
          <a:off x="8483111" y="108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80594</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9622EC21-111A-4066-9B45-D01B2A5A5AB2}"/>
            </a:ext>
          </a:extLst>
        </xdr:cNvPr>
        <xdr:cNvSpPr txBox="1"/>
      </xdr:nvSpPr>
      <xdr:spPr>
        <a:xfrm>
          <a:off x="7594111" y="1088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81642</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FA4F39EB-E233-468B-918A-FB0DC4C57AA2}"/>
            </a:ext>
          </a:extLst>
        </xdr:cNvPr>
        <xdr:cNvSpPr txBox="1"/>
      </xdr:nvSpPr>
      <xdr:spPr>
        <a:xfrm>
          <a:off x="6705111" y="1088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B2D69C8-5828-400B-B940-38EFDC64D1A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94FE31B-5585-4430-BF74-8E4B00A6D50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1557D2A-0997-492F-BC1D-9A9329D0308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4B05D58-1752-461D-AC98-342FEE24D6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E6A17E9-5A60-43CD-A269-3C65E2380E2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1DD4030-5AA9-4370-BC0C-16D90687ADA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C0AA654-B983-4618-99C0-211EA990ABC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C79C862-884C-4EA9-AF71-59DAC353DFE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FEA1AB0-ED8C-473A-872D-9B3377FABFF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17EFFC8-1D47-4003-B442-ED5EF77C639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B4A4FAB-4892-44D2-BD33-1A01E387673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A4B22815-58D0-4951-B76E-8682DC54062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F95ADF52-1946-42B4-964E-25E036D6A54A}"/>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E2E40C5B-1189-4814-A451-D5EDB2AF2C9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CC133165-ADE9-4581-AAB5-BC412B5DA41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CC160A0-A960-4ADD-B15B-9882E5489F9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ADC13A12-A6D5-409E-9344-441FB6FD025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3346CA81-A8C0-40A6-BC24-F1AD9B34CD1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A285793E-7D07-44BF-BECB-8B72C83003C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F47EC84-F968-4A55-B3B8-B45B74C24AF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78FAADC-BC39-480A-BF85-0ED6BB82F32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FD3D464-8206-4B27-A580-6747E279B19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1D984DCA-03F8-43DF-9E94-4CEE468F8835}"/>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5668B36-E1B4-485C-A072-A04D58E7D88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1C337DC9-953D-4E75-A816-98B3EBFF0BB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B9EDABB-6AC8-41AF-B373-0C3A662662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a:extLst>
            <a:ext uri="{FF2B5EF4-FFF2-40B4-BE49-F238E27FC236}">
              <a16:creationId xmlns:a16="http://schemas.microsoft.com/office/drawing/2014/main" id="{9500668F-6DBF-4838-8732-97B8D09748A0}"/>
            </a:ext>
          </a:extLst>
        </xdr:cNvPr>
        <xdr:cNvCxnSpPr/>
      </xdr:nvCxnSpPr>
      <xdr:spPr>
        <a:xfrm flipV="1">
          <a:off x="4634865" y="1332629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5F5EAF4B-9E3C-4E00-8857-ABD6D826D9C1}"/>
            </a:ext>
          </a:extLst>
        </xdr:cNvPr>
        <xdr:cNvSpPr txBox="1"/>
      </xdr:nvSpPr>
      <xdr:spPr>
        <a:xfrm>
          <a:off x="4673600" y="146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a:extLst>
            <a:ext uri="{FF2B5EF4-FFF2-40B4-BE49-F238E27FC236}">
              <a16:creationId xmlns:a16="http://schemas.microsoft.com/office/drawing/2014/main" id="{D593F722-7637-49C5-BF7F-BA4381A88EA1}"/>
            </a:ext>
          </a:extLst>
        </xdr:cNvPr>
        <xdr:cNvCxnSpPr/>
      </xdr:nvCxnSpPr>
      <xdr:spPr>
        <a:xfrm>
          <a:off x="4546600" y="1467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E3EAD3A-EA56-4D0D-A98E-1B75C08F3F85}"/>
            </a:ext>
          </a:extLst>
        </xdr:cNvPr>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a:extLst>
            <a:ext uri="{FF2B5EF4-FFF2-40B4-BE49-F238E27FC236}">
              <a16:creationId xmlns:a16="http://schemas.microsoft.com/office/drawing/2014/main" id="{C10E8170-2864-48C9-9342-776C3837B2B1}"/>
            </a:ext>
          </a:extLst>
        </xdr:cNvPr>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17978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B97DC6B-12F3-456A-87C3-9E5084CBCEA2}"/>
            </a:ext>
          </a:extLst>
        </xdr:cNvPr>
        <xdr:cNvSpPr txBox="1"/>
      </xdr:nvSpPr>
      <xdr:spPr>
        <a:xfrm>
          <a:off x="4673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a:extLst>
            <a:ext uri="{FF2B5EF4-FFF2-40B4-BE49-F238E27FC236}">
              <a16:creationId xmlns:a16="http://schemas.microsoft.com/office/drawing/2014/main" id="{8B753C5F-8AFE-4F44-9BB7-F2B7E6FA2973}"/>
            </a:ext>
          </a:extLst>
        </xdr:cNvPr>
        <xdr:cNvSpPr/>
      </xdr:nvSpPr>
      <xdr:spPr>
        <a:xfrm>
          <a:off x="4584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a:extLst>
            <a:ext uri="{FF2B5EF4-FFF2-40B4-BE49-F238E27FC236}">
              <a16:creationId xmlns:a16="http://schemas.microsoft.com/office/drawing/2014/main" id="{D2C803A2-770E-41BC-B0D6-A788621D6747}"/>
            </a:ext>
          </a:extLst>
        </xdr:cNvPr>
        <xdr:cNvSpPr/>
      </xdr:nvSpPr>
      <xdr:spPr>
        <a:xfrm>
          <a:off x="3746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a:extLst>
            <a:ext uri="{FF2B5EF4-FFF2-40B4-BE49-F238E27FC236}">
              <a16:creationId xmlns:a16="http://schemas.microsoft.com/office/drawing/2014/main" id="{4B87B5BF-CAC2-4250-8B85-E341EDF977BE}"/>
            </a:ext>
          </a:extLst>
        </xdr:cNvPr>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a:extLst>
            <a:ext uri="{FF2B5EF4-FFF2-40B4-BE49-F238E27FC236}">
              <a16:creationId xmlns:a16="http://schemas.microsoft.com/office/drawing/2014/main" id="{05EE1AED-4E72-4C0E-84D5-C06E5DE7CBC1}"/>
            </a:ext>
          </a:extLst>
        </xdr:cNvPr>
        <xdr:cNvSpPr/>
      </xdr:nvSpPr>
      <xdr:spPr>
        <a:xfrm>
          <a:off x="1968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a:extLst>
            <a:ext uri="{FF2B5EF4-FFF2-40B4-BE49-F238E27FC236}">
              <a16:creationId xmlns:a16="http://schemas.microsoft.com/office/drawing/2014/main" id="{A7563F98-353A-43B1-B8D4-575309E4553B}"/>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C8F6192-911C-4E87-B58D-540415D3D0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D61E7CA-D049-42F4-A9B5-C357E4F5C49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B2646FC-C1CA-4A32-A6C5-D05019FC983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FEBDE42-E83D-4969-983E-03B10BB4C75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87DD17C-CB0D-41E4-9058-45E6FD21F8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304" name="楕円 303">
          <a:extLst>
            <a:ext uri="{FF2B5EF4-FFF2-40B4-BE49-F238E27FC236}">
              <a16:creationId xmlns:a16="http://schemas.microsoft.com/office/drawing/2014/main" id="{27AD7E5D-9979-49CD-960E-7EC617F8C0F2}"/>
            </a:ext>
          </a:extLst>
        </xdr:cNvPr>
        <xdr:cNvSpPr/>
      </xdr:nvSpPr>
      <xdr:spPr>
        <a:xfrm>
          <a:off x="45847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11809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C11C2DF-977A-4702-A6C2-49CB0C52205A}"/>
            </a:ext>
          </a:extLst>
        </xdr:cNvPr>
        <xdr:cNvSpPr txBox="1"/>
      </xdr:nvSpPr>
      <xdr:spPr>
        <a:xfrm>
          <a:off x="4673600" y="137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6" name="楕円 305">
          <a:extLst>
            <a:ext uri="{FF2B5EF4-FFF2-40B4-BE49-F238E27FC236}">
              <a16:creationId xmlns:a16="http://schemas.microsoft.com/office/drawing/2014/main" id="{CE709049-8764-4465-8E8E-C823DCF17B0E}"/>
            </a:ext>
          </a:extLst>
        </xdr:cNvPr>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39732</xdr:rowOff>
    </xdr:to>
    <xdr:cxnSp macro="">
      <xdr:nvCxnSpPr>
        <xdr:cNvPr id="307" name="直線コネクタ 306">
          <a:extLst>
            <a:ext uri="{FF2B5EF4-FFF2-40B4-BE49-F238E27FC236}">
              <a16:creationId xmlns:a16="http://schemas.microsoft.com/office/drawing/2014/main" id="{F6FEFCE0-83C0-4317-892A-16937D58F02A}"/>
            </a:ext>
          </a:extLst>
        </xdr:cNvPr>
        <xdr:cNvCxnSpPr/>
      </xdr:nvCxnSpPr>
      <xdr:spPr>
        <a:xfrm>
          <a:off x="3797300" y="13868400"/>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42818</xdr:rowOff>
    </xdr:from>
    <xdr:to>
      <xdr:col>15</xdr:col>
      <xdr:colOff>101600</xdr:colOff>
      <xdr:row>80</xdr:row>
      <xdr:rowOff>144418</xdr:rowOff>
    </xdr:to>
    <xdr:sp macro="" textlink="">
      <xdr:nvSpPr>
        <xdr:cNvPr id="308" name="楕円 307">
          <a:extLst>
            <a:ext uri="{FF2B5EF4-FFF2-40B4-BE49-F238E27FC236}">
              <a16:creationId xmlns:a16="http://schemas.microsoft.com/office/drawing/2014/main" id="{45FAD1E0-63A4-42DC-A0AB-B4BA1442279B}"/>
            </a:ext>
          </a:extLst>
        </xdr:cNvPr>
        <xdr:cNvSpPr/>
      </xdr:nvSpPr>
      <xdr:spPr>
        <a:xfrm>
          <a:off x="2857500" y="137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93618</xdr:rowOff>
    </xdr:from>
    <xdr:to>
      <xdr:col>19</xdr:col>
      <xdr:colOff>177800</xdr:colOff>
      <xdr:row>80</xdr:row>
      <xdr:rowOff>152400</xdr:rowOff>
    </xdr:to>
    <xdr:cxnSp macro="">
      <xdr:nvCxnSpPr>
        <xdr:cNvPr id="309" name="直線コネクタ 308">
          <a:extLst>
            <a:ext uri="{FF2B5EF4-FFF2-40B4-BE49-F238E27FC236}">
              <a16:creationId xmlns:a16="http://schemas.microsoft.com/office/drawing/2014/main" id="{6FB0D884-F3F2-446E-B676-C57D5751BDE3}"/>
            </a:ext>
          </a:extLst>
        </xdr:cNvPr>
        <xdr:cNvCxnSpPr/>
      </xdr:nvCxnSpPr>
      <xdr:spPr>
        <a:xfrm>
          <a:off x="2908300" y="1380961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152219</xdr:rowOff>
    </xdr:from>
    <xdr:to>
      <xdr:col>10</xdr:col>
      <xdr:colOff>165100</xdr:colOff>
      <xdr:row>80</xdr:row>
      <xdr:rowOff>82369</xdr:rowOff>
    </xdr:to>
    <xdr:sp macro="" textlink="">
      <xdr:nvSpPr>
        <xdr:cNvPr id="310" name="楕円 309">
          <a:extLst>
            <a:ext uri="{FF2B5EF4-FFF2-40B4-BE49-F238E27FC236}">
              <a16:creationId xmlns:a16="http://schemas.microsoft.com/office/drawing/2014/main" id="{8C6BCC6D-29B9-479F-B945-CF15A464D7CC}"/>
            </a:ext>
          </a:extLst>
        </xdr:cNvPr>
        <xdr:cNvSpPr/>
      </xdr:nvSpPr>
      <xdr:spPr>
        <a:xfrm>
          <a:off x="1968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31569</xdr:rowOff>
    </xdr:from>
    <xdr:to>
      <xdr:col>15</xdr:col>
      <xdr:colOff>50800</xdr:colOff>
      <xdr:row>80</xdr:row>
      <xdr:rowOff>93618</xdr:rowOff>
    </xdr:to>
    <xdr:cxnSp macro="">
      <xdr:nvCxnSpPr>
        <xdr:cNvPr id="311" name="直線コネクタ 310">
          <a:extLst>
            <a:ext uri="{FF2B5EF4-FFF2-40B4-BE49-F238E27FC236}">
              <a16:creationId xmlns:a16="http://schemas.microsoft.com/office/drawing/2014/main" id="{E9A81DAC-741A-4E23-9CF7-E9E167413053}"/>
            </a:ext>
          </a:extLst>
        </xdr:cNvPr>
        <xdr:cNvCxnSpPr/>
      </xdr:nvCxnSpPr>
      <xdr:spPr>
        <a:xfrm>
          <a:off x="2019300" y="1374756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88537</xdr:rowOff>
    </xdr:from>
    <xdr:to>
      <xdr:col>6</xdr:col>
      <xdr:colOff>38100</xdr:colOff>
      <xdr:row>81</xdr:row>
      <xdr:rowOff>18687</xdr:rowOff>
    </xdr:to>
    <xdr:sp macro="" textlink="">
      <xdr:nvSpPr>
        <xdr:cNvPr id="312" name="楕円 311">
          <a:extLst>
            <a:ext uri="{FF2B5EF4-FFF2-40B4-BE49-F238E27FC236}">
              <a16:creationId xmlns:a16="http://schemas.microsoft.com/office/drawing/2014/main" id="{BF1E9DDB-3CC7-4B63-B3D0-C510E234B327}"/>
            </a:ext>
          </a:extLst>
        </xdr:cNvPr>
        <xdr:cNvSpPr/>
      </xdr:nvSpPr>
      <xdr:spPr>
        <a:xfrm>
          <a:off x="1079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31569</xdr:rowOff>
    </xdr:from>
    <xdr:to>
      <xdr:col>10</xdr:col>
      <xdr:colOff>114300</xdr:colOff>
      <xdr:row>80</xdr:row>
      <xdr:rowOff>139337</xdr:rowOff>
    </xdr:to>
    <xdr:cxnSp macro="">
      <xdr:nvCxnSpPr>
        <xdr:cNvPr id="313" name="直線コネクタ 312">
          <a:extLst>
            <a:ext uri="{FF2B5EF4-FFF2-40B4-BE49-F238E27FC236}">
              <a16:creationId xmlns:a16="http://schemas.microsoft.com/office/drawing/2014/main" id="{3DE64D3D-E37B-4F30-BC06-B86FD1BE2CF5}"/>
            </a:ext>
          </a:extLst>
        </xdr:cNvPr>
        <xdr:cNvCxnSpPr/>
      </xdr:nvCxnSpPr>
      <xdr:spPr>
        <a:xfrm flipV="1">
          <a:off x="1130300" y="1374756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99621</xdr:rowOff>
    </xdr:from>
    <xdr:ext cx="405111" cy="259045"/>
    <xdr:sp macro="" textlink="">
      <xdr:nvSpPr>
        <xdr:cNvPr id="314" name="n_1aveValue【公営住宅】&#10;有形固定資産減価償却率">
          <a:extLst>
            <a:ext uri="{FF2B5EF4-FFF2-40B4-BE49-F238E27FC236}">
              <a16:creationId xmlns:a16="http://schemas.microsoft.com/office/drawing/2014/main" id="{88F50EC0-5D05-43B9-9C8B-294F015B92C1}"/>
            </a:ext>
          </a:extLst>
        </xdr:cNvPr>
        <xdr:cNvSpPr txBox="1"/>
      </xdr:nvSpPr>
      <xdr:spPr>
        <a:xfrm>
          <a:off x="3582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315" name="n_2aveValue【公営住宅】&#10;有形固定資産減価償却率">
          <a:extLst>
            <a:ext uri="{FF2B5EF4-FFF2-40B4-BE49-F238E27FC236}">
              <a16:creationId xmlns:a16="http://schemas.microsoft.com/office/drawing/2014/main" id="{28D45B1F-5C83-462B-BFB9-7D32E8E585C4}"/>
            </a:ext>
          </a:extLst>
        </xdr:cNvPr>
        <xdr:cNvSpPr txBox="1"/>
      </xdr:nvSpPr>
      <xdr:spPr>
        <a:xfrm>
          <a:off x="2705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40839</xdr:rowOff>
    </xdr:from>
    <xdr:ext cx="405111" cy="259045"/>
    <xdr:sp macro="" textlink="">
      <xdr:nvSpPr>
        <xdr:cNvPr id="316" name="n_3aveValue【公営住宅】&#10;有形固定資産減価償却率">
          <a:extLst>
            <a:ext uri="{FF2B5EF4-FFF2-40B4-BE49-F238E27FC236}">
              <a16:creationId xmlns:a16="http://schemas.microsoft.com/office/drawing/2014/main" id="{081EEE8A-5587-44BC-B6A7-37F5BDD16C23}"/>
            </a:ext>
          </a:extLst>
        </xdr:cNvPr>
        <xdr:cNvSpPr txBox="1"/>
      </xdr:nvSpPr>
      <xdr:spPr>
        <a:xfrm>
          <a:off x="1816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7" name="n_4aveValue【公営住宅】&#10;有形固定資産減価償却率">
          <a:extLst>
            <a:ext uri="{FF2B5EF4-FFF2-40B4-BE49-F238E27FC236}">
              <a16:creationId xmlns:a16="http://schemas.microsoft.com/office/drawing/2014/main" id="{5AC29040-2FAA-4471-A8CD-2B14893F9E31}"/>
            </a:ext>
          </a:extLst>
        </xdr:cNvPr>
        <xdr:cNvSpPr txBox="1"/>
      </xdr:nvSpPr>
      <xdr:spPr>
        <a:xfrm>
          <a:off x="927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318" name="n_1mainValue【公営住宅】&#10;有形固定資産減価償却率">
          <a:extLst>
            <a:ext uri="{FF2B5EF4-FFF2-40B4-BE49-F238E27FC236}">
              <a16:creationId xmlns:a16="http://schemas.microsoft.com/office/drawing/2014/main" id="{7B3FF427-4832-406A-BBEF-4387CEBEE0CB}"/>
            </a:ext>
          </a:extLst>
        </xdr:cNvPr>
        <xdr:cNvSpPr txBox="1"/>
      </xdr:nvSpPr>
      <xdr:spPr>
        <a:xfrm>
          <a:off x="3582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160945</xdr:rowOff>
    </xdr:from>
    <xdr:ext cx="405111" cy="259045"/>
    <xdr:sp macro="" textlink="">
      <xdr:nvSpPr>
        <xdr:cNvPr id="319" name="n_2mainValue【公営住宅】&#10;有形固定資産減価償却率">
          <a:extLst>
            <a:ext uri="{FF2B5EF4-FFF2-40B4-BE49-F238E27FC236}">
              <a16:creationId xmlns:a16="http://schemas.microsoft.com/office/drawing/2014/main" id="{1C3683CE-E438-40C0-9C26-8B40BBA45867}"/>
            </a:ext>
          </a:extLst>
        </xdr:cNvPr>
        <xdr:cNvSpPr txBox="1"/>
      </xdr:nvSpPr>
      <xdr:spPr>
        <a:xfrm>
          <a:off x="2705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98896</xdr:rowOff>
    </xdr:from>
    <xdr:ext cx="405111" cy="259045"/>
    <xdr:sp macro="" textlink="">
      <xdr:nvSpPr>
        <xdr:cNvPr id="320" name="n_3mainValue【公営住宅】&#10;有形固定資産減価償却率">
          <a:extLst>
            <a:ext uri="{FF2B5EF4-FFF2-40B4-BE49-F238E27FC236}">
              <a16:creationId xmlns:a16="http://schemas.microsoft.com/office/drawing/2014/main" id="{73C17FE6-5127-4450-8D52-29565CC839F1}"/>
            </a:ext>
          </a:extLst>
        </xdr:cNvPr>
        <xdr:cNvSpPr txBox="1"/>
      </xdr:nvSpPr>
      <xdr:spPr>
        <a:xfrm>
          <a:off x="1816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35214</xdr:rowOff>
    </xdr:from>
    <xdr:ext cx="405111" cy="259045"/>
    <xdr:sp macro="" textlink="">
      <xdr:nvSpPr>
        <xdr:cNvPr id="321" name="n_4mainValue【公営住宅】&#10;有形固定資産減価償却率">
          <a:extLst>
            <a:ext uri="{FF2B5EF4-FFF2-40B4-BE49-F238E27FC236}">
              <a16:creationId xmlns:a16="http://schemas.microsoft.com/office/drawing/2014/main" id="{7995B78F-5C71-4EE9-9730-93CC1FC5EB09}"/>
            </a:ext>
          </a:extLst>
        </xdr:cNvPr>
        <xdr:cNvSpPr txBox="1"/>
      </xdr:nvSpPr>
      <xdr:spPr>
        <a:xfrm>
          <a:off x="9277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A59E72B-748C-4B0D-9171-EE45F0355AF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DE4E798-E6B2-4F33-893C-F00FBEC27A0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7A52A31-5158-49FE-A6DB-188D217DB1A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A56FA3B-73AF-4598-9A55-F7CF0BC3F68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D96ECF3-419A-4240-853F-88C96A46475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015D142-9675-45A3-99D4-AEE230D036C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CD6BD2F-E767-4754-A616-B862256BDAB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63C6C37-8073-487A-BC63-D637596F3A6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089FB92-D851-43E3-A439-AB14D8FA56B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01A2F28-2864-44AD-BBA3-60296C60CC7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E79E364A-1B76-4641-AB82-5FA49F58CEC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2CA087B-E51B-48B6-9334-22904806CE5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6320A889-C95B-4C7A-90BB-1D72BD00C45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3BC07F25-518F-49A9-9D8A-3214B04EC65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FABBED3-8D7A-4023-9BBE-93BF860973A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C40BA362-7DDC-4A8A-BCAC-B33D069A94B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71BCDAC-C5A7-4174-9CC7-75B17A47D79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DA4DDF1C-D229-4C1C-B301-EFCADBC6C54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8F824AE-EA38-4AB9-81C5-60CC5203E45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950B3F4-9749-4D2E-A440-C946022BD39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B230B20-F267-459A-AD2C-339488BECB6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D15D8B30-FD02-4941-968A-0558B3C86E7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CA7F7FD-AF99-4E14-B3E3-7B7479A62D3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a:extLst>
            <a:ext uri="{FF2B5EF4-FFF2-40B4-BE49-F238E27FC236}">
              <a16:creationId xmlns:a16="http://schemas.microsoft.com/office/drawing/2014/main" id="{9EF0FB92-2480-4848-B708-F87F6AE2BB63}"/>
            </a:ext>
          </a:extLst>
        </xdr:cNvPr>
        <xdr:cNvCxnSpPr/>
      </xdr:nvCxnSpPr>
      <xdr:spPr>
        <a:xfrm flipV="1">
          <a:off x="10476865" y="13556742"/>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a:extLst>
            <a:ext uri="{FF2B5EF4-FFF2-40B4-BE49-F238E27FC236}">
              <a16:creationId xmlns:a16="http://schemas.microsoft.com/office/drawing/2014/main" id="{64A23AD4-BB93-4191-905A-4918144F69AE}"/>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a:extLst>
            <a:ext uri="{FF2B5EF4-FFF2-40B4-BE49-F238E27FC236}">
              <a16:creationId xmlns:a16="http://schemas.microsoft.com/office/drawing/2014/main" id="{51160CE8-DBC6-449A-9AD5-CCBAD30CC1BF}"/>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a:extLst>
            <a:ext uri="{FF2B5EF4-FFF2-40B4-BE49-F238E27FC236}">
              <a16:creationId xmlns:a16="http://schemas.microsoft.com/office/drawing/2014/main" id="{4E3EAEFB-3E6C-41A9-9EE6-EEFF2A1541D0}"/>
            </a:ext>
          </a:extLst>
        </xdr:cNvPr>
        <xdr:cNvSpPr txBox="1"/>
      </xdr:nvSpPr>
      <xdr:spPr>
        <a:xfrm>
          <a:off x="105156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a:extLst>
            <a:ext uri="{FF2B5EF4-FFF2-40B4-BE49-F238E27FC236}">
              <a16:creationId xmlns:a16="http://schemas.microsoft.com/office/drawing/2014/main" id="{DA5183F7-1D4C-443E-B82E-938B59B83FB3}"/>
            </a:ext>
          </a:extLst>
        </xdr:cNvPr>
        <xdr:cNvCxnSpPr/>
      </xdr:nvCxnSpPr>
      <xdr:spPr>
        <a:xfrm>
          <a:off x="10388600" y="1355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85614</xdr:rowOff>
    </xdr:from>
    <xdr:ext cx="469744" cy="259045"/>
    <xdr:sp macro="" textlink="">
      <xdr:nvSpPr>
        <xdr:cNvPr id="350" name="【公営住宅】&#10;一人当たり面積平均値テキスト">
          <a:extLst>
            <a:ext uri="{FF2B5EF4-FFF2-40B4-BE49-F238E27FC236}">
              <a16:creationId xmlns:a16="http://schemas.microsoft.com/office/drawing/2014/main" id="{5780F5B4-C2BE-48E7-8914-EF809C599AF6}"/>
            </a:ext>
          </a:extLst>
        </xdr:cNvPr>
        <xdr:cNvSpPr txBox="1"/>
      </xdr:nvSpPr>
      <xdr:spPr>
        <a:xfrm>
          <a:off x="10515600" y="14144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a:extLst>
            <a:ext uri="{FF2B5EF4-FFF2-40B4-BE49-F238E27FC236}">
              <a16:creationId xmlns:a16="http://schemas.microsoft.com/office/drawing/2014/main" id="{E7080B27-6665-42E0-8868-059319854089}"/>
            </a:ext>
          </a:extLst>
        </xdr:cNvPr>
        <xdr:cNvSpPr/>
      </xdr:nvSpPr>
      <xdr:spPr>
        <a:xfrm>
          <a:off x="10426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a:extLst>
            <a:ext uri="{FF2B5EF4-FFF2-40B4-BE49-F238E27FC236}">
              <a16:creationId xmlns:a16="http://schemas.microsoft.com/office/drawing/2014/main" id="{6C5F49ED-5A88-47D0-A7BA-37C115549F6E}"/>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a:extLst>
            <a:ext uri="{FF2B5EF4-FFF2-40B4-BE49-F238E27FC236}">
              <a16:creationId xmlns:a16="http://schemas.microsoft.com/office/drawing/2014/main" id="{6DBE9EA5-8F47-4A2A-BB24-8ED0364A9BA6}"/>
            </a:ext>
          </a:extLst>
        </xdr:cNvPr>
        <xdr:cNvSpPr/>
      </xdr:nvSpPr>
      <xdr:spPr>
        <a:xfrm>
          <a:off x="8699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a:extLst>
            <a:ext uri="{FF2B5EF4-FFF2-40B4-BE49-F238E27FC236}">
              <a16:creationId xmlns:a16="http://schemas.microsoft.com/office/drawing/2014/main" id="{B8003612-F8FB-4889-BE3F-8EDC654DA852}"/>
            </a:ext>
          </a:extLst>
        </xdr:cNvPr>
        <xdr:cNvSpPr/>
      </xdr:nvSpPr>
      <xdr:spPr>
        <a:xfrm>
          <a:off x="7810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a:extLst>
            <a:ext uri="{FF2B5EF4-FFF2-40B4-BE49-F238E27FC236}">
              <a16:creationId xmlns:a16="http://schemas.microsoft.com/office/drawing/2014/main" id="{8BF8A12F-CE98-43E2-85C5-174DC33AC624}"/>
            </a:ext>
          </a:extLst>
        </xdr:cNvPr>
        <xdr:cNvSpPr/>
      </xdr:nvSpPr>
      <xdr:spPr>
        <a:xfrm>
          <a:off x="6921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F6DAC0F-5C4D-4E1A-81A3-BAAD0ADD014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A114B14-E954-417F-9A45-DD59F0167BA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0BBA064-870F-4497-B66C-21B64B7B106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FFB8E48-11F2-447A-BBD6-DB3E2F25C05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996EBD1-D985-49C9-8FBC-08E2436CD27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117602</xdr:rowOff>
    </xdr:from>
    <xdr:to>
      <xdr:col>55</xdr:col>
      <xdr:colOff>50800</xdr:colOff>
      <xdr:row>84</xdr:row>
      <xdr:rowOff>47752</xdr:rowOff>
    </xdr:to>
    <xdr:sp macro="" textlink="">
      <xdr:nvSpPr>
        <xdr:cNvPr id="361" name="楕円 360">
          <a:extLst>
            <a:ext uri="{FF2B5EF4-FFF2-40B4-BE49-F238E27FC236}">
              <a16:creationId xmlns:a16="http://schemas.microsoft.com/office/drawing/2014/main" id="{A16E0EF5-5A2E-4A87-834E-93A8A9D0B1DC}"/>
            </a:ext>
          </a:extLst>
        </xdr:cNvPr>
        <xdr:cNvSpPr/>
      </xdr:nvSpPr>
      <xdr:spPr>
        <a:xfrm>
          <a:off x="104267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96029</xdr:rowOff>
    </xdr:from>
    <xdr:ext cx="469744" cy="259045"/>
    <xdr:sp macro="" textlink="">
      <xdr:nvSpPr>
        <xdr:cNvPr id="362" name="【公営住宅】&#10;一人当たり面積該当値テキスト">
          <a:extLst>
            <a:ext uri="{FF2B5EF4-FFF2-40B4-BE49-F238E27FC236}">
              <a16:creationId xmlns:a16="http://schemas.microsoft.com/office/drawing/2014/main" id="{BB9376D1-745E-43CE-95D3-BFB972BDFF92}"/>
            </a:ext>
          </a:extLst>
        </xdr:cNvPr>
        <xdr:cNvSpPr txBox="1"/>
      </xdr:nvSpPr>
      <xdr:spPr>
        <a:xfrm>
          <a:off x="10515600" y="1432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119126</xdr:rowOff>
    </xdr:from>
    <xdr:to>
      <xdr:col>50</xdr:col>
      <xdr:colOff>165100</xdr:colOff>
      <xdr:row>84</xdr:row>
      <xdr:rowOff>49276</xdr:rowOff>
    </xdr:to>
    <xdr:sp macro="" textlink="">
      <xdr:nvSpPr>
        <xdr:cNvPr id="363" name="楕円 362">
          <a:extLst>
            <a:ext uri="{FF2B5EF4-FFF2-40B4-BE49-F238E27FC236}">
              <a16:creationId xmlns:a16="http://schemas.microsoft.com/office/drawing/2014/main" id="{1A1CE2D5-53AE-4BE5-A04A-FB3BC7CE7CD7}"/>
            </a:ext>
          </a:extLst>
        </xdr:cNvPr>
        <xdr:cNvSpPr/>
      </xdr:nvSpPr>
      <xdr:spPr>
        <a:xfrm>
          <a:off x="9588500" y="1434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168402</xdr:rowOff>
    </xdr:from>
    <xdr:to>
      <xdr:col>55</xdr:col>
      <xdr:colOff>0</xdr:colOff>
      <xdr:row>83</xdr:row>
      <xdr:rowOff>169926</xdr:rowOff>
    </xdr:to>
    <xdr:cxnSp macro="">
      <xdr:nvCxnSpPr>
        <xdr:cNvPr id="364" name="直線コネクタ 363">
          <a:extLst>
            <a:ext uri="{FF2B5EF4-FFF2-40B4-BE49-F238E27FC236}">
              <a16:creationId xmlns:a16="http://schemas.microsoft.com/office/drawing/2014/main" id="{CF98C47D-7C04-4F3C-9F49-23699EA3D6DB}"/>
            </a:ext>
          </a:extLst>
        </xdr:cNvPr>
        <xdr:cNvCxnSpPr/>
      </xdr:nvCxnSpPr>
      <xdr:spPr>
        <a:xfrm flipV="1">
          <a:off x="9639300" y="1439875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122937</xdr:rowOff>
    </xdr:from>
    <xdr:to>
      <xdr:col>46</xdr:col>
      <xdr:colOff>38100</xdr:colOff>
      <xdr:row>84</xdr:row>
      <xdr:rowOff>53087</xdr:rowOff>
    </xdr:to>
    <xdr:sp macro="" textlink="">
      <xdr:nvSpPr>
        <xdr:cNvPr id="365" name="楕円 364">
          <a:extLst>
            <a:ext uri="{FF2B5EF4-FFF2-40B4-BE49-F238E27FC236}">
              <a16:creationId xmlns:a16="http://schemas.microsoft.com/office/drawing/2014/main" id="{58995D61-64A7-4B75-A61C-1EE54544D8B5}"/>
            </a:ext>
          </a:extLst>
        </xdr:cNvPr>
        <xdr:cNvSpPr/>
      </xdr:nvSpPr>
      <xdr:spPr>
        <a:xfrm>
          <a:off x="8699500" y="14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169926</xdr:rowOff>
    </xdr:from>
    <xdr:to>
      <xdr:col>50</xdr:col>
      <xdr:colOff>114300</xdr:colOff>
      <xdr:row>84</xdr:row>
      <xdr:rowOff>2287</xdr:rowOff>
    </xdr:to>
    <xdr:cxnSp macro="">
      <xdr:nvCxnSpPr>
        <xdr:cNvPr id="366" name="直線コネクタ 365">
          <a:extLst>
            <a:ext uri="{FF2B5EF4-FFF2-40B4-BE49-F238E27FC236}">
              <a16:creationId xmlns:a16="http://schemas.microsoft.com/office/drawing/2014/main" id="{D781BC76-BB6C-42C6-B2C1-4E122C008C33}"/>
            </a:ext>
          </a:extLst>
        </xdr:cNvPr>
        <xdr:cNvCxnSpPr/>
      </xdr:nvCxnSpPr>
      <xdr:spPr>
        <a:xfrm flipV="1">
          <a:off x="8750300" y="14400276"/>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124461</xdr:rowOff>
    </xdr:from>
    <xdr:to>
      <xdr:col>41</xdr:col>
      <xdr:colOff>101600</xdr:colOff>
      <xdr:row>84</xdr:row>
      <xdr:rowOff>54611</xdr:rowOff>
    </xdr:to>
    <xdr:sp macro="" textlink="">
      <xdr:nvSpPr>
        <xdr:cNvPr id="367" name="楕円 366">
          <a:extLst>
            <a:ext uri="{FF2B5EF4-FFF2-40B4-BE49-F238E27FC236}">
              <a16:creationId xmlns:a16="http://schemas.microsoft.com/office/drawing/2014/main" id="{E3FDE53C-CFCC-40F8-9577-87E3E990BB54}"/>
            </a:ext>
          </a:extLst>
        </xdr:cNvPr>
        <xdr:cNvSpPr/>
      </xdr:nvSpPr>
      <xdr:spPr>
        <a:xfrm>
          <a:off x="7810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2287</xdr:rowOff>
    </xdr:from>
    <xdr:to>
      <xdr:col>45</xdr:col>
      <xdr:colOff>177800</xdr:colOff>
      <xdr:row>84</xdr:row>
      <xdr:rowOff>3811</xdr:rowOff>
    </xdr:to>
    <xdr:cxnSp macro="">
      <xdr:nvCxnSpPr>
        <xdr:cNvPr id="368" name="直線コネクタ 367">
          <a:extLst>
            <a:ext uri="{FF2B5EF4-FFF2-40B4-BE49-F238E27FC236}">
              <a16:creationId xmlns:a16="http://schemas.microsoft.com/office/drawing/2014/main" id="{20C6A752-4E97-4EF5-A9AA-0E52AF8E1075}"/>
            </a:ext>
          </a:extLst>
        </xdr:cNvPr>
        <xdr:cNvCxnSpPr/>
      </xdr:nvCxnSpPr>
      <xdr:spPr>
        <a:xfrm flipV="1">
          <a:off x="7861300" y="144040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69" name="楕円 368">
          <a:extLst>
            <a:ext uri="{FF2B5EF4-FFF2-40B4-BE49-F238E27FC236}">
              <a16:creationId xmlns:a16="http://schemas.microsoft.com/office/drawing/2014/main" id="{3E1A611C-91C8-4F5B-96DC-848CBF4CA46C}"/>
            </a:ext>
          </a:extLst>
        </xdr:cNvPr>
        <xdr:cNvSpPr/>
      </xdr:nvSpPr>
      <xdr:spPr>
        <a:xfrm>
          <a:off x="6921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3811</xdr:rowOff>
    </xdr:from>
    <xdr:to>
      <xdr:col>41</xdr:col>
      <xdr:colOff>50800</xdr:colOff>
      <xdr:row>84</xdr:row>
      <xdr:rowOff>24385</xdr:rowOff>
    </xdr:to>
    <xdr:cxnSp macro="">
      <xdr:nvCxnSpPr>
        <xdr:cNvPr id="370" name="直線コネクタ 369">
          <a:extLst>
            <a:ext uri="{FF2B5EF4-FFF2-40B4-BE49-F238E27FC236}">
              <a16:creationId xmlns:a16="http://schemas.microsoft.com/office/drawing/2014/main" id="{7357C384-329C-4244-BAC3-8C737830DFFC}"/>
            </a:ext>
          </a:extLst>
        </xdr:cNvPr>
        <xdr:cNvCxnSpPr/>
      </xdr:nvCxnSpPr>
      <xdr:spPr>
        <a:xfrm flipV="1">
          <a:off x="6972300" y="1440561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71" name="n_1aveValue【公営住宅】&#10;一人当たり面積">
          <a:extLst>
            <a:ext uri="{FF2B5EF4-FFF2-40B4-BE49-F238E27FC236}">
              <a16:creationId xmlns:a16="http://schemas.microsoft.com/office/drawing/2014/main" id="{D962C675-1BD7-4653-BEF3-DF3E0277C0FF}"/>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167149</xdr:rowOff>
    </xdr:from>
    <xdr:ext cx="469744" cy="259045"/>
    <xdr:sp macro="" textlink="">
      <xdr:nvSpPr>
        <xdr:cNvPr id="372" name="n_2aveValue【公営住宅】&#10;一人当たり面積">
          <a:extLst>
            <a:ext uri="{FF2B5EF4-FFF2-40B4-BE49-F238E27FC236}">
              <a16:creationId xmlns:a16="http://schemas.microsoft.com/office/drawing/2014/main" id="{79DCD113-9F46-4AAB-8CEE-670CD55F4DBE}"/>
            </a:ext>
          </a:extLst>
        </xdr:cNvPr>
        <xdr:cNvSpPr txBox="1"/>
      </xdr:nvSpPr>
      <xdr:spPr>
        <a:xfrm>
          <a:off x="8515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161053</xdr:rowOff>
    </xdr:from>
    <xdr:ext cx="469744" cy="259045"/>
    <xdr:sp macro="" textlink="">
      <xdr:nvSpPr>
        <xdr:cNvPr id="373" name="n_3aveValue【公営住宅】&#10;一人当たり面積">
          <a:extLst>
            <a:ext uri="{FF2B5EF4-FFF2-40B4-BE49-F238E27FC236}">
              <a16:creationId xmlns:a16="http://schemas.microsoft.com/office/drawing/2014/main" id="{4F77AB51-4925-4B9D-9064-EB1214CF3BC8}"/>
            </a:ext>
          </a:extLst>
        </xdr:cNvPr>
        <xdr:cNvSpPr txBox="1"/>
      </xdr:nvSpPr>
      <xdr:spPr>
        <a:xfrm>
          <a:off x="76264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125240</xdr:rowOff>
    </xdr:from>
    <xdr:ext cx="469744" cy="259045"/>
    <xdr:sp macro="" textlink="">
      <xdr:nvSpPr>
        <xdr:cNvPr id="374" name="n_4aveValue【公営住宅】&#10;一人当たり面積">
          <a:extLst>
            <a:ext uri="{FF2B5EF4-FFF2-40B4-BE49-F238E27FC236}">
              <a16:creationId xmlns:a16="http://schemas.microsoft.com/office/drawing/2014/main" id="{76471415-8A7B-4BEE-B09E-403C3624C82B}"/>
            </a:ext>
          </a:extLst>
        </xdr:cNvPr>
        <xdr:cNvSpPr txBox="1"/>
      </xdr:nvSpPr>
      <xdr:spPr>
        <a:xfrm>
          <a:off x="6737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40403</xdr:rowOff>
    </xdr:from>
    <xdr:ext cx="469744" cy="259045"/>
    <xdr:sp macro="" textlink="">
      <xdr:nvSpPr>
        <xdr:cNvPr id="375" name="n_1mainValue【公営住宅】&#10;一人当たり面積">
          <a:extLst>
            <a:ext uri="{FF2B5EF4-FFF2-40B4-BE49-F238E27FC236}">
              <a16:creationId xmlns:a16="http://schemas.microsoft.com/office/drawing/2014/main" id="{50EAD9FA-0AD5-45F1-98A7-00BC7A92A69C}"/>
            </a:ext>
          </a:extLst>
        </xdr:cNvPr>
        <xdr:cNvSpPr txBox="1"/>
      </xdr:nvSpPr>
      <xdr:spPr>
        <a:xfrm>
          <a:off x="9391727" y="1444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44214</xdr:rowOff>
    </xdr:from>
    <xdr:ext cx="469744" cy="259045"/>
    <xdr:sp macro="" textlink="">
      <xdr:nvSpPr>
        <xdr:cNvPr id="376" name="n_2mainValue【公営住宅】&#10;一人当たり面積">
          <a:extLst>
            <a:ext uri="{FF2B5EF4-FFF2-40B4-BE49-F238E27FC236}">
              <a16:creationId xmlns:a16="http://schemas.microsoft.com/office/drawing/2014/main" id="{8683D727-BD38-428F-A722-E933ECC5C499}"/>
            </a:ext>
          </a:extLst>
        </xdr:cNvPr>
        <xdr:cNvSpPr txBox="1"/>
      </xdr:nvSpPr>
      <xdr:spPr>
        <a:xfrm>
          <a:off x="8515427" y="1444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45738</xdr:rowOff>
    </xdr:from>
    <xdr:ext cx="469744" cy="259045"/>
    <xdr:sp macro="" textlink="">
      <xdr:nvSpPr>
        <xdr:cNvPr id="377" name="n_3mainValue【公営住宅】&#10;一人当たり面積">
          <a:extLst>
            <a:ext uri="{FF2B5EF4-FFF2-40B4-BE49-F238E27FC236}">
              <a16:creationId xmlns:a16="http://schemas.microsoft.com/office/drawing/2014/main" id="{7F33A95D-7E0D-41DE-AE10-2FE2713CB3B9}"/>
            </a:ext>
          </a:extLst>
        </xdr:cNvPr>
        <xdr:cNvSpPr txBox="1"/>
      </xdr:nvSpPr>
      <xdr:spPr>
        <a:xfrm>
          <a:off x="7626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66312</xdr:rowOff>
    </xdr:from>
    <xdr:ext cx="469744" cy="259045"/>
    <xdr:sp macro="" textlink="">
      <xdr:nvSpPr>
        <xdr:cNvPr id="378" name="n_4mainValue【公営住宅】&#10;一人当たり面積">
          <a:extLst>
            <a:ext uri="{FF2B5EF4-FFF2-40B4-BE49-F238E27FC236}">
              <a16:creationId xmlns:a16="http://schemas.microsoft.com/office/drawing/2014/main" id="{AD917EF4-48FE-4ACF-904E-F72AF5000F65}"/>
            </a:ext>
          </a:extLst>
        </xdr:cNvPr>
        <xdr:cNvSpPr txBox="1"/>
      </xdr:nvSpPr>
      <xdr:spPr>
        <a:xfrm>
          <a:off x="6737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A22D74B-7EA1-4962-8C4C-33964E673E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DB2AF30-277C-4EBA-993E-744C06D29D9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6DDFCC37-93AE-4855-A880-8CC81F9B0E7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2B9B8D8-6225-4AD7-BBC5-92992E98590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1A2DCEA-801E-4407-94C7-6DD149ADEE0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1409AF2-5ADF-4574-9676-C4FD74371CA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A8CF46F-BC31-4A7F-8B03-FDAC8928D8B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506E00E-2740-441E-A6A3-549976D6923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54C6C257-E8BA-4B4E-BE39-D6433D5D93F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E5E2AF4E-58A1-463E-A119-C4ABA13214D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770ED4C1-9157-4A9D-92AC-D2B59031478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2BF2EC21-7A11-46F8-B2E5-94B9FC15713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BDA6D7DB-B31D-47E6-B7AB-D12995EF3A2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6B52B70F-A259-46D0-A1CB-1DBF41372C6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D0A54218-5191-456D-935F-AF024B8F2D6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39404585-C483-434A-9E62-0A81F671988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63B8D93C-D95E-4049-925E-A666AAD70E2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B116642D-B7DA-40DA-9A03-35BDF25A0D7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48B3F9E3-F0A3-47AC-9FFD-E4C11CD1382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DAB31AC9-1A5D-4C3F-A8B9-66A14980349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4BADBA76-69D2-422C-A5A1-918B4FE521B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24B8D52C-A35D-4D2C-9815-F792E07CD26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98F973A7-C251-4553-9139-18D5B284980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A0B1DF0D-1F9B-4FD3-873B-D4A186DF80E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95250</xdr:rowOff>
    </xdr:to>
    <xdr:cxnSp macro="">
      <xdr:nvCxnSpPr>
        <xdr:cNvPr id="403" name="直線コネクタ 402">
          <a:extLst>
            <a:ext uri="{FF2B5EF4-FFF2-40B4-BE49-F238E27FC236}">
              <a16:creationId xmlns:a16="http://schemas.microsoft.com/office/drawing/2014/main" id="{C9A9ACE9-6563-4DB8-864C-CBF2BD9E8F66}"/>
            </a:ext>
          </a:extLst>
        </xdr:cNvPr>
        <xdr:cNvCxnSpPr/>
      </xdr:nvCxnSpPr>
      <xdr:spPr>
        <a:xfrm flipV="1">
          <a:off x="4634865" y="170878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7F27172C-5BBC-4B1F-ABE7-9FE97F0739DE}"/>
            </a:ext>
          </a:extLst>
        </xdr:cNvPr>
        <xdr:cNvSpPr txBox="1"/>
      </xdr:nvSpPr>
      <xdr:spPr>
        <a:xfrm>
          <a:off x="4673600"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405" name="直線コネクタ 404">
          <a:extLst>
            <a:ext uri="{FF2B5EF4-FFF2-40B4-BE49-F238E27FC236}">
              <a16:creationId xmlns:a16="http://schemas.microsoft.com/office/drawing/2014/main" id="{2086A55D-6227-4A04-B525-98E65C17E934}"/>
            </a:ext>
          </a:extLst>
        </xdr:cNvPr>
        <xdr:cNvCxnSpPr/>
      </xdr:nvCxnSpPr>
      <xdr:spPr>
        <a:xfrm>
          <a:off x="4546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22468242-D94C-449B-929D-078B56965C0E}"/>
            </a:ext>
          </a:extLst>
        </xdr:cNvPr>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7" name="直線コネクタ 406">
          <a:extLst>
            <a:ext uri="{FF2B5EF4-FFF2-40B4-BE49-F238E27FC236}">
              <a16:creationId xmlns:a16="http://schemas.microsoft.com/office/drawing/2014/main" id="{3E497BAC-BCED-4C53-84C5-896E4E93BDE7}"/>
            </a:ext>
          </a:extLst>
        </xdr:cNvPr>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34307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414D8EAF-89FA-4D0C-B92E-9325279AF632}"/>
            </a:ext>
          </a:extLst>
        </xdr:cNvPr>
        <xdr:cNvSpPr txBox="1"/>
      </xdr:nvSpPr>
      <xdr:spPr>
        <a:xfrm>
          <a:off x="4673600" y="1803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09" name="フローチャート: 判断 408">
          <a:extLst>
            <a:ext uri="{FF2B5EF4-FFF2-40B4-BE49-F238E27FC236}">
              <a16:creationId xmlns:a16="http://schemas.microsoft.com/office/drawing/2014/main" id="{85E3CA94-E949-4258-BA68-CB01B64AC824}"/>
            </a:ext>
          </a:extLst>
        </xdr:cNvPr>
        <xdr:cNvSpPr/>
      </xdr:nvSpPr>
      <xdr:spPr>
        <a:xfrm>
          <a:off x="4584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34925</xdr:rowOff>
    </xdr:from>
    <xdr:to>
      <xdr:col>20</xdr:col>
      <xdr:colOff>38100</xdr:colOff>
      <xdr:row>105</xdr:row>
      <xdr:rowOff>136525</xdr:rowOff>
    </xdr:to>
    <xdr:sp macro="" textlink="">
      <xdr:nvSpPr>
        <xdr:cNvPr id="410" name="フローチャート: 判断 409">
          <a:extLst>
            <a:ext uri="{FF2B5EF4-FFF2-40B4-BE49-F238E27FC236}">
              <a16:creationId xmlns:a16="http://schemas.microsoft.com/office/drawing/2014/main" id="{98EAB574-415A-4E64-BC1C-7FC54C363B45}"/>
            </a:ext>
          </a:extLst>
        </xdr:cNvPr>
        <xdr:cNvSpPr/>
      </xdr:nvSpPr>
      <xdr:spPr>
        <a:xfrm>
          <a:off x="3746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15875</xdr:rowOff>
    </xdr:from>
    <xdr:to>
      <xdr:col>15</xdr:col>
      <xdr:colOff>101600</xdr:colOff>
      <xdr:row>105</xdr:row>
      <xdr:rowOff>117475</xdr:rowOff>
    </xdr:to>
    <xdr:sp macro="" textlink="">
      <xdr:nvSpPr>
        <xdr:cNvPr id="411" name="フローチャート: 判断 410">
          <a:extLst>
            <a:ext uri="{FF2B5EF4-FFF2-40B4-BE49-F238E27FC236}">
              <a16:creationId xmlns:a16="http://schemas.microsoft.com/office/drawing/2014/main" id="{57B7C0B7-071B-44D6-B780-CFB2913C0B94}"/>
            </a:ext>
          </a:extLst>
        </xdr:cNvPr>
        <xdr:cNvSpPr/>
      </xdr:nvSpPr>
      <xdr:spPr>
        <a:xfrm>
          <a:off x="2857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23495</xdr:rowOff>
    </xdr:from>
    <xdr:to>
      <xdr:col>10</xdr:col>
      <xdr:colOff>165100</xdr:colOff>
      <xdr:row>105</xdr:row>
      <xdr:rowOff>125095</xdr:rowOff>
    </xdr:to>
    <xdr:sp macro="" textlink="">
      <xdr:nvSpPr>
        <xdr:cNvPr id="412" name="フローチャート: 判断 411">
          <a:extLst>
            <a:ext uri="{FF2B5EF4-FFF2-40B4-BE49-F238E27FC236}">
              <a16:creationId xmlns:a16="http://schemas.microsoft.com/office/drawing/2014/main" id="{374B7436-7CDF-4806-ACEE-F4D0F207CDA4}"/>
            </a:ext>
          </a:extLst>
        </xdr:cNvPr>
        <xdr:cNvSpPr/>
      </xdr:nvSpPr>
      <xdr:spPr>
        <a:xfrm>
          <a:off x="1968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143511</xdr:rowOff>
    </xdr:from>
    <xdr:to>
      <xdr:col>6</xdr:col>
      <xdr:colOff>38100</xdr:colOff>
      <xdr:row>105</xdr:row>
      <xdr:rowOff>73661</xdr:rowOff>
    </xdr:to>
    <xdr:sp macro="" textlink="">
      <xdr:nvSpPr>
        <xdr:cNvPr id="413" name="フローチャート: 判断 412">
          <a:extLst>
            <a:ext uri="{FF2B5EF4-FFF2-40B4-BE49-F238E27FC236}">
              <a16:creationId xmlns:a16="http://schemas.microsoft.com/office/drawing/2014/main" id="{10F65A01-C075-4E8E-AD50-3D35B0B2F538}"/>
            </a:ext>
          </a:extLst>
        </xdr:cNvPr>
        <xdr:cNvSpPr/>
      </xdr:nvSpPr>
      <xdr:spPr>
        <a:xfrm>
          <a:off x="107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D3B1625-D725-4344-861A-DCD747B7E95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BB35709-DF77-436B-9D5B-3CD4480D9EC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8145AE4-62C5-4815-8759-BD4F3FE59FF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E13E19E-C46A-444B-A044-DBCA89A0031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B911941-80B4-4535-AB40-D53AB7AE422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419" name="楕円 418">
          <a:extLst>
            <a:ext uri="{FF2B5EF4-FFF2-40B4-BE49-F238E27FC236}">
              <a16:creationId xmlns:a16="http://schemas.microsoft.com/office/drawing/2014/main" id="{B8674104-C451-4912-8281-8326C08F7EC0}"/>
            </a:ext>
          </a:extLst>
        </xdr:cNvPr>
        <xdr:cNvSpPr/>
      </xdr:nvSpPr>
      <xdr:spPr>
        <a:xfrm>
          <a:off x="45847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73041</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5C3E5B55-B344-466D-B2CB-5AAEF369D788}"/>
            </a:ext>
          </a:extLst>
        </xdr:cNvPr>
        <xdr:cNvSpPr txBox="1"/>
      </xdr:nvSpPr>
      <xdr:spPr>
        <a:xfrm>
          <a:off x="4673600"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50164</xdr:rowOff>
    </xdr:from>
    <xdr:to>
      <xdr:col>20</xdr:col>
      <xdr:colOff>38100</xdr:colOff>
      <xdr:row>104</xdr:row>
      <xdr:rowOff>151764</xdr:rowOff>
    </xdr:to>
    <xdr:sp macro="" textlink="">
      <xdr:nvSpPr>
        <xdr:cNvPr id="421" name="楕円 420">
          <a:extLst>
            <a:ext uri="{FF2B5EF4-FFF2-40B4-BE49-F238E27FC236}">
              <a16:creationId xmlns:a16="http://schemas.microsoft.com/office/drawing/2014/main" id="{0EEEE47D-DD27-4B81-B700-A468A957842E}"/>
            </a:ext>
          </a:extLst>
        </xdr:cNvPr>
        <xdr:cNvSpPr/>
      </xdr:nvSpPr>
      <xdr:spPr>
        <a:xfrm>
          <a:off x="3746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100964</xdr:rowOff>
    </xdr:from>
    <xdr:to>
      <xdr:col>24</xdr:col>
      <xdr:colOff>63500</xdr:colOff>
      <xdr:row>104</xdr:row>
      <xdr:rowOff>100964</xdr:rowOff>
    </xdr:to>
    <xdr:cxnSp macro="">
      <xdr:nvCxnSpPr>
        <xdr:cNvPr id="422" name="直線コネクタ 421">
          <a:extLst>
            <a:ext uri="{FF2B5EF4-FFF2-40B4-BE49-F238E27FC236}">
              <a16:creationId xmlns:a16="http://schemas.microsoft.com/office/drawing/2014/main" id="{F55D9571-CED3-4750-8BB5-6C2424547525}"/>
            </a:ext>
          </a:extLst>
        </xdr:cNvPr>
        <xdr:cNvCxnSpPr/>
      </xdr:nvCxnSpPr>
      <xdr:spPr>
        <a:xfrm>
          <a:off x="3797300" y="17931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25400</xdr:rowOff>
    </xdr:from>
    <xdr:to>
      <xdr:col>15</xdr:col>
      <xdr:colOff>101600</xdr:colOff>
      <xdr:row>104</xdr:row>
      <xdr:rowOff>127000</xdr:rowOff>
    </xdr:to>
    <xdr:sp macro="" textlink="">
      <xdr:nvSpPr>
        <xdr:cNvPr id="423" name="楕円 422">
          <a:extLst>
            <a:ext uri="{FF2B5EF4-FFF2-40B4-BE49-F238E27FC236}">
              <a16:creationId xmlns:a16="http://schemas.microsoft.com/office/drawing/2014/main" id="{76B9D32A-7227-4E11-9BC0-C95ED40A912D}"/>
            </a:ext>
          </a:extLst>
        </xdr:cNvPr>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76200</xdr:rowOff>
    </xdr:from>
    <xdr:to>
      <xdr:col>19</xdr:col>
      <xdr:colOff>177800</xdr:colOff>
      <xdr:row>104</xdr:row>
      <xdr:rowOff>100964</xdr:rowOff>
    </xdr:to>
    <xdr:cxnSp macro="">
      <xdr:nvCxnSpPr>
        <xdr:cNvPr id="424" name="直線コネクタ 423">
          <a:extLst>
            <a:ext uri="{FF2B5EF4-FFF2-40B4-BE49-F238E27FC236}">
              <a16:creationId xmlns:a16="http://schemas.microsoft.com/office/drawing/2014/main" id="{D73CEAC6-C27E-4683-A164-BDDD0E765F4C}"/>
            </a:ext>
          </a:extLst>
        </xdr:cNvPr>
        <xdr:cNvCxnSpPr/>
      </xdr:nvCxnSpPr>
      <xdr:spPr>
        <a:xfrm>
          <a:off x="2908300" y="179070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168275</xdr:rowOff>
    </xdr:from>
    <xdr:to>
      <xdr:col>10</xdr:col>
      <xdr:colOff>165100</xdr:colOff>
      <xdr:row>104</xdr:row>
      <xdr:rowOff>98425</xdr:rowOff>
    </xdr:to>
    <xdr:sp macro="" textlink="">
      <xdr:nvSpPr>
        <xdr:cNvPr id="425" name="楕円 424">
          <a:extLst>
            <a:ext uri="{FF2B5EF4-FFF2-40B4-BE49-F238E27FC236}">
              <a16:creationId xmlns:a16="http://schemas.microsoft.com/office/drawing/2014/main" id="{E5C78EA6-BC84-48D8-82AE-43506D9952C6}"/>
            </a:ext>
          </a:extLst>
        </xdr:cNvPr>
        <xdr:cNvSpPr/>
      </xdr:nvSpPr>
      <xdr:spPr>
        <a:xfrm>
          <a:off x="1968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47625</xdr:rowOff>
    </xdr:from>
    <xdr:to>
      <xdr:col>15</xdr:col>
      <xdr:colOff>50800</xdr:colOff>
      <xdr:row>104</xdr:row>
      <xdr:rowOff>76200</xdr:rowOff>
    </xdr:to>
    <xdr:cxnSp macro="">
      <xdr:nvCxnSpPr>
        <xdr:cNvPr id="426" name="直線コネクタ 425">
          <a:extLst>
            <a:ext uri="{FF2B5EF4-FFF2-40B4-BE49-F238E27FC236}">
              <a16:creationId xmlns:a16="http://schemas.microsoft.com/office/drawing/2014/main" id="{05D325A8-93FD-4214-B9F8-AF9FCFE245DB}"/>
            </a:ext>
          </a:extLst>
        </xdr:cNvPr>
        <xdr:cNvCxnSpPr/>
      </xdr:nvCxnSpPr>
      <xdr:spPr>
        <a:xfrm>
          <a:off x="2019300" y="17878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137795</xdr:rowOff>
    </xdr:from>
    <xdr:to>
      <xdr:col>6</xdr:col>
      <xdr:colOff>38100</xdr:colOff>
      <xdr:row>104</xdr:row>
      <xdr:rowOff>67945</xdr:rowOff>
    </xdr:to>
    <xdr:sp macro="" textlink="">
      <xdr:nvSpPr>
        <xdr:cNvPr id="427" name="楕円 426">
          <a:extLst>
            <a:ext uri="{FF2B5EF4-FFF2-40B4-BE49-F238E27FC236}">
              <a16:creationId xmlns:a16="http://schemas.microsoft.com/office/drawing/2014/main" id="{9E66288E-EA5B-4526-A08B-D31C2D02ADF2}"/>
            </a:ext>
          </a:extLst>
        </xdr:cNvPr>
        <xdr:cNvSpPr/>
      </xdr:nvSpPr>
      <xdr:spPr>
        <a:xfrm>
          <a:off x="1079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17145</xdr:rowOff>
    </xdr:from>
    <xdr:to>
      <xdr:col>10</xdr:col>
      <xdr:colOff>114300</xdr:colOff>
      <xdr:row>104</xdr:row>
      <xdr:rowOff>47625</xdr:rowOff>
    </xdr:to>
    <xdr:cxnSp macro="">
      <xdr:nvCxnSpPr>
        <xdr:cNvPr id="428" name="直線コネクタ 427">
          <a:extLst>
            <a:ext uri="{FF2B5EF4-FFF2-40B4-BE49-F238E27FC236}">
              <a16:creationId xmlns:a16="http://schemas.microsoft.com/office/drawing/2014/main" id="{FEAD1BE4-3995-46B0-824B-F1D926243246}"/>
            </a:ext>
          </a:extLst>
        </xdr:cNvPr>
        <xdr:cNvCxnSpPr/>
      </xdr:nvCxnSpPr>
      <xdr:spPr>
        <a:xfrm>
          <a:off x="1130300" y="178479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127652</xdr:rowOff>
    </xdr:from>
    <xdr:ext cx="405111" cy="259045"/>
    <xdr:sp macro="" textlink="">
      <xdr:nvSpPr>
        <xdr:cNvPr id="429" name="n_1aveValue【港湾・漁港】&#10;有形固定資産減価償却率">
          <a:extLst>
            <a:ext uri="{FF2B5EF4-FFF2-40B4-BE49-F238E27FC236}">
              <a16:creationId xmlns:a16="http://schemas.microsoft.com/office/drawing/2014/main" id="{D925DD8B-1FE0-4F63-A5C1-599F4590153C}"/>
            </a:ext>
          </a:extLst>
        </xdr:cNvPr>
        <xdr:cNvSpPr txBox="1"/>
      </xdr:nvSpPr>
      <xdr:spPr>
        <a:xfrm>
          <a:off x="3582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108602</xdr:rowOff>
    </xdr:from>
    <xdr:ext cx="405111" cy="259045"/>
    <xdr:sp macro="" textlink="">
      <xdr:nvSpPr>
        <xdr:cNvPr id="430" name="n_2aveValue【港湾・漁港】&#10;有形固定資産減価償却率">
          <a:extLst>
            <a:ext uri="{FF2B5EF4-FFF2-40B4-BE49-F238E27FC236}">
              <a16:creationId xmlns:a16="http://schemas.microsoft.com/office/drawing/2014/main" id="{6904B889-53AD-4CC2-B63D-00AE09047C56}"/>
            </a:ext>
          </a:extLst>
        </xdr:cNvPr>
        <xdr:cNvSpPr txBox="1"/>
      </xdr:nvSpPr>
      <xdr:spPr>
        <a:xfrm>
          <a:off x="2705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116222</xdr:rowOff>
    </xdr:from>
    <xdr:ext cx="405111" cy="259045"/>
    <xdr:sp macro="" textlink="">
      <xdr:nvSpPr>
        <xdr:cNvPr id="431" name="n_3aveValue【港湾・漁港】&#10;有形固定資産減価償却率">
          <a:extLst>
            <a:ext uri="{FF2B5EF4-FFF2-40B4-BE49-F238E27FC236}">
              <a16:creationId xmlns:a16="http://schemas.microsoft.com/office/drawing/2014/main" id="{45F87F36-B3A2-43E3-9E02-E35013285892}"/>
            </a:ext>
          </a:extLst>
        </xdr:cNvPr>
        <xdr:cNvSpPr txBox="1"/>
      </xdr:nvSpPr>
      <xdr:spPr>
        <a:xfrm>
          <a:off x="1816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64788</xdr:rowOff>
    </xdr:from>
    <xdr:ext cx="405111" cy="259045"/>
    <xdr:sp macro="" textlink="">
      <xdr:nvSpPr>
        <xdr:cNvPr id="432" name="n_4aveValue【港湾・漁港】&#10;有形固定資産減価償却率">
          <a:extLst>
            <a:ext uri="{FF2B5EF4-FFF2-40B4-BE49-F238E27FC236}">
              <a16:creationId xmlns:a16="http://schemas.microsoft.com/office/drawing/2014/main" id="{C2855A63-B6C8-44DD-9024-3F2EB20B3913}"/>
            </a:ext>
          </a:extLst>
        </xdr:cNvPr>
        <xdr:cNvSpPr txBox="1"/>
      </xdr:nvSpPr>
      <xdr:spPr>
        <a:xfrm>
          <a:off x="927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168291</xdr:rowOff>
    </xdr:from>
    <xdr:ext cx="405111" cy="259045"/>
    <xdr:sp macro="" textlink="">
      <xdr:nvSpPr>
        <xdr:cNvPr id="433" name="n_1mainValue【港湾・漁港】&#10;有形固定資産減価償却率">
          <a:extLst>
            <a:ext uri="{FF2B5EF4-FFF2-40B4-BE49-F238E27FC236}">
              <a16:creationId xmlns:a16="http://schemas.microsoft.com/office/drawing/2014/main" id="{997068F5-0E25-417C-97DE-B9916DDC0550}"/>
            </a:ext>
          </a:extLst>
        </xdr:cNvPr>
        <xdr:cNvSpPr txBox="1"/>
      </xdr:nvSpPr>
      <xdr:spPr>
        <a:xfrm>
          <a:off x="35820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434" name="n_2mainValue【港湾・漁港】&#10;有形固定資産減価償却率">
          <a:extLst>
            <a:ext uri="{FF2B5EF4-FFF2-40B4-BE49-F238E27FC236}">
              <a16:creationId xmlns:a16="http://schemas.microsoft.com/office/drawing/2014/main" id="{A557AE59-EB9C-41CE-B6E1-ED3555075791}"/>
            </a:ext>
          </a:extLst>
        </xdr:cNvPr>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114952</xdr:rowOff>
    </xdr:from>
    <xdr:ext cx="405111" cy="259045"/>
    <xdr:sp macro="" textlink="">
      <xdr:nvSpPr>
        <xdr:cNvPr id="435" name="n_3mainValue【港湾・漁港】&#10;有形固定資産減価償却率">
          <a:extLst>
            <a:ext uri="{FF2B5EF4-FFF2-40B4-BE49-F238E27FC236}">
              <a16:creationId xmlns:a16="http://schemas.microsoft.com/office/drawing/2014/main" id="{B76A15D7-774F-4A6C-8A41-A8768BB6CE43}"/>
            </a:ext>
          </a:extLst>
        </xdr:cNvPr>
        <xdr:cNvSpPr txBox="1"/>
      </xdr:nvSpPr>
      <xdr:spPr>
        <a:xfrm>
          <a:off x="1816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84472</xdr:rowOff>
    </xdr:from>
    <xdr:ext cx="405111" cy="259045"/>
    <xdr:sp macro="" textlink="">
      <xdr:nvSpPr>
        <xdr:cNvPr id="436" name="n_4mainValue【港湾・漁港】&#10;有形固定資産減価償却率">
          <a:extLst>
            <a:ext uri="{FF2B5EF4-FFF2-40B4-BE49-F238E27FC236}">
              <a16:creationId xmlns:a16="http://schemas.microsoft.com/office/drawing/2014/main" id="{D8DA181A-4DF4-4C21-B14D-D5B06D684BC3}"/>
            </a:ext>
          </a:extLst>
        </xdr:cNvPr>
        <xdr:cNvSpPr txBox="1"/>
      </xdr:nvSpPr>
      <xdr:spPr>
        <a:xfrm>
          <a:off x="927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692A6B82-5119-4369-8B02-4038E429EBE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122F509-641B-4E49-9BBD-99AC5AF751E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35D1E958-10A5-4B38-8E1A-82FCF03AAFB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DAFF8D4-0B5B-4A51-87C5-FACF2F45D3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BF3A639-7D63-40A3-87C8-13272142772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C7EB016D-10F3-49D2-8A71-8F82F54590A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584A8AFD-B2E8-4DCC-B986-10426DECE22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4C71385F-5841-4D78-A0B8-6D1DB3CABA9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E6FFA28B-2359-44C6-AD91-834983C25A4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CB02E8D3-06DE-4A67-BE36-71FA49E3BAD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BDC7CDCD-0D2A-4E08-B48F-819CDC5D311A}"/>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FA11C74F-3563-4EEC-86E2-CFF58BA98013}"/>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7CC1A7D4-E2D5-4F56-A148-F5878FBAFF9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BBCAF3E3-55B1-409C-87ED-BA669D9EC1C2}"/>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4B84D5F3-D9EE-4230-A926-080A6E90880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F19EEAD1-092F-4243-9B0C-C841B1835D9D}"/>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C2DF6D30-6155-4274-B808-3C6D2C74A97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47FBFBDD-A566-4B06-ADA5-E0146D0A54B5}"/>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8FC10855-6FF9-4CDB-944A-69C0EFCD300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6" name="テキスト ボックス 455">
          <a:extLst>
            <a:ext uri="{FF2B5EF4-FFF2-40B4-BE49-F238E27FC236}">
              <a16:creationId xmlns:a16="http://schemas.microsoft.com/office/drawing/2014/main" id="{C71A4393-0EA1-46DC-8D79-C477E3B8F442}"/>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462F67CD-3D2D-4B33-81B3-0D15D74F477E}"/>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8" name="テキスト ボックス 457">
          <a:extLst>
            <a:ext uri="{FF2B5EF4-FFF2-40B4-BE49-F238E27FC236}">
              <a16:creationId xmlns:a16="http://schemas.microsoft.com/office/drawing/2014/main" id="{812E1E86-E193-48FA-9F71-4F7D0A8E6A92}"/>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CE23C5CE-8F2B-4BFD-847A-D9D80416B9B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0" name="テキスト ボックス 459">
          <a:extLst>
            <a:ext uri="{FF2B5EF4-FFF2-40B4-BE49-F238E27FC236}">
              <a16:creationId xmlns:a16="http://schemas.microsoft.com/office/drawing/2014/main" id="{9C26DAA7-05E4-4C48-B77B-715B4918F033}"/>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6A824B25-7D7C-41A9-B5A4-D1CCE957B9C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124141</xdr:rowOff>
    </xdr:from>
    <xdr:to>
      <xdr:col>54</xdr:col>
      <xdr:colOff>189865</xdr:colOff>
      <xdr:row>109</xdr:row>
      <xdr:rowOff>35255</xdr:rowOff>
    </xdr:to>
    <xdr:cxnSp macro="">
      <xdr:nvCxnSpPr>
        <xdr:cNvPr id="462" name="直線コネクタ 461">
          <a:extLst>
            <a:ext uri="{FF2B5EF4-FFF2-40B4-BE49-F238E27FC236}">
              <a16:creationId xmlns:a16="http://schemas.microsoft.com/office/drawing/2014/main" id="{CCDBAD1E-FB27-4B4F-BD7B-3AE445C5CA91}"/>
            </a:ext>
          </a:extLst>
        </xdr:cNvPr>
        <xdr:cNvCxnSpPr/>
      </xdr:nvCxnSpPr>
      <xdr:spPr>
        <a:xfrm flipV="1">
          <a:off x="10476865" y="17269141"/>
          <a:ext cx="0" cy="145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3" name="【港湾・漁港】&#10;一人当たり有形固定資産（償却資産）額最小値テキスト">
          <a:extLst>
            <a:ext uri="{FF2B5EF4-FFF2-40B4-BE49-F238E27FC236}">
              <a16:creationId xmlns:a16="http://schemas.microsoft.com/office/drawing/2014/main" id="{16506FCF-43B3-4273-B9D2-67803D698BF3}"/>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4" name="直線コネクタ 463">
          <a:extLst>
            <a:ext uri="{FF2B5EF4-FFF2-40B4-BE49-F238E27FC236}">
              <a16:creationId xmlns:a16="http://schemas.microsoft.com/office/drawing/2014/main" id="{12978E07-58FF-4871-BCA8-A5BB77807C0D}"/>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70818</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1C8208D1-3BEF-441B-B81A-61A1CBB4A49E}"/>
            </a:ext>
          </a:extLst>
        </xdr:cNvPr>
        <xdr:cNvSpPr txBox="1"/>
      </xdr:nvSpPr>
      <xdr:spPr>
        <a:xfrm>
          <a:off x="10515600" y="1704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124141</xdr:rowOff>
    </xdr:from>
    <xdr:to>
      <xdr:col>55</xdr:col>
      <xdr:colOff>88900</xdr:colOff>
      <xdr:row>100</xdr:row>
      <xdr:rowOff>124141</xdr:rowOff>
    </xdr:to>
    <xdr:cxnSp macro="">
      <xdr:nvCxnSpPr>
        <xdr:cNvPr id="466" name="直線コネクタ 465">
          <a:extLst>
            <a:ext uri="{FF2B5EF4-FFF2-40B4-BE49-F238E27FC236}">
              <a16:creationId xmlns:a16="http://schemas.microsoft.com/office/drawing/2014/main" id="{33D85968-6D1F-4950-A58D-B97E849F9B7E}"/>
            </a:ext>
          </a:extLst>
        </xdr:cNvPr>
        <xdr:cNvCxnSpPr/>
      </xdr:nvCxnSpPr>
      <xdr:spPr>
        <a:xfrm>
          <a:off x="10388600" y="1726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107886</xdr:rowOff>
    </xdr:from>
    <xdr:ext cx="534377" cy="259045"/>
    <xdr:sp macro="" textlink="">
      <xdr:nvSpPr>
        <xdr:cNvPr id="467" name="【港湾・漁港】&#10;一人当たり有形固定資産（償却資産）額平均値テキスト">
          <a:extLst>
            <a:ext uri="{FF2B5EF4-FFF2-40B4-BE49-F238E27FC236}">
              <a16:creationId xmlns:a16="http://schemas.microsoft.com/office/drawing/2014/main" id="{07E311D8-CAF2-479D-B409-DC977C7020CB}"/>
            </a:ext>
          </a:extLst>
        </xdr:cNvPr>
        <xdr:cNvSpPr txBox="1"/>
      </xdr:nvSpPr>
      <xdr:spPr>
        <a:xfrm>
          <a:off x="10515600" y="1845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129459</xdr:rowOff>
    </xdr:from>
    <xdr:to>
      <xdr:col>55</xdr:col>
      <xdr:colOff>50800</xdr:colOff>
      <xdr:row>108</xdr:row>
      <xdr:rowOff>59609</xdr:rowOff>
    </xdr:to>
    <xdr:sp macro="" textlink="">
      <xdr:nvSpPr>
        <xdr:cNvPr id="468" name="フローチャート: 判断 467">
          <a:extLst>
            <a:ext uri="{FF2B5EF4-FFF2-40B4-BE49-F238E27FC236}">
              <a16:creationId xmlns:a16="http://schemas.microsoft.com/office/drawing/2014/main" id="{FEB44955-503F-4CFF-AEDA-4524176B69CB}"/>
            </a:ext>
          </a:extLst>
        </xdr:cNvPr>
        <xdr:cNvSpPr/>
      </xdr:nvSpPr>
      <xdr:spPr>
        <a:xfrm>
          <a:off x="104267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126986</xdr:rowOff>
    </xdr:from>
    <xdr:to>
      <xdr:col>50</xdr:col>
      <xdr:colOff>165100</xdr:colOff>
      <xdr:row>108</xdr:row>
      <xdr:rowOff>57136</xdr:rowOff>
    </xdr:to>
    <xdr:sp macro="" textlink="">
      <xdr:nvSpPr>
        <xdr:cNvPr id="469" name="フローチャート: 判断 468">
          <a:extLst>
            <a:ext uri="{FF2B5EF4-FFF2-40B4-BE49-F238E27FC236}">
              <a16:creationId xmlns:a16="http://schemas.microsoft.com/office/drawing/2014/main" id="{4AD4EE0D-60C2-40FC-935C-133CD7A3FC6F}"/>
            </a:ext>
          </a:extLst>
        </xdr:cNvPr>
        <xdr:cNvSpPr/>
      </xdr:nvSpPr>
      <xdr:spPr>
        <a:xfrm>
          <a:off x="9588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130034</xdr:rowOff>
    </xdr:from>
    <xdr:to>
      <xdr:col>46</xdr:col>
      <xdr:colOff>38100</xdr:colOff>
      <xdr:row>108</xdr:row>
      <xdr:rowOff>60184</xdr:rowOff>
    </xdr:to>
    <xdr:sp macro="" textlink="">
      <xdr:nvSpPr>
        <xdr:cNvPr id="470" name="フローチャート: 判断 469">
          <a:extLst>
            <a:ext uri="{FF2B5EF4-FFF2-40B4-BE49-F238E27FC236}">
              <a16:creationId xmlns:a16="http://schemas.microsoft.com/office/drawing/2014/main" id="{C4B460E6-95E5-4C96-A975-75BB1D7A5B7C}"/>
            </a:ext>
          </a:extLst>
        </xdr:cNvPr>
        <xdr:cNvSpPr/>
      </xdr:nvSpPr>
      <xdr:spPr>
        <a:xfrm>
          <a:off x="8699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115041</xdr:rowOff>
    </xdr:from>
    <xdr:to>
      <xdr:col>41</xdr:col>
      <xdr:colOff>101600</xdr:colOff>
      <xdr:row>108</xdr:row>
      <xdr:rowOff>45191</xdr:rowOff>
    </xdr:to>
    <xdr:sp macro="" textlink="">
      <xdr:nvSpPr>
        <xdr:cNvPr id="471" name="フローチャート: 判断 470">
          <a:extLst>
            <a:ext uri="{FF2B5EF4-FFF2-40B4-BE49-F238E27FC236}">
              <a16:creationId xmlns:a16="http://schemas.microsoft.com/office/drawing/2014/main" id="{E54AEB6B-ED72-4363-9299-B3E98FCA00E5}"/>
            </a:ext>
          </a:extLst>
        </xdr:cNvPr>
        <xdr:cNvSpPr/>
      </xdr:nvSpPr>
      <xdr:spPr>
        <a:xfrm>
          <a:off x="7810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143861</xdr:rowOff>
    </xdr:from>
    <xdr:to>
      <xdr:col>36</xdr:col>
      <xdr:colOff>165100</xdr:colOff>
      <xdr:row>108</xdr:row>
      <xdr:rowOff>74011</xdr:rowOff>
    </xdr:to>
    <xdr:sp macro="" textlink="">
      <xdr:nvSpPr>
        <xdr:cNvPr id="472" name="フローチャート: 判断 471">
          <a:extLst>
            <a:ext uri="{FF2B5EF4-FFF2-40B4-BE49-F238E27FC236}">
              <a16:creationId xmlns:a16="http://schemas.microsoft.com/office/drawing/2014/main" id="{C9A901E7-D626-435D-B98D-92B8042E4846}"/>
            </a:ext>
          </a:extLst>
        </xdr:cNvPr>
        <xdr:cNvSpPr/>
      </xdr:nvSpPr>
      <xdr:spPr>
        <a:xfrm>
          <a:off x="6921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5196665-F1AD-49C3-9412-AD5C1D5E0B5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2EC8418-1C80-493F-9B5C-52D19F9E13C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3D66045-0177-4378-9472-20A7EDBAB73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5B4F576-092F-4D5E-A099-43C6D0270EB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4F09C205-3C16-4FDD-AF2B-9781AECDA3B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43858</xdr:rowOff>
    </xdr:from>
    <xdr:to>
      <xdr:col>55</xdr:col>
      <xdr:colOff>50800</xdr:colOff>
      <xdr:row>107</xdr:row>
      <xdr:rowOff>145458</xdr:rowOff>
    </xdr:to>
    <xdr:sp macro="" textlink="">
      <xdr:nvSpPr>
        <xdr:cNvPr id="478" name="楕円 477">
          <a:extLst>
            <a:ext uri="{FF2B5EF4-FFF2-40B4-BE49-F238E27FC236}">
              <a16:creationId xmlns:a16="http://schemas.microsoft.com/office/drawing/2014/main" id="{2E308E26-18D7-4586-8BF5-E657ECDAD7AC}"/>
            </a:ext>
          </a:extLst>
        </xdr:cNvPr>
        <xdr:cNvSpPr/>
      </xdr:nvSpPr>
      <xdr:spPr>
        <a:xfrm>
          <a:off x="10426700" y="183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66735</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4A929B33-1B35-4607-B59D-1E2EC355CD49}"/>
            </a:ext>
          </a:extLst>
        </xdr:cNvPr>
        <xdr:cNvSpPr txBox="1"/>
      </xdr:nvSpPr>
      <xdr:spPr>
        <a:xfrm>
          <a:off x="10515600" y="1824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52574</xdr:rowOff>
    </xdr:from>
    <xdr:to>
      <xdr:col>50</xdr:col>
      <xdr:colOff>165100</xdr:colOff>
      <xdr:row>107</xdr:row>
      <xdr:rowOff>154174</xdr:rowOff>
    </xdr:to>
    <xdr:sp macro="" textlink="">
      <xdr:nvSpPr>
        <xdr:cNvPr id="480" name="楕円 479">
          <a:extLst>
            <a:ext uri="{FF2B5EF4-FFF2-40B4-BE49-F238E27FC236}">
              <a16:creationId xmlns:a16="http://schemas.microsoft.com/office/drawing/2014/main" id="{B2DA4E6D-80EC-4DF4-83F7-8546477EBAB3}"/>
            </a:ext>
          </a:extLst>
        </xdr:cNvPr>
        <xdr:cNvSpPr/>
      </xdr:nvSpPr>
      <xdr:spPr>
        <a:xfrm>
          <a:off x="9588500" y="1839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94658</xdr:rowOff>
    </xdr:from>
    <xdr:to>
      <xdr:col>55</xdr:col>
      <xdr:colOff>0</xdr:colOff>
      <xdr:row>107</xdr:row>
      <xdr:rowOff>103374</xdr:rowOff>
    </xdr:to>
    <xdr:cxnSp macro="">
      <xdr:nvCxnSpPr>
        <xdr:cNvPr id="481" name="直線コネクタ 480">
          <a:extLst>
            <a:ext uri="{FF2B5EF4-FFF2-40B4-BE49-F238E27FC236}">
              <a16:creationId xmlns:a16="http://schemas.microsoft.com/office/drawing/2014/main" id="{92A82797-AB1E-44DD-A82A-4A2C7273A366}"/>
            </a:ext>
          </a:extLst>
        </xdr:cNvPr>
        <xdr:cNvCxnSpPr/>
      </xdr:nvCxnSpPr>
      <xdr:spPr>
        <a:xfrm flipV="1">
          <a:off x="9639300" y="18439808"/>
          <a:ext cx="83820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55621</xdr:rowOff>
    </xdr:from>
    <xdr:to>
      <xdr:col>46</xdr:col>
      <xdr:colOff>38100</xdr:colOff>
      <xdr:row>107</xdr:row>
      <xdr:rowOff>157221</xdr:rowOff>
    </xdr:to>
    <xdr:sp macro="" textlink="">
      <xdr:nvSpPr>
        <xdr:cNvPr id="482" name="楕円 481">
          <a:extLst>
            <a:ext uri="{FF2B5EF4-FFF2-40B4-BE49-F238E27FC236}">
              <a16:creationId xmlns:a16="http://schemas.microsoft.com/office/drawing/2014/main" id="{28A9DC09-71AF-4E43-A540-099954C084FA}"/>
            </a:ext>
          </a:extLst>
        </xdr:cNvPr>
        <xdr:cNvSpPr/>
      </xdr:nvSpPr>
      <xdr:spPr>
        <a:xfrm>
          <a:off x="8699500" y="184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103374</xdr:rowOff>
    </xdr:from>
    <xdr:to>
      <xdr:col>50</xdr:col>
      <xdr:colOff>114300</xdr:colOff>
      <xdr:row>107</xdr:row>
      <xdr:rowOff>106421</xdr:rowOff>
    </xdr:to>
    <xdr:cxnSp macro="">
      <xdr:nvCxnSpPr>
        <xdr:cNvPr id="483" name="直線コネクタ 482">
          <a:extLst>
            <a:ext uri="{FF2B5EF4-FFF2-40B4-BE49-F238E27FC236}">
              <a16:creationId xmlns:a16="http://schemas.microsoft.com/office/drawing/2014/main" id="{95FF0B15-D70E-47EA-B195-6202B26B1B0B}"/>
            </a:ext>
          </a:extLst>
        </xdr:cNvPr>
        <xdr:cNvCxnSpPr/>
      </xdr:nvCxnSpPr>
      <xdr:spPr>
        <a:xfrm flipV="1">
          <a:off x="8750300" y="18448524"/>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57290</xdr:rowOff>
    </xdr:from>
    <xdr:to>
      <xdr:col>41</xdr:col>
      <xdr:colOff>101600</xdr:colOff>
      <xdr:row>107</xdr:row>
      <xdr:rowOff>158890</xdr:rowOff>
    </xdr:to>
    <xdr:sp macro="" textlink="">
      <xdr:nvSpPr>
        <xdr:cNvPr id="484" name="楕円 483">
          <a:extLst>
            <a:ext uri="{FF2B5EF4-FFF2-40B4-BE49-F238E27FC236}">
              <a16:creationId xmlns:a16="http://schemas.microsoft.com/office/drawing/2014/main" id="{2465961D-9F2C-4137-8EB3-62F29AC2DEA4}"/>
            </a:ext>
          </a:extLst>
        </xdr:cNvPr>
        <xdr:cNvSpPr/>
      </xdr:nvSpPr>
      <xdr:spPr>
        <a:xfrm>
          <a:off x="7810500" y="184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106421</xdr:rowOff>
    </xdr:from>
    <xdr:to>
      <xdr:col>45</xdr:col>
      <xdr:colOff>177800</xdr:colOff>
      <xdr:row>107</xdr:row>
      <xdr:rowOff>108090</xdr:rowOff>
    </xdr:to>
    <xdr:cxnSp macro="">
      <xdr:nvCxnSpPr>
        <xdr:cNvPr id="485" name="直線コネクタ 484">
          <a:extLst>
            <a:ext uri="{FF2B5EF4-FFF2-40B4-BE49-F238E27FC236}">
              <a16:creationId xmlns:a16="http://schemas.microsoft.com/office/drawing/2014/main" id="{94B49363-B1E3-4E1B-AB00-B4CA997D27FC}"/>
            </a:ext>
          </a:extLst>
        </xdr:cNvPr>
        <xdr:cNvCxnSpPr/>
      </xdr:nvCxnSpPr>
      <xdr:spPr>
        <a:xfrm flipV="1">
          <a:off x="7861300" y="18451571"/>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58187</xdr:rowOff>
    </xdr:from>
    <xdr:to>
      <xdr:col>36</xdr:col>
      <xdr:colOff>165100</xdr:colOff>
      <xdr:row>107</xdr:row>
      <xdr:rowOff>159787</xdr:rowOff>
    </xdr:to>
    <xdr:sp macro="" textlink="">
      <xdr:nvSpPr>
        <xdr:cNvPr id="486" name="楕円 485">
          <a:extLst>
            <a:ext uri="{FF2B5EF4-FFF2-40B4-BE49-F238E27FC236}">
              <a16:creationId xmlns:a16="http://schemas.microsoft.com/office/drawing/2014/main" id="{F323C1E8-D97C-4003-92DF-720C8B20C1E8}"/>
            </a:ext>
          </a:extLst>
        </xdr:cNvPr>
        <xdr:cNvSpPr/>
      </xdr:nvSpPr>
      <xdr:spPr>
        <a:xfrm>
          <a:off x="6921500" y="184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108090</xdr:rowOff>
    </xdr:from>
    <xdr:to>
      <xdr:col>41</xdr:col>
      <xdr:colOff>50800</xdr:colOff>
      <xdr:row>107</xdr:row>
      <xdr:rowOff>108987</xdr:rowOff>
    </xdr:to>
    <xdr:cxnSp macro="">
      <xdr:nvCxnSpPr>
        <xdr:cNvPr id="487" name="直線コネクタ 486">
          <a:extLst>
            <a:ext uri="{FF2B5EF4-FFF2-40B4-BE49-F238E27FC236}">
              <a16:creationId xmlns:a16="http://schemas.microsoft.com/office/drawing/2014/main" id="{1AE3D961-8A31-43F3-B5AB-3060A1EF4FBF}"/>
            </a:ext>
          </a:extLst>
        </xdr:cNvPr>
        <xdr:cNvCxnSpPr/>
      </xdr:nvCxnSpPr>
      <xdr:spPr>
        <a:xfrm flipV="1">
          <a:off x="6972300" y="18453240"/>
          <a:ext cx="889000" cy="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48263</xdr:rowOff>
    </xdr:from>
    <xdr:ext cx="534377" cy="259045"/>
    <xdr:sp macro="" textlink="">
      <xdr:nvSpPr>
        <xdr:cNvPr id="488" name="n_1aveValue【港湾・漁港】&#10;一人当たり有形固定資産（償却資産）額">
          <a:extLst>
            <a:ext uri="{FF2B5EF4-FFF2-40B4-BE49-F238E27FC236}">
              <a16:creationId xmlns:a16="http://schemas.microsoft.com/office/drawing/2014/main" id="{56A34562-EC99-46E9-AB13-F850B878A939}"/>
            </a:ext>
          </a:extLst>
        </xdr:cNvPr>
        <xdr:cNvSpPr txBox="1"/>
      </xdr:nvSpPr>
      <xdr:spPr>
        <a:xfrm>
          <a:off x="9359411" y="185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51311</xdr:rowOff>
    </xdr:from>
    <xdr:ext cx="534377" cy="259045"/>
    <xdr:sp macro="" textlink="">
      <xdr:nvSpPr>
        <xdr:cNvPr id="489" name="n_2aveValue【港湾・漁港】&#10;一人当たり有形固定資産（償却資産）額">
          <a:extLst>
            <a:ext uri="{FF2B5EF4-FFF2-40B4-BE49-F238E27FC236}">
              <a16:creationId xmlns:a16="http://schemas.microsoft.com/office/drawing/2014/main" id="{515F92B2-8891-4E8C-98D9-415F12D8D4AA}"/>
            </a:ext>
          </a:extLst>
        </xdr:cNvPr>
        <xdr:cNvSpPr txBox="1"/>
      </xdr:nvSpPr>
      <xdr:spPr>
        <a:xfrm>
          <a:off x="8483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36318</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FF45C892-B3C6-4478-82BC-E9869C383C56}"/>
            </a:ext>
          </a:extLst>
        </xdr:cNvPr>
        <xdr:cNvSpPr txBox="1"/>
      </xdr:nvSpPr>
      <xdr:spPr>
        <a:xfrm>
          <a:off x="75941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65138</xdr:rowOff>
    </xdr:from>
    <xdr:ext cx="534377" cy="259045"/>
    <xdr:sp macro="" textlink="">
      <xdr:nvSpPr>
        <xdr:cNvPr id="491" name="n_4aveValue【港湾・漁港】&#10;一人当たり有形固定資産（償却資産）額">
          <a:extLst>
            <a:ext uri="{FF2B5EF4-FFF2-40B4-BE49-F238E27FC236}">
              <a16:creationId xmlns:a16="http://schemas.microsoft.com/office/drawing/2014/main" id="{7CA75645-2FAA-42C6-A352-FB5E0ECD4F1B}"/>
            </a:ext>
          </a:extLst>
        </xdr:cNvPr>
        <xdr:cNvSpPr txBox="1"/>
      </xdr:nvSpPr>
      <xdr:spPr>
        <a:xfrm>
          <a:off x="67051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170701</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69B3673E-DB7D-4DE1-81A0-56BBA6E524A9}"/>
            </a:ext>
          </a:extLst>
        </xdr:cNvPr>
        <xdr:cNvSpPr txBox="1"/>
      </xdr:nvSpPr>
      <xdr:spPr>
        <a:xfrm>
          <a:off x="9359411" y="1817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2298</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643C8778-8B51-4F26-B5E4-4DCC8DE6BD6A}"/>
            </a:ext>
          </a:extLst>
        </xdr:cNvPr>
        <xdr:cNvSpPr txBox="1"/>
      </xdr:nvSpPr>
      <xdr:spPr>
        <a:xfrm>
          <a:off x="8483111" y="1817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3967</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51E33882-FDFC-4EBD-AB06-EEB2C53F2402}"/>
            </a:ext>
          </a:extLst>
        </xdr:cNvPr>
        <xdr:cNvSpPr txBox="1"/>
      </xdr:nvSpPr>
      <xdr:spPr>
        <a:xfrm>
          <a:off x="7594111" y="1817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4864</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BF525BD3-71D5-4DD0-A259-4D1552ADB9A8}"/>
            </a:ext>
          </a:extLst>
        </xdr:cNvPr>
        <xdr:cNvSpPr txBox="1"/>
      </xdr:nvSpPr>
      <xdr:spPr>
        <a:xfrm>
          <a:off x="6705111" y="181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5B48B709-4461-43BD-9237-E5CA1F7D601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775D8C79-2001-4E61-BADC-86DE52D32BD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1B53525F-00EA-41F8-85E6-7F2E2EA0A48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E41D5BDC-B755-4696-8101-EF3FFE3091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D9F10DB4-6438-4382-BB76-8C01E167BC5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733C6B13-D217-4C5D-AE77-D0B54439A10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EDB5E116-DD03-4C8D-88BF-7CBA9422A5B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31AE5BCC-8044-475B-AC1B-1E923CF862C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F10E5CA-76B1-4F3E-8B6A-20935216EE1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74E7B782-985F-498A-A808-F4A8BA895A6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DE879013-F272-4AC6-8D72-BE8C41B8115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7" name="直線コネクタ 506">
          <a:extLst>
            <a:ext uri="{FF2B5EF4-FFF2-40B4-BE49-F238E27FC236}">
              <a16:creationId xmlns:a16="http://schemas.microsoft.com/office/drawing/2014/main" id="{FF6DBC98-05F1-47FD-AEB7-D64929A3FC32}"/>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8" name="テキスト ボックス 507">
          <a:extLst>
            <a:ext uri="{FF2B5EF4-FFF2-40B4-BE49-F238E27FC236}">
              <a16:creationId xmlns:a16="http://schemas.microsoft.com/office/drawing/2014/main" id="{B35E3279-132C-4079-B1C9-831797DB64B9}"/>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9" name="直線コネクタ 508">
          <a:extLst>
            <a:ext uri="{FF2B5EF4-FFF2-40B4-BE49-F238E27FC236}">
              <a16:creationId xmlns:a16="http://schemas.microsoft.com/office/drawing/2014/main" id="{91B84A01-840A-4239-98D7-86D4C3CEBAF9}"/>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0" name="テキスト ボックス 509">
          <a:extLst>
            <a:ext uri="{FF2B5EF4-FFF2-40B4-BE49-F238E27FC236}">
              <a16:creationId xmlns:a16="http://schemas.microsoft.com/office/drawing/2014/main" id="{B3DC9045-28E2-4237-A8DA-C9B156196DC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1" name="直線コネクタ 510">
          <a:extLst>
            <a:ext uri="{FF2B5EF4-FFF2-40B4-BE49-F238E27FC236}">
              <a16:creationId xmlns:a16="http://schemas.microsoft.com/office/drawing/2014/main" id="{B379F0AD-22C6-45A7-9854-BECCDD3EE839}"/>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2" name="テキスト ボックス 511">
          <a:extLst>
            <a:ext uri="{FF2B5EF4-FFF2-40B4-BE49-F238E27FC236}">
              <a16:creationId xmlns:a16="http://schemas.microsoft.com/office/drawing/2014/main" id="{C9513E4B-8C78-4980-9200-4F3CACDAC42E}"/>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3" name="直線コネクタ 512">
          <a:extLst>
            <a:ext uri="{FF2B5EF4-FFF2-40B4-BE49-F238E27FC236}">
              <a16:creationId xmlns:a16="http://schemas.microsoft.com/office/drawing/2014/main" id="{B216BA0C-E4B6-4059-9321-F3E8A9C3D5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4" name="テキスト ボックス 513">
          <a:extLst>
            <a:ext uri="{FF2B5EF4-FFF2-40B4-BE49-F238E27FC236}">
              <a16:creationId xmlns:a16="http://schemas.microsoft.com/office/drawing/2014/main" id="{F6E68577-1DE9-4CA8-B166-7AFB2CBE7CAC}"/>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C9CD2A8-85D9-48AC-964C-181D82BD47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6E032D80-ED82-4BF7-97DE-5273D0EE66A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D0BC49C6-45F7-4B25-9FCB-0E0743489EB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518" name="直線コネクタ 517">
          <a:extLst>
            <a:ext uri="{FF2B5EF4-FFF2-40B4-BE49-F238E27FC236}">
              <a16:creationId xmlns:a16="http://schemas.microsoft.com/office/drawing/2014/main" id="{4DEFD6E2-E19D-40E8-B7EF-A7ADBBE95001}"/>
            </a:ext>
          </a:extLst>
        </xdr:cNvPr>
        <xdr:cNvCxnSpPr/>
      </xdr:nvCxnSpPr>
      <xdr:spPr>
        <a:xfrm flipV="1">
          <a:off x="16318864" y="609066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519" name="【認定こども園・幼稚園・保育所】&#10;有形固定資産減価償却率最小値テキスト">
          <a:extLst>
            <a:ext uri="{FF2B5EF4-FFF2-40B4-BE49-F238E27FC236}">
              <a16:creationId xmlns:a16="http://schemas.microsoft.com/office/drawing/2014/main" id="{BC4A96B9-AFD7-4541-992C-55DD3F9F2FAA}"/>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520" name="直線コネクタ 519">
          <a:extLst>
            <a:ext uri="{FF2B5EF4-FFF2-40B4-BE49-F238E27FC236}">
              <a16:creationId xmlns:a16="http://schemas.microsoft.com/office/drawing/2014/main" id="{73ED8139-C445-4950-A7C4-F236A30B5D6E}"/>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40432A39-A313-4265-BE45-B7398A5635A3}"/>
            </a:ext>
          </a:extLst>
        </xdr:cNvPr>
        <xdr:cNvSpPr txBox="1"/>
      </xdr:nvSpPr>
      <xdr:spPr>
        <a:xfrm>
          <a:off x="16357600" y="586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522" name="直線コネクタ 521">
          <a:extLst>
            <a:ext uri="{FF2B5EF4-FFF2-40B4-BE49-F238E27FC236}">
              <a16:creationId xmlns:a16="http://schemas.microsoft.com/office/drawing/2014/main" id="{CBC4C90B-F219-4C75-B4F6-E5B6EB342A56}"/>
            </a:ext>
          </a:extLst>
        </xdr:cNvPr>
        <xdr:cNvCxnSpPr/>
      </xdr:nvCxnSpPr>
      <xdr:spPr>
        <a:xfrm>
          <a:off x="16230600" y="609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95267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271C0407-F6D8-4FDF-B41F-DDED7DE10FF8}"/>
            </a:ext>
          </a:extLst>
        </xdr:cNvPr>
        <xdr:cNvSpPr txBox="1"/>
      </xdr:nvSpPr>
      <xdr:spPr>
        <a:xfrm>
          <a:off x="16357600" y="661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24" name="フローチャート: 判断 523">
          <a:extLst>
            <a:ext uri="{FF2B5EF4-FFF2-40B4-BE49-F238E27FC236}">
              <a16:creationId xmlns:a16="http://schemas.microsoft.com/office/drawing/2014/main" id="{10A56181-31B3-460D-BA4D-916FDD726CBE}"/>
            </a:ext>
          </a:extLst>
        </xdr:cNvPr>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525" name="フローチャート: 判断 524">
          <a:extLst>
            <a:ext uri="{FF2B5EF4-FFF2-40B4-BE49-F238E27FC236}">
              <a16:creationId xmlns:a16="http://schemas.microsoft.com/office/drawing/2014/main" id="{E8D675AD-AA02-4641-A5A2-47350452418A}"/>
            </a:ext>
          </a:extLst>
        </xdr:cNvPr>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526" name="フローチャート: 判断 525">
          <a:extLst>
            <a:ext uri="{FF2B5EF4-FFF2-40B4-BE49-F238E27FC236}">
              <a16:creationId xmlns:a16="http://schemas.microsoft.com/office/drawing/2014/main" id="{2D31A148-70B8-44FA-B171-EC1AA5AE9BC4}"/>
            </a:ext>
          </a:extLst>
        </xdr:cNvPr>
        <xdr:cNvSpPr/>
      </xdr:nvSpPr>
      <xdr:spPr>
        <a:xfrm>
          <a:off x="1454150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527" name="フローチャート: 判断 526">
          <a:extLst>
            <a:ext uri="{FF2B5EF4-FFF2-40B4-BE49-F238E27FC236}">
              <a16:creationId xmlns:a16="http://schemas.microsoft.com/office/drawing/2014/main" id="{C3349880-2183-4B7A-BBC2-8ED8BEAD2AE6}"/>
            </a:ext>
          </a:extLst>
        </xdr:cNvPr>
        <xdr:cNvSpPr/>
      </xdr:nvSpPr>
      <xdr:spPr>
        <a:xfrm>
          <a:off x="1365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528" name="フローチャート: 判断 527">
          <a:extLst>
            <a:ext uri="{FF2B5EF4-FFF2-40B4-BE49-F238E27FC236}">
              <a16:creationId xmlns:a16="http://schemas.microsoft.com/office/drawing/2014/main" id="{BE12BE51-1A24-4E5F-911E-0C46C159E5B8}"/>
            </a:ext>
          </a:extLst>
        </xdr:cNvPr>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49167B8-19F4-4740-A431-DF07291CE34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B16D05C-445C-4248-AF34-80FC27544E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872156E-BF9A-40E5-AA59-5565FCF9ADF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A7A9F1C-C280-4A7C-B661-F3A614941F5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3DC7F7E-AE7F-4EDE-BA32-A8F1CECBC10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xdr:rowOff>
    </xdr:from>
    <xdr:to>
      <xdr:col>85</xdr:col>
      <xdr:colOff>177800</xdr:colOff>
      <xdr:row>38</xdr:row>
      <xdr:rowOff>117856</xdr:rowOff>
    </xdr:to>
    <xdr:sp macro="" textlink="">
      <xdr:nvSpPr>
        <xdr:cNvPr id="534" name="楕円 533">
          <a:extLst>
            <a:ext uri="{FF2B5EF4-FFF2-40B4-BE49-F238E27FC236}">
              <a16:creationId xmlns:a16="http://schemas.microsoft.com/office/drawing/2014/main" id="{F877C5AC-9B01-4B3C-86BA-DE74EEEBA979}"/>
            </a:ext>
          </a:extLst>
        </xdr:cNvPr>
        <xdr:cNvSpPr/>
      </xdr:nvSpPr>
      <xdr:spPr>
        <a:xfrm>
          <a:off x="162687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39133</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955C1B17-BC01-4424-9938-A0F16A0F57E3}"/>
            </a:ext>
          </a:extLst>
        </xdr:cNvPr>
        <xdr:cNvSpPr txBox="1"/>
      </xdr:nvSpPr>
      <xdr:spPr>
        <a:xfrm>
          <a:off x="16357600" y="638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141986</xdr:rowOff>
    </xdr:from>
    <xdr:to>
      <xdr:col>81</xdr:col>
      <xdr:colOff>101600</xdr:colOff>
      <xdr:row>38</xdr:row>
      <xdr:rowOff>72136</xdr:rowOff>
    </xdr:to>
    <xdr:sp macro="" textlink="">
      <xdr:nvSpPr>
        <xdr:cNvPr id="536" name="楕円 535">
          <a:extLst>
            <a:ext uri="{FF2B5EF4-FFF2-40B4-BE49-F238E27FC236}">
              <a16:creationId xmlns:a16="http://schemas.microsoft.com/office/drawing/2014/main" id="{40C5B80A-1BF2-4390-A3FE-77CBD675F01F}"/>
            </a:ext>
          </a:extLst>
        </xdr:cNvPr>
        <xdr:cNvSpPr/>
      </xdr:nvSpPr>
      <xdr:spPr>
        <a:xfrm>
          <a:off x="15430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21336</xdr:rowOff>
    </xdr:from>
    <xdr:to>
      <xdr:col>85</xdr:col>
      <xdr:colOff>127000</xdr:colOff>
      <xdr:row>38</xdr:row>
      <xdr:rowOff>67056</xdr:rowOff>
    </xdr:to>
    <xdr:cxnSp macro="">
      <xdr:nvCxnSpPr>
        <xdr:cNvPr id="537" name="直線コネクタ 536">
          <a:extLst>
            <a:ext uri="{FF2B5EF4-FFF2-40B4-BE49-F238E27FC236}">
              <a16:creationId xmlns:a16="http://schemas.microsoft.com/office/drawing/2014/main" id="{4E367505-E9BD-409F-AD09-33ED266D5897}"/>
            </a:ext>
          </a:extLst>
        </xdr:cNvPr>
        <xdr:cNvCxnSpPr/>
      </xdr:nvCxnSpPr>
      <xdr:spPr>
        <a:xfrm>
          <a:off x="15481300" y="65364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139700</xdr:rowOff>
    </xdr:from>
    <xdr:to>
      <xdr:col>76</xdr:col>
      <xdr:colOff>165100</xdr:colOff>
      <xdr:row>39</xdr:row>
      <xdr:rowOff>69850</xdr:rowOff>
    </xdr:to>
    <xdr:sp macro="" textlink="">
      <xdr:nvSpPr>
        <xdr:cNvPr id="538" name="楕円 537">
          <a:extLst>
            <a:ext uri="{FF2B5EF4-FFF2-40B4-BE49-F238E27FC236}">
              <a16:creationId xmlns:a16="http://schemas.microsoft.com/office/drawing/2014/main" id="{187C8880-ABEC-49C8-A8F9-941760DB0119}"/>
            </a:ext>
          </a:extLst>
        </xdr:cNvPr>
        <xdr:cNvSpPr/>
      </xdr:nvSpPr>
      <xdr:spPr>
        <a:xfrm>
          <a:off x="1454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21336</xdr:rowOff>
    </xdr:from>
    <xdr:to>
      <xdr:col>81</xdr:col>
      <xdr:colOff>50800</xdr:colOff>
      <xdr:row>39</xdr:row>
      <xdr:rowOff>19050</xdr:rowOff>
    </xdr:to>
    <xdr:cxnSp macro="">
      <xdr:nvCxnSpPr>
        <xdr:cNvPr id="539" name="直線コネクタ 538">
          <a:extLst>
            <a:ext uri="{FF2B5EF4-FFF2-40B4-BE49-F238E27FC236}">
              <a16:creationId xmlns:a16="http://schemas.microsoft.com/office/drawing/2014/main" id="{211E05C9-33C8-491E-9769-13F2EB287C37}"/>
            </a:ext>
          </a:extLst>
        </xdr:cNvPr>
        <xdr:cNvCxnSpPr/>
      </xdr:nvCxnSpPr>
      <xdr:spPr>
        <a:xfrm flipV="1">
          <a:off x="14592300" y="653643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141986</xdr:rowOff>
    </xdr:from>
    <xdr:to>
      <xdr:col>72</xdr:col>
      <xdr:colOff>38100</xdr:colOff>
      <xdr:row>39</xdr:row>
      <xdr:rowOff>72136</xdr:rowOff>
    </xdr:to>
    <xdr:sp macro="" textlink="">
      <xdr:nvSpPr>
        <xdr:cNvPr id="540" name="楕円 539">
          <a:extLst>
            <a:ext uri="{FF2B5EF4-FFF2-40B4-BE49-F238E27FC236}">
              <a16:creationId xmlns:a16="http://schemas.microsoft.com/office/drawing/2014/main" id="{BD716E57-EEE3-48D8-B7FE-018B31AD6649}"/>
            </a:ext>
          </a:extLst>
        </xdr:cNvPr>
        <xdr:cNvSpPr/>
      </xdr:nvSpPr>
      <xdr:spPr>
        <a:xfrm>
          <a:off x="13652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39</xdr:row>
      <xdr:rowOff>21336</xdr:rowOff>
    </xdr:to>
    <xdr:cxnSp macro="">
      <xdr:nvCxnSpPr>
        <xdr:cNvPr id="541" name="直線コネクタ 540">
          <a:extLst>
            <a:ext uri="{FF2B5EF4-FFF2-40B4-BE49-F238E27FC236}">
              <a16:creationId xmlns:a16="http://schemas.microsoft.com/office/drawing/2014/main" id="{B41549D4-4DC6-4F41-9DA8-948FA32A5382}"/>
            </a:ext>
          </a:extLst>
        </xdr:cNvPr>
        <xdr:cNvCxnSpPr/>
      </xdr:nvCxnSpPr>
      <xdr:spPr>
        <a:xfrm flipV="1">
          <a:off x="13703300" y="67056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84836</xdr:rowOff>
    </xdr:from>
    <xdr:to>
      <xdr:col>67</xdr:col>
      <xdr:colOff>101600</xdr:colOff>
      <xdr:row>39</xdr:row>
      <xdr:rowOff>14986</xdr:rowOff>
    </xdr:to>
    <xdr:sp macro="" textlink="">
      <xdr:nvSpPr>
        <xdr:cNvPr id="542" name="楕円 541">
          <a:extLst>
            <a:ext uri="{FF2B5EF4-FFF2-40B4-BE49-F238E27FC236}">
              <a16:creationId xmlns:a16="http://schemas.microsoft.com/office/drawing/2014/main" id="{285A3014-748B-422C-8936-4733E37C9A25}"/>
            </a:ext>
          </a:extLst>
        </xdr:cNvPr>
        <xdr:cNvSpPr/>
      </xdr:nvSpPr>
      <xdr:spPr>
        <a:xfrm>
          <a:off x="12763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135636</xdr:rowOff>
    </xdr:from>
    <xdr:to>
      <xdr:col>71</xdr:col>
      <xdr:colOff>177800</xdr:colOff>
      <xdr:row>39</xdr:row>
      <xdr:rowOff>21336</xdr:rowOff>
    </xdr:to>
    <xdr:cxnSp macro="">
      <xdr:nvCxnSpPr>
        <xdr:cNvPr id="543" name="直線コネクタ 542">
          <a:extLst>
            <a:ext uri="{FF2B5EF4-FFF2-40B4-BE49-F238E27FC236}">
              <a16:creationId xmlns:a16="http://schemas.microsoft.com/office/drawing/2014/main" id="{E09B1498-761B-4B16-949B-BA431411C6AF}"/>
            </a:ext>
          </a:extLst>
        </xdr:cNvPr>
        <xdr:cNvCxnSpPr/>
      </xdr:nvCxnSpPr>
      <xdr:spPr>
        <a:xfrm>
          <a:off x="12814300" y="66507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8399</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C58B390A-4F6C-4EB9-A9E7-42304FE1C1E4}"/>
            </a:ext>
          </a:extLst>
        </xdr:cNvPr>
        <xdr:cNvSpPr txBox="1"/>
      </xdr:nvSpPr>
      <xdr:spPr>
        <a:xfrm>
          <a:off x="152660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15511</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F5700C4D-6289-4C91-8C81-488511231078}"/>
            </a:ext>
          </a:extLst>
        </xdr:cNvPr>
        <xdr:cNvSpPr txBox="1"/>
      </xdr:nvSpPr>
      <xdr:spPr>
        <a:xfrm>
          <a:off x="14389744" y="635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549218E5-EBC5-4EA7-8039-3803CE2A8520}"/>
            </a:ext>
          </a:extLst>
        </xdr:cNvPr>
        <xdr:cNvSpPr txBox="1"/>
      </xdr:nvSpPr>
      <xdr:spPr>
        <a:xfrm>
          <a:off x="13500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7F00C98E-99EC-48BF-8401-F26483C27B0F}"/>
            </a:ext>
          </a:extLst>
        </xdr:cNvPr>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88663</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65046152-F1C9-45F0-A83C-0C9724E77E7D}"/>
            </a:ext>
          </a:extLst>
        </xdr:cNvPr>
        <xdr:cNvSpPr txBox="1"/>
      </xdr:nvSpPr>
      <xdr:spPr>
        <a:xfrm>
          <a:off x="15266044" y="62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60977</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0139A572-11A8-4CEF-AB4D-8DAE8E105A1D}"/>
            </a:ext>
          </a:extLst>
        </xdr:cNvPr>
        <xdr:cNvSpPr txBox="1"/>
      </xdr:nvSpPr>
      <xdr:spPr>
        <a:xfrm>
          <a:off x="14389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63263</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C7151598-C4B9-45D3-AB2C-B2B2032F4FFD}"/>
            </a:ext>
          </a:extLst>
        </xdr:cNvPr>
        <xdr:cNvSpPr txBox="1"/>
      </xdr:nvSpPr>
      <xdr:spPr>
        <a:xfrm>
          <a:off x="13500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6113</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E8D193B9-C4FF-4CA3-AFAD-090141165463}"/>
            </a:ext>
          </a:extLst>
        </xdr:cNvPr>
        <xdr:cNvSpPr txBox="1"/>
      </xdr:nvSpPr>
      <xdr:spPr>
        <a:xfrm>
          <a:off x="1261174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C47ABE05-E0CD-4F44-8EC3-6DA566846A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98A50026-F5EA-4FA6-AB4F-9535FEC10F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CCC31997-E450-4805-B805-54F8BF9E95D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7C9142AE-7F08-4F08-9241-9AFE8B78BF5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A6679EEB-1786-492D-A5AD-E1CFE12F0FF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61EA6E71-C3B5-4C82-8E70-BAD5D4DCD43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197025CF-7453-4246-89FF-37B6450E29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2D74631D-EC03-4574-952D-1E9B978663F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89410560-B14E-4ED8-9BA4-6A48E8956E6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BDCB1630-C1F4-4C5D-8C32-E9D048FFFE5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a:extLst>
            <a:ext uri="{FF2B5EF4-FFF2-40B4-BE49-F238E27FC236}">
              <a16:creationId xmlns:a16="http://schemas.microsoft.com/office/drawing/2014/main" id="{9B6584F2-92F3-4FBD-9E65-A1D507E9B90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3" name="テキスト ボックス 562">
          <a:extLst>
            <a:ext uri="{FF2B5EF4-FFF2-40B4-BE49-F238E27FC236}">
              <a16:creationId xmlns:a16="http://schemas.microsoft.com/office/drawing/2014/main" id="{33453E5C-F181-47AA-9B94-EBC84F87891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a:extLst>
            <a:ext uri="{FF2B5EF4-FFF2-40B4-BE49-F238E27FC236}">
              <a16:creationId xmlns:a16="http://schemas.microsoft.com/office/drawing/2014/main" id="{A36A13C2-AFD2-4103-B959-D2DC9C2713E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5" name="テキスト ボックス 564">
          <a:extLst>
            <a:ext uri="{FF2B5EF4-FFF2-40B4-BE49-F238E27FC236}">
              <a16:creationId xmlns:a16="http://schemas.microsoft.com/office/drawing/2014/main" id="{B11979C3-4635-459D-9610-0FC02BFC3AD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6BEE4B88-1641-4214-8D8F-D18415ABEE4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7" name="テキスト ボックス 566">
          <a:extLst>
            <a:ext uri="{FF2B5EF4-FFF2-40B4-BE49-F238E27FC236}">
              <a16:creationId xmlns:a16="http://schemas.microsoft.com/office/drawing/2014/main" id="{98228CEF-D206-446C-A5B4-75E29BAFEDB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a:extLst>
            <a:ext uri="{FF2B5EF4-FFF2-40B4-BE49-F238E27FC236}">
              <a16:creationId xmlns:a16="http://schemas.microsoft.com/office/drawing/2014/main" id="{B2E3FCDC-4CA1-4E7E-915C-BEDFDCEDD58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9" name="テキスト ボックス 568">
          <a:extLst>
            <a:ext uri="{FF2B5EF4-FFF2-40B4-BE49-F238E27FC236}">
              <a16:creationId xmlns:a16="http://schemas.microsoft.com/office/drawing/2014/main" id="{890D4AC2-C6F3-4301-93A9-EB4C9F6F3B3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a:extLst>
            <a:ext uri="{FF2B5EF4-FFF2-40B4-BE49-F238E27FC236}">
              <a16:creationId xmlns:a16="http://schemas.microsoft.com/office/drawing/2014/main" id="{71200061-0318-47A3-8233-ECF27D6AF2B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1" name="テキスト ボックス 570">
          <a:extLst>
            <a:ext uri="{FF2B5EF4-FFF2-40B4-BE49-F238E27FC236}">
              <a16:creationId xmlns:a16="http://schemas.microsoft.com/office/drawing/2014/main" id="{6D13B52F-2CAC-4FED-804C-B97A016C23C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6DE14D91-8EEA-43C4-8543-B0C21DD9CC3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FBBDFDA6-DC25-4F79-8B8D-D6DE3395025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8DBF9B5A-1832-44D7-B2DA-98E619DB3D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575" name="直線コネクタ 574">
          <a:extLst>
            <a:ext uri="{FF2B5EF4-FFF2-40B4-BE49-F238E27FC236}">
              <a16:creationId xmlns:a16="http://schemas.microsoft.com/office/drawing/2014/main" id="{B545D19F-6DCE-4417-B86A-18A599943761}"/>
            </a:ext>
          </a:extLst>
        </xdr:cNvPr>
        <xdr:cNvCxnSpPr/>
      </xdr:nvCxnSpPr>
      <xdr:spPr>
        <a:xfrm flipV="1">
          <a:off x="2216086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3DC1892B-36EA-4FCA-8414-EB44A73A3DEC}"/>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7" name="直線コネクタ 576">
          <a:extLst>
            <a:ext uri="{FF2B5EF4-FFF2-40B4-BE49-F238E27FC236}">
              <a16:creationId xmlns:a16="http://schemas.microsoft.com/office/drawing/2014/main" id="{58F63859-A521-4EB9-83F4-E4C8D763E6D9}"/>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B65373B0-6BEE-4FB2-A660-616BB14105F7}"/>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9" name="直線コネクタ 578">
          <a:extLst>
            <a:ext uri="{FF2B5EF4-FFF2-40B4-BE49-F238E27FC236}">
              <a16:creationId xmlns:a16="http://schemas.microsoft.com/office/drawing/2014/main" id="{68D08DAB-599D-43B8-BB79-5D2993D6956E}"/>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FDE6EF82-B3DC-426C-883E-6B545AA66E2F}"/>
            </a:ext>
          </a:extLst>
        </xdr:cNvPr>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581" name="フローチャート: 判断 580">
          <a:extLst>
            <a:ext uri="{FF2B5EF4-FFF2-40B4-BE49-F238E27FC236}">
              <a16:creationId xmlns:a16="http://schemas.microsoft.com/office/drawing/2014/main" id="{C341FED7-59AF-4828-AA00-9863407CA518}"/>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2" name="フローチャート: 判断 581">
          <a:extLst>
            <a:ext uri="{FF2B5EF4-FFF2-40B4-BE49-F238E27FC236}">
              <a16:creationId xmlns:a16="http://schemas.microsoft.com/office/drawing/2014/main" id="{2805FBAE-F5FC-4E31-83E0-F12CCCFFD77C}"/>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3" name="フローチャート: 判断 582">
          <a:extLst>
            <a:ext uri="{FF2B5EF4-FFF2-40B4-BE49-F238E27FC236}">
              <a16:creationId xmlns:a16="http://schemas.microsoft.com/office/drawing/2014/main" id="{A28F1832-BAA1-4CA2-814D-D9F521DEF87F}"/>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4" name="フローチャート: 判断 583">
          <a:extLst>
            <a:ext uri="{FF2B5EF4-FFF2-40B4-BE49-F238E27FC236}">
              <a16:creationId xmlns:a16="http://schemas.microsoft.com/office/drawing/2014/main" id="{6BB9BEB4-BEA8-45E3-B4D9-8B43E6982A89}"/>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585" name="フローチャート: 判断 584">
          <a:extLst>
            <a:ext uri="{FF2B5EF4-FFF2-40B4-BE49-F238E27FC236}">
              <a16:creationId xmlns:a16="http://schemas.microsoft.com/office/drawing/2014/main" id="{5CFB98BA-B671-4278-85A1-476F310A7AAC}"/>
            </a:ext>
          </a:extLst>
        </xdr:cNvPr>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5A0E281B-2950-42D1-9D17-B819C09550A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852F339-6E7E-4198-A2F6-72EA24B8F14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9C7AAD8-061D-4E23-8CC5-1C5A507A03D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C39760A-E04D-4F7B-808D-EA9D5A17EE5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B2106DE-3CF8-48EB-952E-1E9C5F3702B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158750</xdr:rowOff>
    </xdr:from>
    <xdr:to>
      <xdr:col>116</xdr:col>
      <xdr:colOff>114300</xdr:colOff>
      <xdr:row>40</xdr:row>
      <xdr:rowOff>88900</xdr:rowOff>
    </xdr:to>
    <xdr:sp macro="" textlink="">
      <xdr:nvSpPr>
        <xdr:cNvPr id="591" name="楕円 590">
          <a:extLst>
            <a:ext uri="{FF2B5EF4-FFF2-40B4-BE49-F238E27FC236}">
              <a16:creationId xmlns:a16="http://schemas.microsoft.com/office/drawing/2014/main" id="{7C229D7D-0232-46CA-B57D-8F5DB1ADD620}"/>
            </a:ext>
          </a:extLst>
        </xdr:cNvPr>
        <xdr:cNvSpPr/>
      </xdr:nvSpPr>
      <xdr:spPr>
        <a:xfrm>
          <a:off x="22110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137177</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D82B4713-1F47-4050-9D73-79A0B7D4B6F8}"/>
            </a:ext>
          </a:extLst>
        </xdr:cNvPr>
        <xdr:cNvSpPr txBox="1"/>
      </xdr:nvSpPr>
      <xdr:spPr>
        <a:xfrm>
          <a:off x="22199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143510</xdr:rowOff>
    </xdr:from>
    <xdr:to>
      <xdr:col>112</xdr:col>
      <xdr:colOff>38100</xdr:colOff>
      <xdr:row>40</xdr:row>
      <xdr:rowOff>73660</xdr:rowOff>
    </xdr:to>
    <xdr:sp macro="" textlink="">
      <xdr:nvSpPr>
        <xdr:cNvPr id="593" name="楕円 592">
          <a:extLst>
            <a:ext uri="{FF2B5EF4-FFF2-40B4-BE49-F238E27FC236}">
              <a16:creationId xmlns:a16="http://schemas.microsoft.com/office/drawing/2014/main" id="{D9435351-2441-4D01-9EE7-8F23E42FFFA1}"/>
            </a:ext>
          </a:extLst>
        </xdr:cNvPr>
        <xdr:cNvSpPr/>
      </xdr:nvSpPr>
      <xdr:spPr>
        <a:xfrm>
          <a:off x="21272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22860</xdr:rowOff>
    </xdr:from>
    <xdr:to>
      <xdr:col>116</xdr:col>
      <xdr:colOff>63500</xdr:colOff>
      <xdr:row>40</xdr:row>
      <xdr:rowOff>38100</xdr:rowOff>
    </xdr:to>
    <xdr:cxnSp macro="">
      <xdr:nvCxnSpPr>
        <xdr:cNvPr id="594" name="直線コネクタ 593">
          <a:extLst>
            <a:ext uri="{FF2B5EF4-FFF2-40B4-BE49-F238E27FC236}">
              <a16:creationId xmlns:a16="http://schemas.microsoft.com/office/drawing/2014/main" id="{E5D45BE0-4E98-4A2C-AA36-5F59D512094E}"/>
            </a:ext>
          </a:extLst>
        </xdr:cNvPr>
        <xdr:cNvCxnSpPr/>
      </xdr:nvCxnSpPr>
      <xdr:spPr>
        <a:xfrm>
          <a:off x="21323300" y="6880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166370</xdr:rowOff>
    </xdr:from>
    <xdr:to>
      <xdr:col>107</xdr:col>
      <xdr:colOff>101600</xdr:colOff>
      <xdr:row>40</xdr:row>
      <xdr:rowOff>96520</xdr:rowOff>
    </xdr:to>
    <xdr:sp macro="" textlink="">
      <xdr:nvSpPr>
        <xdr:cNvPr id="595" name="楕円 594">
          <a:extLst>
            <a:ext uri="{FF2B5EF4-FFF2-40B4-BE49-F238E27FC236}">
              <a16:creationId xmlns:a16="http://schemas.microsoft.com/office/drawing/2014/main" id="{7DC1A2B6-A09A-48AE-8EC9-EEA9B0FF6EFB}"/>
            </a:ext>
          </a:extLst>
        </xdr:cNvPr>
        <xdr:cNvSpPr/>
      </xdr:nvSpPr>
      <xdr:spPr>
        <a:xfrm>
          <a:off x="2038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22860</xdr:rowOff>
    </xdr:from>
    <xdr:to>
      <xdr:col>111</xdr:col>
      <xdr:colOff>177800</xdr:colOff>
      <xdr:row>40</xdr:row>
      <xdr:rowOff>45720</xdr:rowOff>
    </xdr:to>
    <xdr:cxnSp macro="">
      <xdr:nvCxnSpPr>
        <xdr:cNvPr id="596" name="直線コネクタ 595">
          <a:extLst>
            <a:ext uri="{FF2B5EF4-FFF2-40B4-BE49-F238E27FC236}">
              <a16:creationId xmlns:a16="http://schemas.microsoft.com/office/drawing/2014/main" id="{58EFDB09-DD28-4A26-90A3-F1C78B2AC2D4}"/>
            </a:ext>
          </a:extLst>
        </xdr:cNvPr>
        <xdr:cNvCxnSpPr/>
      </xdr:nvCxnSpPr>
      <xdr:spPr>
        <a:xfrm flipV="1">
          <a:off x="20434300" y="6880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97" name="楕円 596">
          <a:extLst>
            <a:ext uri="{FF2B5EF4-FFF2-40B4-BE49-F238E27FC236}">
              <a16:creationId xmlns:a16="http://schemas.microsoft.com/office/drawing/2014/main" id="{22F53763-FAF8-424A-B40B-704C3D46581F}"/>
            </a:ext>
          </a:extLst>
        </xdr:cNvPr>
        <xdr:cNvSpPr/>
      </xdr:nvSpPr>
      <xdr:spPr>
        <a:xfrm>
          <a:off x="19494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45720</xdr:rowOff>
    </xdr:from>
    <xdr:to>
      <xdr:col>107</xdr:col>
      <xdr:colOff>50800</xdr:colOff>
      <xdr:row>40</xdr:row>
      <xdr:rowOff>45720</xdr:rowOff>
    </xdr:to>
    <xdr:cxnSp macro="">
      <xdr:nvCxnSpPr>
        <xdr:cNvPr id="598" name="直線コネクタ 597">
          <a:extLst>
            <a:ext uri="{FF2B5EF4-FFF2-40B4-BE49-F238E27FC236}">
              <a16:creationId xmlns:a16="http://schemas.microsoft.com/office/drawing/2014/main" id="{CD65B2AD-A834-4DB3-8061-FD7CC4C904D4}"/>
            </a:ext>
          </a:extLst>
        </xdr:cNvPr>
        <xdr:cNvCxnSpPr/>
      </xdr:nvCxnSpPr>
      <xdr:spPr>
        <a:xfrm>
          <a:off x="19545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166370</xdr:rowOff>
    </xdr:from>
    <xdr:to>
      <xdr:col>98</xdr:col>
      <xdr:colOff>38100</xdr:colOff>
      <xdr:row>40</xdr:row>
      <xdr:rowOff>96520</xdr:rowOff>
    </xdr:to>
    <xdr:sp macro="" textlink="">
      <xdr:nvSpPr>
        <xdr:cNvPr id="599" name="楕円 598">
          <a:extLst>
            <a:ext uri="{FF2B5EF4-FFF2-40B4-BE49-F238E27FC236}">
              <a16:creationId xmlns:a16="http://schemas.microsoft.com/office/drawing/2014/main" id="{9A52486B-9CFF-45E8-97DD-9B12560733F5}"/>
            </a:ext>
          </a:extLst>
        </xdr:cNvPr>
        <xdr:cNvSpPr/>
      </xdr:nvSpPr>
      <xdr:spPr>
        <a:xfrm>
          <a:off x="18605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45720</xdr:rowOff>
    </xdr:from>
    <xdr:to>
      <xdr:col>102</xdr:col>
      <xdr:colOff>114300</xdr:colOff>
      <xdr:row>40</xdr:row>
      <xdr:rowOff>45720</xdr:rowOff>
    </xdr:to>
    <xdr:cxnSp macro="">
      <xdr:nvCxnSpPr>
        <xdr:cNvPr id="600" name="直線コネクタ 599">
          <a:extLst>
            <a:ext uri="{FF2B5EF4-FFF2-40B4-BE49-F238E27FC236}">
              <a16:creationId xmlns:a16="http://schemas.microsoft.com/office/drawing/2014/main" id="{D8A88040-9C3E-4C54-9BB2-D2A53FB5DCBC}"/>
            </a:ext>
          </a:extLst>
        </xdr:cNvPr>
        <xdr:cNvCxnSpPr/>
      </xdr:nvCxnSpPr>
      <xdr:spPr>
        <a:xfrm>
          <a:off x="18656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E08FF092-B50E-4AD6-A786-CEC39036131A}"/>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DBE998B4-CBC3-4EE9-B443-6681FFF2785B}"/>
            </a:ext>
          </a:extLst>
        </xdr:cNvPr>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75781B9C-990A-4588-BEC9-9C9E6E1DD0C8}"/>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5DC53412-A1BD-47BA-8D0A-AC4B50B89E0B}"/>
            </a:ext>
          </a:extLst>
        </xdr:cNvPr>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64787</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600D40B1-9BCF-4939-A963-528E8AE835C0}"/>
            </a:ext>
          </a:extLst>
        </xdr:cNvPr>
        <xdr:cNvSpPr txBox="1"/>
      </xdr:nvSpPr>
      <xdr:spPr>
        <a:xfrm>
          <a:off x="210757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6B45093B-18F1-4371-BF03-1ED3D56E5505}"/>
            </a:ext>
          </a:extLst>
        </xdr:cNvPr>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28C1E4C2-663A-486C-B961-CB1074682C80}"/>
            </a:ext>
          </a:extLst>
        </xdr:cNvPr>
        <xdr:cNvSpPr txBox="1"/>
      </xdr:nvSpPr>
      <xdr:spPr>
        <a:xfrm>
          <a:off x="19310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87647</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C02F049-50D1-4605-A113-7F066E2C5A94}"/>
            </a:ext>
          </a:extLst>
        </xdr:cNvPr>
        <xdr:cNvSpPr txBox="1"/>
      </xdr:nvSpPr>
      <xdr:spPr>
        <a:xfrm>
          <a:off x="18421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86A844D5-C711-41D8-AC7A-B2A7950B7BC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11BDDBA1-0865-4C6C-A3AC-F3192DF5F74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83A883A0-184D-4466-BEB1-DD427303020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E5F8236C-B3ED-48CA-8128-EB1790505DE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B36EF2E3-ABBC-4C86-A071-B9C676CA3CD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7DAAD6A4-F13B-45A4-B812-A072A96E415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F5377941-95F9-4C63-96F8-D50B16DD327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C790AC4F-28FE-468B-85B8-BFCA14634AA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766EE1D4-4CF0-4224-A7D1-60D69CA62E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319136F4-DFB5-486A-B736-C53D1E762AC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7F9194F-B135-4836-8C71-CA6D4AEEEF7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0" name="直線コネクタ 619">
          <a:extLst>
            <a:ext uri="{FF2B5EF4-FFF2-40B4-BE49-F238E27FC236}">
              <a16:creationId xmlns:a16="http://schemas.microsoft.com/office/drawing/2014/main" id="{F0517E44-2928-4F5D-9B87-0907DF0FED5D}"/>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1" name="テキスト ボックス 620">
          <a:extLst>
            <a:ext uri="{FF2B5EF4-FFF2-40B4-BE49-F238E27FC236}">
              <a16:creationId xmlns:a16="http://schemas.microsoft.com/office/drawing/2014/main" id="{A0008A73-2811-4A89-89A7-8F4B9034E30B}"/>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25AB710D-9C17-46F4-A8DA-0AB9BC1CA9A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DBA9BF8E-9C2D-41FC-BF72-21B0217CFAF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4" name="直線コネクタ 623">
          <a:extLst>
            <a:ext uri="{FF2B5EF4-FFF2-40B4-BE49-F238E27FC236}">
              <a16:creationId xmlns:a16="http://schemas.microsoft.com/office/drawing/2014/main" id="{58FF415D-10A9-45F9-BB03-95E1F2024F9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5" name="テキスト ボックス 624">
          <a:extLst>
            <a:ext uri="{FF2B5EF4-FFF2-40B4-BE49-F238E27FC236}">
              <a16:creationId xmlns:a16="http://schemas.microsoft.com/office/drawing/2014/main" id="{32760B72-0E39-4C1D-8BE2-93C7A604976F}"/>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654BD9EB-0726-454B-8552-0CECDA281DF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5C0F05C5-32EB-4ABD-B33A-0673A2A54C8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DFA8D799-EF2A-4DA5-B83C-E36D1746797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629" name="直線コネクタ 628">
          <a:extLst>
            <a:ext uri="{FF2B5EF4-FFF2-40B4-BE49-F238E27FC236}">
              <a16:creationId xmlns:a16="http://schemas.microsoft.com/office/drawing/2014/main" id="{47E947F6-4387-438F-981B-174C0E377D14}"/>
            </a:ext>
          </a:extLst>
        </xdr:cNvPr>
        <xdr:cNvCxnSpPr/>
      </xdr:nvCxnSpPr>
      <xdr:spPr>
        <a:xfrm flipV="1">
          <a:off x="16318864" y="9546907"/>
          <a:ext cx="0" cy="14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EE85A9E4-FF77-4226-9FE2-D21D640C07EF}"/>
            </a:ext>
          </a:extLst>
        </xdr:cNvPr>
        <xdr:cNvSpPr txBox="1"/>
      </xdr:nvSpPr>
      <xdr:spPr>
        <a:xfrm>
          <a:off x="16357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631" name="直線コネクタ 630">
          <a:extLst>
            <a:ext uri="{FF2B5EF4-FFF2-40B4-BE49-F238E27FC236}">
              <a16:creationId xmlns:a16="http://schemas.microsoft.com/office/drawing/2014/main" id="{FA1212BC-F785-4E01-B198-96DADECEFAB4}"/>
            </a:ext>
          </a:extLst>
        </xdr:cNvPr>
        <xdr:cNvCxnSpPr/>
      </xdr:nvCxnSpPr>
      <xdr:spPr>
        <a:xfrm>
          <a:off x="16230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616F3C26-FF9E-4A3D-BB05-3DC8C87E88B3}"/>
            </a:ext>
          </a:extLst>
        </xdr:cNvPr>
        <xdr:cNvSpPr txBox="1"/>
      </xdr:nvSpPr>
      <xdr:spPr>
        <a:xfrm>
          <a:off x="16357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633" name="直線コネクタ 632">
          <a:extLst>
            <a:ext uri="{FF2B5EF4-FFF2-40B4-BE49-F238E27FC236}">
              <a16:creationId xmlns:a16="http://schemas.microsoft.com/office/drawing/2014/main" id="{5AE6F958-28D8-404A-AD09-1DCF2350177D}"/>
            </a:ext>
          </a:extLst>
        </xdr:cNvPr>
        <xdr:cNvCxnSpPr/>
      </xdr:nvCxnSpPr>
      <xdr:spPr>
        <a:xfrm>
          <a:off x="16230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113365</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951DC92F-CC42-4FC5-B572-EEAB5AD8D672}"/>
            </a:ext>
          </a:extLst>
        </xdr:cNvPr>
        <xdr:cNvSpPr txBox="1"/>
      </xdr:nvSpPr>
      <xdr:spPr>
        <a:xfrm>
          <a:off x="16357600" y="10400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635" name="フローチャート: 判断 634">
          <a:extLst>
            <a:ext uri="{FF2B5EF4-FFF2-40B4-BE49-F238E27FC236}">
              <a16:creationId xmlns:a16="http://schemas.microsoft.com/office/drawing/2014/main" id="{648BB19D-C63E-4552-A51C-F3C2E17BC9D2}"/>
            </a:ext>
          </a:extLst>
        </xdr:cNvPr>
        <xdr:cNvSpPr/>
      </xdr:nvSpPr>
      <xdr:spPr>
        <a:xfrm>
          <a:off x="162687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636" name="フローチャート: 判断 635">
          <a:extLst>
            <a:ext uri="{FF2B5EF4-FFF2-40B4-BE49-F238E27FC236}">
              <a16:creationId xmlns:a16="http://schemas.microsoft.com/office/drawing/2014/main" id="{38A59607-C848-485C-9E31-58BC10AAB3D2}"/>
            </a:ext>
          </a:extLst>
        </xdr:cNvPr>
        <xdr:cNvSpPr/>
      </xdr:nvSpPr>
      <xdr:spPr>
        <a:xfrm>
          <a:off x="15430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637" name="フローチャート: 判断 636">
          <a:extLst>
            <a:ext uri="{FF2B5EF4-FFF2-40B4-BE49-F238E27FC236}">
              <a16:creationId xmlns:a16="http://schemas.microsoft.com/office/drawing/2014/main" id="{9C48F71D-9D5C-4AFF-9D38-40058EFF92AB}"/>
            </a:ext>
          </a:extLst>
        </xdr:cNvPr>
        <xdr:cNvSpPr/>
      </xdr:nvSpPr>
      <xdr:spPr>
        <a:xfrm>
          <a:off x="145415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638" name="フローチャート: 判断 637">
          <a:extLst>
            <a:ext uri="{FF2B5EF4-FFF2-40B4-BE49-F238E27FC236}">
              <a16:creationId xmlns:a16="http://schemas.microsoft.com/office/drawing/2014/main" id="{3BCF701D-54CC-4D3D-A6FD-531E2E2F475B}"/>
            </a:ext>
          </a:extLst>
        </xdr:cNvPr>
        <xdr:cNvSpPr/>
      </xdr:nvSpPr>
      <xdr:spPr>
        <a:xfrm>
          <a:off x="13652500" y="1036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639" name="フローチャート: 判断 638">
          <a:extLst>
            <a:ext uri="{FF2B5EF4-FFF2-40B4-BE49-F238E27FC236}">
              <a16:creationId xmlns:a16="http://schemas.microsoft.com/office/drawing/2014/main" id="{ED40BBA7-D952-4C91-AC80-EC01CC97D3FA}"/>
            </a:ext>
          </a:extLst>
        </xdr:cNvPr>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C847762-9F31-4FEA-A2F0-C45797A3A05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8C687C8E-FD3B-45F3-ACB8-9C525768BB4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3C7BDDE-FAA4-4DB6-A9A6-53FB20DFB71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D845DCF-7634-4A82-8F2B-147C99054C7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74AAA61-C1E3-4A6F-88D0-DC3BFDAD7DC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114935</xdr:rowOff>
    </xdr:from>
    <xdr:to>
      <xdr:col>85</xdr:col>
      <xdr:colOff>177800</xdr:colOff>
      <xdr:row>61</xdr:row>
      <xdr:rowOff>45085</xdr:rowOff>
    </xdr:to>
    <xdr:sp macro="" textlink="">
      <xdr:nvSpPr>
        <xdr:cNvPr id="645" name="楕円 644">
          <a:extLst>
            <a:ext uri="{FF2B5EF4-FFF2-40B4-BE49-F238E27FC236}">
              <a16:creationId xmlns:a16="http://schemas.microsoft.com/office/drawing/2014/main" id="{F2F2664A-1750-4BFA-9A6A-B1675E74FDC7}"/>
            </a:ext>
          </a:extLst>
        </xdr:cNvPr>
        <xdr:cNvSpPr/>
      </xdr:nvSpPr>
      <xdr:spPr>
        <a:xfrm>
          <a:off x="162687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137812</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1C183173-3CAD-4B15-B7AB-87349FC794F9}"/>
            </a:ext>
          </a:extLst>
        </xdr:cNvPr>
        <xdr:cNvSpPr txBox="1"/>
      </xdr:nvSpPr>
      <xdr:spPr>
        <a:xfrm>
          <a:off x="16357600" y="1025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47" name="楕円 646">
          <a:extLst>
            <a:ext uri="{FF2B5EF4-FFF2-40B4-BE49-F238E27FC236}">
              <a16:creationId xmlns:a16="http://schemas.microsoft.com/office/drawing/2014/main" id="{AE1AE718-B327-4629-B88C-87A350FA6842}"/>
            </a:ext>
          </a:extLst>
        </xdr:cNvPr>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165735</xdr:rowOff>
    </xdr:to>
    <xdr:cxnSp macro="">
      <xdr:nvCxnSpPr>
        <xdr:cNvPr id="648" name="直線コネクタ 647">
          <a:extLst>
            <a:ext uri="{FF2B5EF4-FFF2-40B4-BE49-F238E27FC236}">
              <a16:creationId xmlns:a16="http://schemas.microsoft.com/office/drawing/2014/main" id="{B2C57544-09D2-45BA-BA30-038D0CB2976C}"/>
            </a:ext>
          </a:extLst>
        </xdr:cNvPr>
        <xdr:cNvCxnSpPr/>
      </xdr:nvCxnSpPr>
      <xdr:spPr>
        <a:xfrm>
          <a:off x="15481300" y="1040130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3493</xdr:rowOff>
    </xdr:from>
    <xdr:to>
      <xdr:col>76</xdr:col>
      <xdr:colOff>165100</xdr:colOff>
      <xdr:row>60</xdr:row>
      <xdr:rowOff>105093</xdr:rowOff>
    </xdr:to>
    <xdr:sp macro="" textlink="">
      <xdr:nvSpPr>
        <xdr:cNvPr id="649" name="楕円 648">
          <a:extLst>
            <a:ext uri="{FF2B5EF4-FFF2-40B4-BE49-F238E27FC236}">
              <a16:creationId xmlns:a16="http://schemas.microsoft.com/office/drawing/2014/main" id="{3777DBD6-AC29-4E4D-BFAA-AD14E1177FCB}"/>
            </a:ext>
          </a:extLst>
        </xdr:cNvPr>
        <xdr:cNvSpPr/>
      </xdr:nvSpPr>
      <xdr:spPr>
        <a:xfrm>
          <a:off x="14541500" y="102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54293</xdr:rowOff>
    </xdr:from>
    <xdr:to>
      <xdr:col>81</xdr:col>
      <xdr:colOff>50800</xdr:colOff>
      <xdr:row>60</xdr:row>
      <xdr:rowOff>114300</xdr:rowOff>
    </xdr:to>
    <xdr:cxnSp macro="">
      <xdr:nvCxnSpPr>
        <xdr:cNvPr id="650" name="直線コネクタ 649">
          <a:extLst>
            <a:ext uri="{FF2B5EF4-FFF2-40B4-BE49-F238E27FC236}">
              <a16:creationId xmlns:a16="http://schemas.microsoft.com/office/drawing/2014/main" id="{4F80CAE0-C13B-4DD0-A868-4E2C37870E0D}"/>
            </a:ext>
          </a:extLst>
        </xdr:cNvPr>
        <xdr:cNvCxnSpPr/>
      </xdr:nvCxnSpPr>
      <xdr:spPr>
        <a:xfrm>
          <a:off x="14592300" y="10341293"/>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651" name="楕円 650">
          <a:extLst>
            <a:ext uri="{FF2B5EF4-FFF2-40B4-BE49-F238E27FC236}">
              <a16:creationId xmlns:a16="http://schemas.microsoft.com/office/drawing/2014/main" id="{0AE3A188-11AA-4108-BB59-40E3C0A2D145}"/>
            </a:ext>
          </a:extLst>
        </xdr:cNvPr>
        <xdr:cNvSpPr/>
      </xdr:nvSpPr>
      <xdr:spPr>
        <a:xfrm>
          <a:off x="13652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160020</xdr:rowOff>
    </xdr:from>
    <xdr:to>
      <xdr:col>76</xdr:col>
      <xdr:colOff>114300</xdr:colOff>
      <xdr:row>60</xdr:row>
      <xdr:rowOff>54293</xdr:rowOff>
    </xdr:to>
    <xdr:cxnSp macro="">
      <xdr:nvCxnSpPr>
        <xdr:cNvPr id="652" name="直線コネクタ 651">
          <a:extLst>
            <a:ext uri="{FF2B5EF4-FFF2-40B4-BE49-F238E27FC236}">
              <a16:creationId xmlns:a16="http://schemas.microsoft.com/office/drawing/2014/main" id="{47F967CB-76C4-4555-A2DE-E8D97238F242}"/>
            </a:ext>
          </a:extLst>
        </xdr:cNvPr>
        <xdr:cNvCxnSpPr/>
      </xdr:nvCxnSpPr>
      <xdr:spPr>
        <a:xfrm>
          <a:off x="13703300" y="10275570"/>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126365</xdr:rowOff>
    </xdr:from>
    <xdr:to>
      <xdr:col>67</xdr:col>
      <xdr:colOff>101600</xdr:colOff>
      <xdr:row>60</xdr:row>
      <xdr:rowOff>56515</xdr:rowOff>
    </xdr:to>
    <xdr:sp macro="" textlink="">
      <xdr:nvSpPr>
        <xdr:cNvPr id="653" name="楕円 652">
          <a:extLst>
            <a:ext uri="{FF2B5EF4-FFF2-40B4-BE49-F238E27FC236}">
              <a16:creationId xmlns:a16="http://schemas.microsoft.com/office/drawing/2014/main" id="{8E19527A-1527-41E8-9497-28882E00C062}"/>
            </a:ext>
          </a:extLst>
        </xdr:cNvPr>
        <xdr:cNvSpPr/>
      </xdr:nvSpPr>
      <xdr:spPr>
        <a:xfrm>
          <a:off x="12763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160020</xdr:rowOff>
    </xdr:from>
    <xdr:to>
      <xdr:col>71</xdr:col>
      <xdr:colOff>177800</xdr:colOff>
      <xdr:row>60</xdr:row>
      <xdr:rowOff>5715</xdr:rowOff>
    </xdr:to>
    <xdr:cxnSp macro="">
      <xdr:nvCxnSpPr>
        <xdr:cNvPr id="654" name="直線コネクタ 653">
          <a:extLst>
            <a:ext uri="{FF2B5EF4-FFF2-40B4-BE49-F238E27FC236}">
              <a16:creationId xmlns:a16="http://schemas.microsoft.com/office/drawing/2014/main" id="{BF84E831-99E8-4AB2-BFE6-47731A736C1F}"/>
            </a:ext>
          </a:extLst>
        </xdr:cNvPr>
        <xdr:cNvCxnSpPr/>
      </xdr:nvCxnSpPr>
      <xdr:spPr>
        <a:xfrm flipV="1">
          <a:off x="12814300" y="102755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44784</xdr:rowOff>
    </xdr:from>
    <xdr:ext cx="405111" cy="259045"/>
    <xdr:sp macro="" textlink="">
      <xdr:nvSpPr>
        <xdr:cNvPr id="655" name="n_1aveValue【学校施設】&#10;有形固定資産減価償却率">
          <a:extLst>
            <a:ext uri="{FF2B5EF4-FFF2-40B4-BE49-F238E27FC236}">
              <a16:creationId xmlns:a16="http://schemas.microsoft.com/office/drawing/2014/main" id="{1DAED5C8-1F3C-4FBF-B8F6-7F343BA74B50}"/>
            </a:ext>
          </a:extLst>
        </xdr:cNvPr>
        <xdr:cNvSpPr txBox="1"/>
      </xdr:nvSpPr>
      <xdr:spPr>
        <a:xfrm>
          <a:off x="15266044" y="1050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macro="" textlink="">
      <xdr:nvSpPr>
        <xdr:cNvPr id="656" name="n_2aveValue【学校施設】&#10;有形固定資産減価償却率">
          <a:extLst>
            <a:ext uri="{FF2B5EF4-FFF2-40B4-BE49-F238E27FC236}">
              <a16:creationId xmlns:a16="http://schemas.microsoft.com/office/drawing/2014/main" id="{2DCC16B7-C16F-4B65-B246-A5CE0056E1FB}"/>
            </a:ext>
          </a:extLst>
        </xdr:cNvPr>
        <xdr:cNvSpPr txBox="1"/>
      </xdr:nvSpPr>
      <xdr:spPr>
        <a:xfrm>
          <a:off x="14389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170515</xdr:rowOff>
    </xdr:from>
    <xdr:ext cx="405111" cy="259045"/>
    <xdr:sp macro="" textlink="">
      <xdr:nvSpPr>
        <xdr:cNvPr id="657" name="n_3aveValue【学校施設】&#10;有形固定資産減価償却率">
          <a:extLst>
            <a:ext uri="{FF2B5EF4-FFF2-40B4-BE49-F238E27FC236}">
              <a16:creationId xmlns:a16="http://schemas.microsoft.com/office/drawing/2014/main" id="{F3CF48DB-E624-49B9-93F0-9BC416F341D4}"/>
            </a:ext>
          </a:extLst>
        </xdr:cNvPr>
        <xdr:cNvSpPr txBox="1"/>
      </xdr:nvSpPr>
      <xdr:spPr>
        <a:xfrm>
          <a:off x="13500744" y="1045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658" name="n_4aveValue【学校施設】&#10;有形固定資産減価償却率">
          <a:extLst>
            <a:ext uri="{FF2B5EF4-FFF2-40B4-BE49-F238E27FC236}">
              <a16:creationId xmlns:a16="http://schemas.microsoft.com/office/drawing/2014/main" id="{FA01F30F-7FF5-4636-AD9E-7271B124C01B}"/>
            </a:ext>
          </a:extLst>
        </xdr:cNvPr>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10177</xdr:rowOff>
    </xdr:from>
    <xdr:ext cx="405111" cy="259045"/>
    <xdr:sp macro="" textlink="">
      <xdr:nvSpPr>
        <xdr:cNvPr id="659" name="n_1mainValue【学校施設】&#10;有形固定資産減価償却率">
          <a:extLst>
            <a:ext uri="{FF2B5EF4-FFF2-40B4-BE49-F238E27FC236}">
              <a16:creationId xmlns:a16="http://schemas.microsoft.com/office/drawing/2014/main" id="{51A55FB6-1910-4766-9C25-9C28C995B8B9}"/>
            </a:ext>
          </a:extLst>
        </xdr:cNvPr>
        <xdr:cNvSpPr txBox="1"/>
      </xdr:nvSpPr>
      <xdr:spPr>
        <a:xfrm>
          <a:off x="15266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121620</xdr:rowOff>
    </xdr:from>
    <xdr:ext cx="405111" cy="259045"/>
    <xdr:sp macro="" textlink="">
      <xdr:nvSpPr>
        <xdr:cNvPr id="660" name="n_2mainValue【学校施設】&#10;有形固定資産減価償却率">
          <a:extLst>
            <a:ext uri="{FF2B5EF4-FFF2-40B4-BE49-F238E27FC236}">
              <a16:creationId xmlns:a16="http://schemas.microsoft.com/office/drawing/2014/main" id="{0A3948D1-3F39-4EEB-98FB-6E87EF174F26}"/>
            </a:ext>
          </a:extLst>
        </xdr:cNvPr>
        <xdr:cNvSpPr txBox="1"/>
      </xdr:nvSpPr>
      <xdr:spPr>
        <a:xfrm>
          <a:off x="14389744" y="10065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661" name="n_3mainValue【学校施設】&#10;有形固定資産減価償却率">
          <a:extLst>
            <a:ext uri="{FF2B5EF4-FFF2-40B4-BE49-F238E27FC236}">
              <a16:creationId xmlns:a16="http://schemas.microsoft.com/office/drawing/2014/main" id="{51047124-523D-45F6-8B32-AC9D9E36DD9A}"/>
            </a:ext>
          </a:extLst>
        </xdr:cNvPr>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662" name="n_4mainValue【学校施設】&#10;有形固定資産減価償却率">
          <a:extLst>
            <a:ext uri="{FF2B5EF4-FFF2-40B4-BE49-F238E27FC236}">
              <a16:creationId xmlns:a16="http://schemas.microsoft.com/office/drawing/2014/main" id="{A95D51E9-E944-4B6E-A84E-31F02B49CFE2}"/>
            </a:ext>
          </a:extLst>
        </xdr:cNvPr>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B8BC3CD4-3D79-4DAF-B4A5-FE06B12E881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105117F6-D00F-424F-ADD4-C1EFCE5EC70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67438FEA-0A1A-4654-A9C5-338C5177624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8F4DE7B5-C40D-4839-A88E-A50BA1FE205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C778235F-AC8A-4ADB-B18C-338AF6C7C27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D7853E60-D381-4EC4-AB1C-53907F5554A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8A270CF1-3A30-42C6-9202-14159A77960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5639F81E-09EB-4532-BE25-B5D3B2A105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C00E6094-F1D3-4BDC-82E9-BE5AA68C3B0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47F2FC8C-37F1-4EEE-8CF8-3BCF70436F5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BCA0CCC0-E11F-479D-8710-DC30FBB73F2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a:extLst>
            <a:ext uri="{FF2B5EF4-FFF2-40B4-BE49-F238E27FC236}">
              <a16:creationId xmlns:a16="http://schemas.microsoft.com/office/drawing/2014/main" id="{0E2CB8F4-3D0F-4B4E-B1A1-D7474A8A164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a:extLst>
            <a:ext uri="{FF2B5EF4-FFF2-40B4-BE49-F238E27FC236}">
              <a16:creationId xmlns:a16="http://schemas.microsoft.com/office/drawing/2014/main" id="{AD84BEB3-21E7-46BB-B01B-8CF238A26A3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a:extLst>
            <a:ext uri="{FF2B5EF4-FFF2-40B4-BE49-F238E27FC236}">
              <a16:creationId xmlns:a16="http://schemas.microsoft.com/office/drawing/2014/main" id="{4CAF8313-795C-480F-8739-710EB9E9A39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a:extLst>
            <a:ext uri="{FF2B5EF4-FFF2-40B4-BE49-F238E27FC236}">
              <a16:creationId xmlns:a16="http://schemas.microsoft.com/office/drawing/2014/main" id="{61708E6D-FBA1-460B-AB81-BE98A1325E3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a:extLst>
            <a:ext uri="{FF2B5EF4-FFF2-40B4-BE49-F238E27FC236}">
              <a16:creationId xmlns:a16="http://schemas.microsoft.com/office/drawing/2014/main" id="{51533882-55D9-4842-B2C3-B36F6F76732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a:extLst>
            <a:ext uri="{FF2B5EF4-FFF2-40B4-BE49-F238E27FC236}">
              <a16:creationId xmlns:a16="http://schemas.microsoft.com/office/drawing/2014/main" id="{B2B4AE10-B135-4886-8E94-6D99100FEF5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a:extLst>
            <a:ext uri="{FF2B5EF4-FFF2-40B4-BE49-F238E27FC236}">
              <a16:creationId xmlns:a16="http://schemas.microsoft.com/office/drawing/2014/main" id="{533BD61E-8062-4A5B-B970-FC786785291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a:extLst>
            <a:ext uri="{FF2B5EF4-FFF2-40B4-BE49-F238E27FC236}">
              <a16:creationId xmlns:a16="http://schemas.microsoft.com/office/drawing/2014/main" id="{27676AA2-DA4B-40F8-856A-AC273A84E2B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a:extLst>
            <a:ext uri="{FF2B5EF4-FFF2-40B4-BE49-F238E27FC236}">
              <a16:creationId xmlns:a16="http://schemas.microsoft.com/office/drawing/2014/main" id="{39927CF1-CB85-484B-B721-3881A5BED35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a:extLst>
            <a:ext uri="{FF2B5EF4-FFF2-40B4-BE49-F238E27FC236}">
              <a16:creationId xmlns:a16="http://schemas.microsoft.com/office/drawing/2014/main" id="{D8645A6F-E44E-4318-B8FA-196C1446906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a:extLst>
            <a:ext uri="{FF2B5EF4-FFF2-40B4-BE49-F238E27FC236}">
              <a16:creationId xmlns:a16="http://schemas.microsoft.com/office/drawing/2014/main" id="{A050D951-E08D-4058-A995-B20717A8FC1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a:extLst>
            <a:ext uri="{FF2B5EF4-FFF2-40B4-BE49-F238E27FC236}">
              <a16:creationId xmlns:a16="http://schemas.microsoft.com/office/drawing/2014/main" id="{26CD3FEA-239F-43A3-A38C-2A1D81E48FC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886087BE-2FBB-4DDC-9DB3-772ED56AFD0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68A52CEE-1FB9-4B89-B4A6-1706A36AC1E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1E7119C0-3CB4-4452-A17A-1371B913284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689" name="直線コネクタ 688">
          <a:extLst>
            <a:ext uri="{FF2B5EF4-FFF2-40B4-BE49-F238E27FC236}">
              <a16:creationId xmlns:a16="http://schemas.microsoft.com/office/drawing/2014/main" id="{E9BD069C-F551-47A4-AA5B-829B2A63ABEF}"/>
            </a:ext>
          </a:extLst>
        </xdr:cNvPr>
        <xdr:cNvCxnSpPr/>
      </xdr:nvCxnSpPr>
      <xdr:spPr>
        <a:xfrm flipV="1">
          <a:off x="22160864" y="943954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690" name="【学校施設】&#10;一人当たり面積最小値テキスト">
          <a:extLst>
            <a:ext uri="{FF2B5EF4-FFF2-40B4-BE49-F238E27FC236}">
              <a16:creationId xmlns:a16="http://schemas.microsoft.com/office/drawing/2014/main" id="{E51D156D-4A5D-45A2-A2E0-484295DE968D}"/>
            </a:ext>
          </a:extLst>
        </xdr:cNvPr>
        <xdr:cNvSpPr txBox="1"/>
      </xdr:nvSpPr>
      <xdr:spPr>
        <a:xfrm>
          <a:off x="2219960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691" name="直線コネクタ 690">
          <a:extLst>
            <a:ext uri="{FF2B5EF4-FFF2-40B4-BE49-F238E27FC236}">
              <a16:creationId xmlns:a16="http://schemas.microsoft.com/office/drawing/2014/main" id="{504E407C-5C26-48DA-AB58-EE7099F34089}"/>
            </a:ext>
          </a:extLst>
        </xdr:cNvPr>
        <xdr:cNvCxnSpPr/>
      </xdr:nvCxnSpPr>
      <xdr:spPr>
        <a:xfrm>
          <a:off x="22072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692" name="【学校施設】&#10;一人当たり面積最大値テキスト">
          <a:extLst>
            <a:ext uri="{FF2B5EF4-FFF2-40B4-BE49-F238E27FC236}">
              <a16:creationId xmlns:a16="http://schemas.microsoft.com/office/drawing/2014/main" id="{7ECBB281-A312-4F54-8A9D-A6C4D8D9252E}"/>
            </a:ext>
          </a:extLst>
        </xdr:cNvPr>
        <xdr:cNvSpPr txBox="1"/>
      </xdr:nvSpPr>
      <xdr:spPr>
        <a:xfrm>
          <a:off x="221996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693" name="直線コネクタ 692">
          <a:extLst>
            <a:ext uri="{FF2B5EF4-FFF2-40B4-BE49-F238E27FC236}">
              <a16:creationId xmlns:a16="http://schemas.microsoft.com/office/drawing/2014/main" id="{12BB34EC-EFDC-492A-BE53-63EB478CD49A}"/>
            </a:ext>
          </a:extLst>
        </xdr:cNvPr>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101073</xdr:rowOff>
    </xdr:from>
    <xdr:ext cx="469744" cy="259045"/>
    <xdr:sp macro="" textlink="">
      <xdr:nvSpPr>
        <xdr:cNvPr id="694" name="【学校施設】&#10;一人当たり面積平均値テキスト">
          <a:extLst>
            <a:ext uri="{FF2B5EF4-FFF2-40B4-BE49-F238E27FC236}">
              <a16:creationId xmlns:a16="http://schemas.microsoft.com/office/drawing/2014/main" id="{EFA67135-10B9-4159-851C-616810780051}"/>
            </a:ext>
          </a:extLst>
        </xdr:cNvPr>
        <xdr:cNvSpPr txBox="1"/>
      </xdr:nvSpPr>
      <xdr:spPr>
        <a:xfrm>
          <a:off x="22199600" y="1004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695" name="フローチャート: 判断 694">
          <a:extLst>
            <a:ext uri="{FF2B5EF4-FFF2-40B4-BE49-F238E27FC236}">
              <a16:creationId xmlns:a16="http://schemas.microsoft.com/office/drawing/2014/main" id="{A45EF6C8-AD10-4D51-97A7-5A105CD874FB}"/>
            </a:ext>
          </a:extLst>
        </xdr:cNvPr>
        <xdr:cNvSpPr/>
      </xdr:nvSpPr>
      <xdr:spPr>
        <a:xfrm>
          <a:off x="221107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696" name="フローチャート: 判断 695">
          <a:extLst>
            <a:ext uri="{FF2B5EF4-FFF2-40B4-BE49-F238E27FC236}">
              <a16:creationId xmlns:a16="http://schemas.microsoft.com/office/drawing/2014/main" id="{922097B8-B82B-457D-9110-F7FBF9DDEEA2}"/>
            </a:ext>
          </a:extLst>
        </xdr:cNvPr>
        <xdr:cNvSpPr/>
      </xdr:nvSpPr>
      <xdr:spPr>
        <a:xfrm>
          <a:off x="2127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697" name="フローチャート: 判断 696">
          <a:extLst>
            <a:ext uri="{FF2B5EF4-FFF2-40B4-BE49-F238E27FC236}">
              <a16:creationId xmlns:a16="http://schemas.microsoft.com/office/drawing/2014/main" id="{9782A593-7ACB-44AB-9217-670962876AD8}"/>
            </a:ext>
          </a:extLst>
        </xdr:cNvPr>
        <xdr:cNvSpPr/>
      </xdr:nvSpPr>
      <xdr:spPr>
        <a:xfrm>
          <a:off x="2038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698" name="フローチャート: 判断 697">
          <a:extLst>
            <a:ext uri="{FF2B5EF4-FFF2-40B4-BE49-F238E27FC236}">
              <a16:creationId xmlns:a16="http://schemas.microsoft.com/office/drawing/2014/main" id="{09105D94-D07D-4AF6-99A1-23A92DA3605D}"/>
            </a:ext>
          </a:extLst>
        </xdr:cNvPr>
        <xdr:cNvSpPr/>
      </xdr:nvSpPr>
      <xdr:spPr>
        <a:xfrm>
          <a:off x="19494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699" name="フローチャート: 判断 698">
          <a:extLst>
            <a:ext uri="{FF2B5EF4-FFF2-40B4-BE49-F238E27FC236}">
              <a16:creationId xmlns:a16="http://schemas.microsoft.com/office/drawing/2014/main" id="{E20FC62F-366F-4AD7-8145-09E86EA52515}"/>
            </a:ext>
          </a:extLst>
        </xdr:cNvPr>
        <xdr:cNvSpPr/>
      </xdr:nvSpPr>
      <xdr:spPr>
        <a:xfrm>
          <a:off x="18605500" y="100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DD5F6DAF-84F1-4E68-BE55-814C8C2CB9E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7AB182E-51C4-417A-BA32-F62E802770C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7714986-C8A6-4B5F-9F4B-6808FFB5BD1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B3C4A84-B90B-4EBF-99CE-680A1392171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CF007CB-84B6-431E-B5DC-8C874DF67FB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705" name="楕円 704">
          <a:extLst>
            <a:ext uri="{FF2B5EF4-FFF2-40B4-BE49-F238E27FC236}">
              <a16:creationId xmlns:a16="http://schemas.microsoft.com/office/drawing/2014/main" id="{18A69740-EF66-4E74-9C53-6C67C1CAAF14}"/>
            </a:ext>
          </a:extLst>
        </xdr:cNvPr>
        <xdr:cNvSpPr/>
      </xdr:nvSpPr>
      <xdr:spPr>
        <a:xfrm>
          <a:off x="221107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157860</xdr:rowOff>
    </xdr:from>
    <xdr:ext cx="469744" cy="259045"/>
    <xdr:sp macro="" textlink="">
      <xdr:nvSpPr>
        <xdr:cNvPr id="706" name="【学校施設】&#10;一人当たり面積該当値テキスト">
          <a:extLst>
            <a:ext uri="{FF2B5EF4-FFF2-40B4-BE49-F238E27FC236}">
              <a16:creationId xmlns:a16="http://schemas.microsoft.com/office/drawing/2014/main" id="{5ADE696A-98D1-49A1-B15A-33CE8650F38A}"/>
            </a:ext>
          </a:extLst>
        </xdr:cNvPr>
        <xdr:cNvSpPr txBox="1"/>
      </xdr:nvSpPr>
      <xdr:spPr>
        <a:xfrm>
          <a:off x="22199600" y="1027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17780</xdr:rowOff>
    </xdr:from>
    <xdr:to>
      <xdr:col>112</xdr:col>
      <xdr:colOff>38100</xdr:colOff>
      <xdr:row>60</xdr:row>
      <xdr:rowOff>119380</xdr:rowOff>
    </xdr:to>
    <xdr:sp macro="" textlink="">
      <xdr:nvSpPr>
        <xdr:cNvPr id="707" name="楕円 706">
          <a:extLst>
            <a:ext uri="{FF2B5EF4-FFF2-40B4-BE49-F238E27FC236}">
              <a16:creationId xmlns:a16="http://schemas.microsoft.com/office/drawing/2014/main" id="{E7ABC428-033A-4398-823E-ACA86174A53B}"/>
            </a:ext>
          </a:extLst>
        </xdr:cNvPr>
        <xdr:cNvSpPr/>
      </xdr:nvSpPr>
      <xdr:spPr>
        <a:xfrm>
          <a:off x="2127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58783</xdr:rowOff>
    </xdr:from>
    <xdr:to>
      <xdr:col>116</xdr:col>
      <xdr:colOff>63500</xdr:colOff>
      <xdr:row>60</xdr:row>
      <xdr:rowOff>68580</xdr:rowOff>
    </xdr:to>
    <xdr:cxnSp macro="">
      <xdr:nvCxnSpPr>
        <xdr:cNvPr id="708" name="直線コネクタ 707">
          <a:extLst>
            <a:ext uri="{FF2B5EF4-FFF2-40B4-BE49-F238E27FC236}">
              <a16:creationId xmlns:a16="http://schemas.microsoft.com/office/drawing/2014/main" id="{DD7C5C9B-B308-444E-BC9A-5AE3134C53F4}"/>
            </a:ext>
          </a:extLst>
        </xdr:cNvPr>
        <xdr:cNvCxnSpPr/>
      </xdr:nvCxnSpPr>
      <xdr:spPr>
        <a:xfrm flipV="1">
          <a:off x="21323300" y="1034578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25944</xdr:rowOff>
    </xdr:from>
    <xdr:to>
      <xdr:col>107</xdr:col>
      <xdr:colOff>101600</xdr:colOff>
      <xdr:row>60</xdr:row>
      <xdr:rowOff>127544</xdr:rowOff>
    </xdr:to>
    <xdr:sp macro="" textlink="">
      <xdr:nvSpPr>
        <xdr:cNvPr id="709" name="楕円 708">
          <a:extLst>
            <a:ext uri="{FF2B5EF4-FFF2-40B4-BE49-F238E27FC236}">
              <a16:creationId xmlns:a16="http://schemas.microsoft.com/office/drawing/2014/main" id="{DD297A88-91F3-4393-9CB9-2D375D5051D5}"/>
            </a:ext>
          </a:extLst>
        </xdr:cNvPr>
        <xdr:cNvSpPr/>
      </xdr:nvSpPr>
      <xdr:spPr>
        <a:xfrm>
          <a:off x="20383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68580</xdr:rowOff>
    </xdr:from>
    <xdr:to>
      <xdr:col>111</xdr:col>
      <xdr:colOff>177800</xdr:colOff>
      <xdr:row>60</xdr:row>
      <xdr:rowOff>76744</xdr:rowOff>
    </xdr:to>
    <xdr:cxnSp macro="">
      <xdr:nvCxnSpPr>
        <xdr:cNvPr id="710" name="直線コネクタ 709">
          <a:extLst>
            <a:ext uri="{FF2B5EF4-FFF2-40B4-BE49-F238E27FC236}">
              <a16:creationId xmlns:a16="http://schemas.microsoft.com/office/drawing/2014/main" id="{97A2E0CE-11AA-43F6-BD59-C30527170C8E}"/>
            </a:ext>
          </a:extLst>
        </xdr:cNvPr>
        <xdr:cNvCxnSpPr/>
      </xdr:nvCxnSpPr>
      <xdr:spPr>
        <a:xfrm flipV="1">
          <a:off x="20434300" y="103555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32476</xdr:rowOff>
    </xdr:from>
    <xdr:to>
      <xdr:col>102</xdr:col>
      <xdr:colOff>165100</xdr:colOff>
      <xdr:row>60</xdr:row>
      <xdr:rowOff>134076</xdr:rowOff>
    </xdr:to>
    <xdr:sp macro="" textlink="">
      <xdr:nvSpPr>
        <xdr:cNvPr id="711" name="楕円 710">
          <a:extLst>
            <a:ext uri="{FF2B5EF4-FFF2-40B4-BE49-F238E27FC236}">
              <a16:creationId xmlns:a16="http://schemas.microsoft.com/office/drawing/2014/main" id="{6A5DDB69-4983-4234-961E-0F908EF0F0FF}"/>
            </a:ext>
          </a:extLst>
        </xdr:cNvPr>
        <xdr:cNvSpPr/>
      </xdr:nvSpPr>
      <xdr:spPr>
        <a:xfrm>
          <a:off x="19494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76744</xdr:rowOff>
    </xdr:from>
    <xdr:to>
      <xdr:col>107</xdr:col>
      <xdr:colOff>50800</xdr:colOff>
      <xdr:row>60</xdr:row>
      <xdr:rowOff>83276</xdr:rowOff>
    </xdr:to>
    <xdr:cxnSp macro="">
      <xdr:nvCxnSpPr>
        <xdr:cNvPr id="712" name="直線コネクタ 711">
          <a:extLst>
            <a:ext uri="{FF2B5EF4-FFF2-40B4-BE49-F238E27FC236}">
              <a16:creationId xmlns:a16="http://schemas.microsoft.com/office/drawing/2014/main" id="{BEC4E8AA-CDA1-498C-84A4-FE96E5282F5A}"/>
            </a:ext>
          </a:extLst>
        </xdr:cNvPr>
        <xdr:cNvCxnSpPr/>
      </xdr:nvCxnSpPr>
      <xdr:spPr>
        <a:xfrm flipV="1">
          <a:off x="19545300" y="103637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42273</xdr:rowOff>
    </xdr:from>
    <xdr:to>
      <xdr:col>98</xdr:col>
      <xdr:colOff>38100</xdr:colOff>
      <xdr:row>60</xdr:row>
      <xdr:rowOff>143873</xdr:rowOff>
    </xdr:to>
    <xdr:sp macro="" textlink="">
      <xdr:nvSpPr>
        <xdr:cNvPr id="713" name="楕円 712">
          <a:extLst>
            <a:ext uri="{FF2B5EF4-FFF2-40B4-BE49-F238E27FC236}">
              <a16:creationId xmlns:a16="http://schemas.microsoft.com/office/drawing/2014/main" id="{7A55D256-3682-435A-A48D-9D7E7EA4757F}"/>
            </a:ext>
          </a:extLst>
        </xdr:cNvPr>
        <xdr:cNvSpPr/>
      </xdr:nvSpPr>
      <xdr:spPr>
        <a:xfrm>
          <a:off x="18605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83276</xdr:rowOff>
    </xdr:from>
    <xdr:to>
      <xdr:col>102</xdr:col>
      <xdr:colOff>114300</xdr:colOff>
      <xdr:row>60</xdr:row>
      <xdr:rowOff>93073</xdr:rowOff>
    </xdr:to>
    <xdr:cxnSp macro="">
      <xdr:nvCxnSpPr>
        <xdr:cNvPr id="714" name="直線コネクタ 713">
          <a:extLst>
            <a:ext uri="{FF2B5EF4-FFF2-40B4-BE49-F238E27FC236}">
              <a16:creationId xmlns:a16="http://schemas.microsoft.com/office/drawing/2014/main" id="{28A9BF03-773A-42CD-A9EF-A39E901EF322}"/>
            </a:ext>
          </a:extLst>
        </xdr:cNvPr>
        <xdr:cNvCxnSpPr/>
      </xdr:nvCxnSpPr>
      <xdr:spPr>
        <a:xfrm flipV="1">
          <a:off x="18656300" y="103702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39568</xdr:rowOff>
    </xdr:from>
    <xdr:ext cx="469744" cy="259045"/>
    <xdr:sp macro="" textlink="">
      <xdr:nvSpPr>
        <xdr:cNvPr id="715" name="n_1aveValue【学校施設】&#10;一人当たり面積">
          <a:extLst>
            <a:ext uri="{FF2B5EF4-FFF2-40B4-BE49-F238E27FC236}">
              <a16:creationId xmlns:a16="http://schemas.microsoft.com/office/drawing/2014/main" id="{20E0C5E1-4459-463F-A4E0-FA8024D3D74C}"/>
            </a:ext>
          </a:extLst>
        </xdr:cNvPr>
        <xdr:cNvSpPr txBox="1"/>
      </xdr:nvSpPr>
      <xdr:spPr>
        <a:xfrm>
          <a:off x="21075727" y="998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34670</xdr:rowOff>
    </xdr:from>
    <xdr:ext cx="469744" cy="259045"/>
    <xdr:sp macro="" textlink="">
      <xdr:nvSpPr>
        <xdr:cNvPr id="716" name="n_2aveValue【学校施設】&#10;一人当たり面積">
          <a:extLst>
            <a:ext uri="{FF2B5EF4-FFF2-40B4-BE49-F238E27FC236}">
              <a16:creationId xmlns:a16="http://schemas.microsoft.com/office/drawing/2014/main" id="{76D069F5-008C-4EB0-8F1D-929E23771271}"/>
            </a:ext>
          </a:extLst>
        </xdr:cNvPr>
        <xdr:cNvSpPr txBox="1"/>
      </xdr:nvSpPr>
      <xdr:spPr>
        <a:xfrm>
          <a:off x="201994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49365</xdr:rowOff>
    </xdr:from>
    <xdr:ext cx="469744" cy="259045"/>
    <xdr:sp macro="" textlink="">
      <xdr:nvSpPr>
        <xdr:cNvPr id="717" name="n_3aveValue【学校施設】&#10;一人当たり面積">
          <a:extLst>
            <a:ext uri="{FF2B5EF4-FFF2-40B4-BE49-F238E27FC236}">
              <a16:creationId xmlns:a16="http://schemas.microsoft.com/office/drawing/2014/main" id="{DE65182C-881B-4EBF-B674-E999CF16EF45}"/>
            </a:ext>
          </a:extLst>
        </xdr:cNvPr>
        <xdr:cNvSpPr txBox="1"/>
      </xdr:nvSpPr>
      <xdr:spPr>
        <a:xfrm>
          <a:off x="19310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24873</xdr:rowOff>
    </xdr:from>
    <xdr:ext cx="469744" cy="259045"/>
    <xdr:sp macro="" textlink="">
      <xdr:nvSpPr>
        <xdr:cNvPr id="718" name="n_4aveValue【学校施設】&#10;一人当たり面積">
          <a:extLst>
            <a:ext uri="{FF2B5EF4-FFF2-40B4-BE49-F238E27FC236}">
              <a16:creationId xmlns:a16="http://schemas.microsoft.com/office/drawing/2014/main" id="{0BA376C9-ADE0-4C1B-8853-EFC49315F659}"/>
            </a:ext>
          </a:extLst>
        </xdr:cNvPr>
        <xdr:cNvSpPr txBox="1"/>
      </xdr:nvSpPr>
      <xdr:spPr>
        <a:xfrm>
          <a:off x="18421427" y="979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110507</xdr:rowOff>
    </xdr:from>
    <xdr:ext cx="469744" cy="259045"/>
    <xdr:sp macro="" textlink="">
      <xdr:nvSpPr>
        <xdr:cNvPr id="719" name="n_1mainValue【学校施設】&#10;一人当たり面積">
          <a:extLst>
            <a:ext uri="{FF2B5EF4-FFF2-40B4-BE49-F238E27FC236}">
              <a16:creationId xmlns:a16="http://schemas.microsoft.com/office/drawing/2014/main" id="{67A6F3F2-3707-4E02-B7DF-8F381540F650}"/>
            </a:ext>
          </a:extLst>
        </xdr:cNvPr>
        <xdr:cNvSpPr txBox="1"/>
      </xdr:nvSpPr>
      <xdr:spPr>
        <a:xfrm>
          <a:off x="210757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118671</xdr:rowOff>
    </xdr:from>
    <xdr:ext cx="469744" cy="259045"/>
    <xdr:sp macro="" textlink="">
      <xdr:nvSpPr>
        <xdr:cNvPr id="720" name="n_2mainValue【学校施設】&#10;一人当たり面積">
          <a:extLst>
            <a:ext uri="{FF2B5EF4-FFF2-40B4-BE49-F238E27FC236}">
              <a16:creationId xmlns:a16="http://schemas.microsoft.com/office/drawing/2014/main" id="{E1BCB319-4C64-4866-854D-AD128536933D}"/>
            </a:ext>
          </a:extLst>
        </xdr:cNvPr>
        <xdr:cNvSpPr txBox="1"/>
      </xdr:nvSpPr>
      <xdr:spPr>
        <a:xfrm>
          <a:off x="20199427" y="104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125203</xdr:rowOff>
    </xdr:from>
    <xdr:ext cx="469744" cy="259045"/>
    <xdr:sp macro="" textlink="">
      <xdr:nvSpPr>
        <xdr:cNvPr id="721" name="n_3mainValue【学校施設】&#10;一人当たり面積">
          <a:extLst>
            <a:ext uri="{FF2B5EF4-FFF2-40B4-BE49-F238E27FC236}">
              <a16:creationId xmlns:a16="http://schemas.microsoft.com/office/drawing/2014/main" id="{3C794638-93B7-490B-9B6B-E927C2642B3A}"/>
            </a:ext>
          </a:extLst>
        </xdr:cNvPr>
        <xdr:cNvSpPr txBox="1"/>
      </xdr:nvSpPr>
      <xdr:spPr>
        <a:xfrm>
          <a:off x="19310427" y="1041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135000</xdr:rowOff>
    </xdr:from>
    <xdr:ext cx="469744" cy="259045"/>
    <xdr:sp macro="" textlink="">
      <xdr:nvSpPr>
        <xdr:cNvPr id="722" name="n_4mainValue【学校施設】&#10;一人当たり面積">
          <a:extLst>
            <a:ext uri="{FF2B5EF4-FFF2-40B4-BE49-F238E27FC236}">
              <a16:creationId xmlns:a16="http://schemas.microsoft.com/office/drawing/2014/main" id="{6078A8F1-E969-4B56-B2F6-424A0667CD3D}"/>
            </a:ext>
          </a:extLst>
        </xdr:cNvPr>
        <xdr:cNvSpPr txBox="1"/>
      </xdr:nvSpPr>
      <xdr:spPr>
        <a:xfrm>
          <a:off x="18421427" y="1042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4ADEB116-0ECD-433F-8A17-90A328AC1E1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6BD6A934-C48E-4C50-9206-755795B5B5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2C22AAFC-35A4-43C4-831F-ED68D706CC4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C0DE0802-884A-4529-8A8C-2F54684AD67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29285246-8840-495F-BC2F-FEBCE4C2305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FDC49615-0E9F-45B0-8AE1-4EA0EAD07F0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A7E2CBB8-130C-4459-A67B-72844F635D5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5098B6C0-0B8C-4821-AF4D-CE3EF48032B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96CB1E37-A61D-497B-B489-4226D76D931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C3300200-733A-4B0C-A01E-86C7119F2AD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C12449A9-6B83-43BD-8622-A169BE7B9DF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8105EC9B-DD1F-493C-82C2-1D5E73B8C2C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D281D264-3978-4580-809D-6F92DF96AB2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327E7034-4A1B-47B6-96E2-410FB5B05C8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1D313B81-6C9C-4C57-9ACF-FB9383CB55B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83050781-BD92-4B6F-A80D-1D7314893E4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B073DA76-DBEA-462F-834C-753242F3868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8D85FBB8-926E-40BF-B33B-D9F05266C18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EE67B849-71EB-467F-A56A-748D6CFEC3C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38B91BF7-AAB0-49D2-BF20-4B374A6630D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2CB82488-34E3-4818-9D4B-E6C3B18D68E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5EC7AB5D-6FFD-46F4-A0DA-9C81BA70AB3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B3B4D7A2-ECCD-4978-854E-15183737A6D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4C165DC5-82C2-4276-9D1F-355946C81BB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3911FFE8-477A-4081-BA90-ABD7D1A29C0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EF55D928-D826-4867-820C-8F7A54FA2508}"/>
            </a:ext>
          </a:extLst>
        </xdr:cNvPr>
        <xdr:cNvCxnSpPr/>
      </xdr:nvCxnSpPr>
      <xdr:spPr>
        <a:xfrm flipV="1">
          <a:off x="16318864" y="1343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a:extLst>
            <a:ext uri="{FF2B5EF4-FFF2-40B4-BE49-F238E27FC236}">
              <a16:creationId xmlns:a16="http://schemas.microsoft.com/office/drawing/2014/main" id="{44171BE1-FA3C-4EE7-8F43-CE99114F958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B2C004C6-A03B-4490-91AB-023E2F6D747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751" name="【児童館】&#10;有形固定資産減価償却率最大値テキスト">
          <a:extLst>
            <a:ext uri="{FF2B5EF4-FFF2-40B4-BE49-F238E27FC236}">
              <a16:creationId xmlns:a16="http://schemas.microsoft.com/office/drawing/2014/main" id="{C0A81821-4373-410C-88B9-044AC8F8C47C}"/>
            </a:ext>
          </a:extLst>
        </xdr:cNvPr>
        <xdr:cNvSpPr txBox="1"/>
      </xdr:nvSpPr>
      <xdr:spPr>
        <a:xfrm>
          <a:off x="16357600" y="1320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752" name="直線コネクタ 751">
          <a:extLst>
            <a:ext uri="{FF2B5EF4-FFF2-40B4-BE49-F238E27FC236}">
              <a16:creationId xmlns:a16="http://schemas.microsoft.com/office/drawing/2014/main" id="{17BCAC86-E06D-47FE-96B6-DFAB7C05ADF3}"/>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122482</xdr:rowOff>
    </xdr:from>
    <xdr:ext cx="405111" cy="259045"/>
    <xdr:sp macro="" textlink="">
      <xdr:nvSpPr>
        <xdr:cNvPr id="753" name="【児童館】&#10;有形固定資産減価償却率平均値テキスト">
          <a:extLst>
            <a:ext uri="{FF2B5EF4-FFF2-40B4-BE49-F238E27FC236}">
              <a16:creationId xmlns:a16="http://schemas.microsoft.com/office/drawing/2014/main" id="{94010DFE-0DA4-4DAE-884A-C4417AD7DAAA}"/>
            </a:ext>
          </a:extLst>
        </xdr:cNvPr>
        <xdr:cNvSpPr txBox="1"/>
      </xdr:nvSpPr>
      <xdr:spPr>
        <a:xfrm>
          <a:off x="16357600" y="14181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754" name="フローチャート: 判断 753">
          <a:extLst>
            <a:ext uri="{FF2B5EF4-FFF2-40B4-BE49-F238E27FC236}">
              <a16:creationId xmlns:a16="http://schemas.microsoft.com/office/drawing/2014/main" id="{EE1FEBAF-565C-42D6-9663-34A1E729B646}"/>
            </a:ext>
          </a:extLst>
        </xdr:cNvPr>
        <xdr:cNvSpPr/>
      </xdr:nvSpPr>
      <xdr:spPr>
        <a:xfrm>
          <a:off x="162687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55" name="フローチャート: 判断 754">
          <a:extLst>
            <a:ext uri="{FF2B5EF4-FFF2-40B4-BE49-F238E27FC236}">
              <a16:creationId xmlns:a16="http://schemas.microsoft.com/office/drawing/2014/main" id="{25CA61FA-BD91-43CF-8AD3-CD65DB8D5780}"/>
            </a:ext>
          </a:extLst>
        </xdr:cNvPr>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6" name="フローチャート: 判断 755">
          <a:extLst>
            <a:ext uri="{FF2B5EF4-FFF2-40B4-BE49-F238E27FC236}">
              <a16:creationId xmlns:a16="http://schemas.microsoft.com/office/drawing/2014/main" id="{F9168A8D-9C03-42DC-A16D-B436D4CAC6B4}"/>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757" name="フローチャート: 判断 756">
          <a:extLst>
            <a:ext uri="{FF2B5EF4-FFF2-40B4-BE49-F238E27FC236}">
              <a16:creationId xmlns:a16="http://schemas.microsoft.com/office/drawing/2014/main" id="{64951FE5-6F41-474E-92A7-6C32DFA51AB6}"/>
            </a:ext>
          </a:extLst>
        </xdr:cNvPr>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121194</xdr:rowOff>
    </xdr:from>
    <xdr:to>
      <xdr:col>67</xdr:col>
      <xdr:colOff>101600</xdr:colOff>
      <xdr:row>83</xdr:row>
      <xdr:rowOff>51344</xdr:rowOff>
    </xdr:to>
    <xdr:sp macro="" textlink="">
      <xdr:nvSpPr>
        <xdr:cNvPr id="758" name="フローチャート: 判断 757">
          <a:extLst>
            <a:ext uri="{FF2B5EF4-FFF2-40B4-BE49-F238E27FC236}">
              <a16:creationId xmlns:a16="http://schemas.microsoft.com/office/drawing/2014/main" id="{57E0C9EA-089F-4C0D-A923-6CAD338E6F8B}"/>
            </a:ext>
          </a:extLst>
        </xdr:cNvPr>
        <xdr:cNvSpPr/>
      </xdr:nvSpPr>
      <xdr:spPr>
        <a:xfrm>
          <a:off x="127635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E845ACA-6969-4ED4-8118-26816A16142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4705FC7-FCAB-4E78-90D9-9A7B97813E6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A3AEBFD8-53E3-49C2-BF7E-A30712315E5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811276B-5CA8-4CC5-85A3-767297EE3AD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3BC477C-9DB4-43B6-83F3-B18A171D265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127726</xdr:rowOff>
    </xdr:from>
    <xdr:to>
      <xdr:col>85</xdr:col>
      <xdr:colOff>177800</xdr:colOff>
      <xdr:row>81</xdr:row>
      <xdr:rowOff>57876</xdr:rowOff>
    </xdr:to>
    <xdr:sp macro="" textlink="">
      <xdr:nvSpPr>
        <xdr:cNvPr id="764" name="楕円 763">
          <a:extLst>
            <a:ext uri="{FF2B5EF4-FFF2-40B4-BE49-F238E27FC236}">
              <a16:creationId xmlns:a16="http://schemas.microsoft.com/office/drawing/2014/main" id="{063FC654-A126-436E-80D8-F2FF9970328A}"/>
            </a:ext>
          </a:extLst>
        </xdr:cNvPr>
        <xdr:cNvSpPr/>
      </xdr:nvSpPr>
      <xdr:spPr>
        <a:xfrm>
          <a:off x="16268700" y="138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150603</xdr:rowOff>
    </xdr:from>
    <xdr:ext cx="405111" cy="259045"/>
    <xdr:sp macro="" textlink="">
      <xdr:nvSpPr>
        <xdr:cNvPr id="765" name="【児童館】&#10;有形固定資産減価償却率該当値テキスト">
          <a:extLst>
            <a:ext uri="{FF2B5EF4-FFF2-40B4-BE49-F238E27FC236}">
              <a16:creationId xmlns:a16="http://schemas.microsoft.com/office/drawing/2014/main" id="{60BAAF4E-3F06-4525-837E-2D9B8713AADF}"/>
            </a:ext>
          </a:extLst>
        </xdr:cNvPr>
        <xdr:cNvSpPr txBox="1"/>
      </xdr:nvSpPr>
      <xdr:spPr>
        <a:xfrm>
          <a:off x="16357600" y="1369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88537</xdr:rowOff>
    </xdr:from>
    <xdr:to>
      <xdr:col>81</xdr:col>
      <xdr:colOff>101600</xdr:colOff>
      <xdr:row>81</xdr:row>
      <xdr:rowOff>18687</xdr:rowOff>
    </xdr:to>
    <xdr:sp macro="" textlink="">
      <xdr:nvSpPr>
        <xdr:cNvPr id="766" name="楕円 765">
          <a:extLst>
            <a:ext uri="{FF2B5EF4-FFF2-40B4-BE49-F238E27FC236}">
              <a16:creationId xmlns:a16="http://schemas.microsoft.com/office/drawing/2014/main" id="{483C4CF2-D6F2-447C-86EA-C8A2363C19D6}"/>
            </a:ext>
          </a:extLst>
        </xdr:cNvPr>
        <xdr:cNvSpPr/>
      </xdr:nvSpPr>
      <xdr:spPr>
        <a:xfrm>
          <a:off x="15430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139337</xdr:rowOff>
    </xdr:from>
    <xdr:to>
      <xdr:col>85</xdr:col>
      <xdr:colOff>127000</xdr:colOff>
      <xdr:row>81</xdr:row>
      <xdr:rowOff>7076</xdr:rowOff>
    </xdr:to>
    <xdr:cxnSp macro="">
      <xdr:nvCxnSpPr>
        <xdr:cNvPr id="767" name="直線コネクタ 766">
          <a:extLst>
            <a:ext uri="{FF2B5EF4-FFF2-40B4-BE49-F238E27FC236}">
              <a16:creationId xmlns:a16="http://schemas.microsoft.com/office/drawing/2014/main" id="{8DB7B7F7-FC77-49D6-8AC3-7E62D85C72FA}"/>
            </a:ext>
          </a:extLst>
        </xdr:cNvPr>
        <xdr:cNvCxnSpPr/>
      </xdr:nvCxnSpPr>
      <xdr:spPr>
        <a:xfrm>
          <a:off x="15481300" y="1385533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50981</xdr:rowOff>
    </xdr:from>
    <xdr:to>
      <xdr:col>76</xdr:col>
      <xdr:colOff>165100</xdr:colOff>
      <xdr:row>80</xdr:row>
      <xdr:rowOff>152581</xdr:rowOff>
    </xdr:to>
    <xdr:sp macro="" textlink="">
      <xdr:nvSpPr>
        <xdr:cNvPr id="768" name="楕円 767">
          <a:extLst>
            <a:ext uri="{FF2B5EF4-FFF2-40B4-BE49-F238E27FC236}">
              <a16:creationId xmlns:a16="http://schemas.microsoft.com/office/drawing/2014/main" id="{6FB65195-A86C-4D1A-A047-CA676D8A474E}"/>
            </a:ext>
          </a:extLst>
        </xdr:cNvPr>
        <xdr:cNvSpPr/>
      </xdr:nvSpPr>
      <xdr:spPr>
        <a:xfrm>
          <a:off x="14541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101781</xdr:rowOff>
    </xdr:from>
    <xdr:to>
      <xdr:col>81</xdr:col>
      <xdr:colOff>50800</xdr:colOff>
      <xdr:row>80</xdr:row>
      <xdr:rowOff>139337</xdr:rowOff>
    </xdr:to>
    <xdr:cxnSp macro="">
      <xdr:nvCxnSpPr>
        <xdr:cNvPr id="769" name="直線コネクタ 768">
          <a:extLst>
            <a:ext uri="{FF2B5EF4-FFF2-40B4-BE49-F238E27FC236}">
              <a16:creationId xmlns:a16="http://schemas.microsoft.com/office/drawing/2014/main" id="{52962EE9-C82F-4653-AD8D-D9DDB3C949DC}"/>
            </a:ext>
          </a:extLst>
        </xdr:cNvPr>
        <xdr:cNvCxnSpPr/>
      </xdr:nvCxnSpPr>
      <xdr:spPr>
        <a:xfrm>
          <a:off x="14592300" y="138177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13426</xdr:rowOff>
    </xdr:from>
    <xdr:to>
      <xdr:col>72</xdr:col>
      <xdr:colOff>38100</xdr:colOff>
      <xdr:row>80</xdr:row>
      <xdr:rowOff>115026</xdr:rowOff>
    </xdr:to>
    <xdr:sp macro="" textlink="">
      <xdr:nvSpPr>
        <xdr:cNvPr id="770" name="楕円 769">
          <a:extLst>
            <a:ext uri="{FF2B5EF4-FFF2-40B4-BE49-F238E27FC236}">
              <a16:creationId xmlns:a16="http://schemas.microsoft.com/office/drawing/2014/main" id="{322D0E11-717E-41F3-BBE0-D19265375A00}"/>
            </a:ext>
          </a:extLst>
        </xdr:cNvPr>
        <xdr:cNvSpPr/>
      </xdr:nvSpPr>
      <xdr:spPr>
        <a:xfrm>
          <a:off x="136525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64226</xdr:rowOff>
    </xdr:from>
    <xdr:to>
      <xdr:col>76</xdr:col>
      <xdr:colOff>114300</xdr:colOff>
      <xdr:row>80</xdr:row>
      <xdr:rowOff>101781</xdr:rowOff>
    </xdr:to>
    <xdr:cxnSp macro="">
      <xdr:nvCxnSpPr>
        <xdr:cNvPr id="771" name="直線コネクタ 770">
          <a:extLst>
            <a:ext uri="{FF2B5EF4-FFF2-40B4-BE49-F238E27FC236}">
              <a16:creationId xmlns:a16="http://schemas.microsoft.com/office/drawing/2014/main" id="{3832B7B3-CA34-43F1-A7AF-863F028F115F}"/>
            </a:ext>
          </a:extLst>
        </xdr:cNvPr>
        <xdr:cNvCxnSpPr/>
      </xdr:nvCxnSpPr>
      <xdr:spPr>
        <a:xfrm>
          <a:off x="13703300" y="1378022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147320</xdr:rowOff>
    </xdr:from>
    <xdr:to>
      <xdr:col>67</xdr:col>
      <xdr:colOff>101600</xdr:colOff>
      <xdr:row>80</xdr:row>
      <xdr:rowOff>77470</xdr:rowOff>
    </xdr:to>
    <xdr:sp macro="" textlink="">
      <xdr:nvSpPr>
        <xdr:cNvPr id="772" name="楕円 771">
          <a:extLst>
            <a:ext uri="{FF2B5EF4-FFF2-40B4-BE49-F238E27FC236}">
              <a16:creationId xmlns:a16="http://schemas.microsoft.com/office/drawing/2014/main" id="{F749E341-AF33-43CC-8D49-C7DDEC2483F6}"/>
            </a:ext>
          </a:extLst>
        </xdr:cNvPr>
        <xdr:cNvSpPr/>
      </xdr:nvSpPr>
      <xdr:spPr>
        <a:xfrm>
          <a:off x="12763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26670</xdr:rowOff>
    </xdr:from>
    <xdr:to>
      <xdr:col>71</xdr:col>
      <xdr:colOff>177800</xdr:colOff>
      <xdr:row>80</xdr:row>
      <xdr:rowOff>64226</xdr:rowOff>
    </xdr:to>
    <xdr:cxnSp macro="">
      <xdr:nvCxnSpPr>
        <xdr:cNvPr id="773" name="直線コネクタ 772">
          <a:extLst>
            <a:ext uri="{FF2B5EF4-FFF2-40B4-BE49-F238E27FC236}">
              <a16:creationId xmlns:a16="http://schemas.microsoft.com/office/drawing/2014/main" id="{0341CCC2-09D7-4030-9B3C-7BAFF9DD1B22}"/>
            </a:ext>
          </a:extLst>
        </xdr:cNvPr>
        <xdr:cNvCxnSpPr/>
      </xdr:nvCxnSpPr>
      <xdr:spPr>
        <a:xfrm>
          <a:off x="12814300" y="1374267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94722</xdr:rowOff>
    </xdr:from>
    <xdr:ext cx="405111" cy="259045"/>
    <xdr:sp macro="" textlink="">
      <xdr:nvSpPr>
        <xdr:cNvPr id="774" name="n_1aveValue【児童館】&#10;有形固定資産減価償却率">
          <a:extLst>
            <a:ext uri="{FF2B5EF4-FFF2-40B4-BE49-F238E27FC236}">
              <a16:creationId xmlns:a16="http://schemas.microsoft.com/office/drawing/2014/main" id="{2783520B-4C12-43B3-AC5A-5DB7B2AB90D4}"/>
            </a:ext>
          </a:extLst>
        </xdr:cNvPr>
        <xdr:cNvSpPr txBox="1"/>
      </xdr:nvSpPr>
      <xdr:spPr>
        <a:xfrm>
          <a:off x="15266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775" name="n_2aveValue【児童館】&#10;有形固定資産減価償却率">
          <a:extLst>
            <a:ext uri="{FF2B5EF4-FFF2-40B4-BE49-F238E27FC236}">
              <a16:creationId xmlns:a16="http://schemas.microsoft.com/office/drawing/2014/main" id="{7381A465-F44B-4B66-8092-19E92083DE08}"/>
            </a:ext>
          </a:extLst>
        </xdr:cNvPr>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63698</xdr:rowOff>
    </xdr:from>
    <xdr:ext cx="405111" cy="259045"/>
    <xdr:sp macro="" textlink="">
      <xdr:nvSpPr>
        <xdr:cNvPr id="776" name="n_3aveValue【児童館】&#10;有形固定資産減価償却率">
          <a:extLst>
            <a:ext uri="{FF2B5EF4-FFF2-40B4-BE49-F238E27FC236}">
              <a16:creationId xmlns:a16="http://schemas.microsoft.com/office/drawing/2014/main" id="{EE87D6C1-4E70-4E31-9B0D-425F00193CC4}"/>
            </a:ext>
          </a:extLst>
        </xdr:cNvPr>
        <xdr:cNvSpPr txBox="1"/>
      </xdr:nvSpPr>
      <xdr:spPr>
        <a:xfrm>
          <a:off x="13500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42471</xdr:rowOff>
    </xdr:from>
    <xdr:ext cx="405111" cy="259045"/>
    <xdr:sp macro="" textlink="">
      <xdr:nvSpPr>
        <xdr:cNvPr id="777" name="n_4aveValue【児童館】&#10;有形固定資産減価償却率">
          <a:extLst>
            <a:ext uri="{FF2B5EF4-FFF2-40B4-BE49-F238E27FC236}">
              <a16:creationId xmlns:a16="http://schemas.microsoft.com/office/drawing/2014/main" id="{8065DE87-C2BF-469C-94D5-814847407FEE}"/>
            </a:ext>
          </a:extLst>
        </xdr:cNvPr>
        <xdr:cNvSpPr txBox="1"/>
      </xdr:nvSpPr>
      <xdr:spPr>
        <a:xfrm>
          <a:off x="126117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35214</xdr:rowOff>
    </xdr:from>
    <xdr:ext cx="405111" cy="259045"/>
    <xdr:sp macro="" textlink="">
      <xdr:nvSpPr>
        <xdr:cNvPr id="778" name="n_1mainValue【児童館】&#10;有形固定資産減価償却率">
          <a:extLst>
            <a:ext uri="{FF2B5EF4-FFF2-40B4-BE49-F238E27FC236}">
              <a16:creationId xmlns:a16="http://schemas.microsoft.com/office/drawing/2014/main" id="{49E1B757-801E-40FA-8C5A-F97C9522E7B8}"/>
            </a:ext>
          </a:extLst>
        </xdr:cNvPr>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169108</xdr:rowOff>
    </xdr:from>
    <xdr:ext cx="405111" cy="259045"/>
    <xdr:sp macro="" textlink="">
      <xdr:nvSpPr>
        <xdr:cNvPr id="779" name="n_2mainValue【児童館】&#10;有形固定資産減価償却率">
          <a:extLst>
            <a:ext uri="{FF2B5EF4-FFF2-40B4-BE49-F238E27FC236}">
              <a16:creationId xmlns:a16="http://schemas.microsoft.com/office/drawing/2014/main" id="{AE4339EC-59C0-4FE6-95A0-D95C5CCCADAF}"/>
            </a:ext>
          </a:extLst>
        </xdr:cNvPr>
        <xdr:cNvSpPr txBox="1"/>
      </xdr:nvSpPr>
      <xdr:spPr>
        <a:xfrm>
          <a:off x="143897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131553</xdr:rowOff>
    </xdr:from>
    <xdr:ext cx="405111" cy="259045"/>
    <xdr:sp macro="" textlink="">
      <xdr:nvSpPr>
        <xdr:cNvPr id="780" name="n_3mainValue【児童館】&#10;有形固定資産減価償却率">
          <a:extLst>
            <a:ext uri="{FF2B5EF4-FFF2-40B4-BE49-F238E27FC236}">
              <a16:creationId xmlns:a16="http://schemas.microsoft.com/office/drawing/2014/main" id="{754C0015-AF74-4193-B149-1A7C93DC015B}"/>
            </a:ext>
          </a:extLst>
        </xdr:cNvPr>
        <xdr:cNvSpPr txBox="1"/>
      </xdr:nvSpPr>
      <xdr:spPr>
        <a:xfrm>
          <a:off x="13500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93997</xdr:rowOff>
    </xdr:from>
    <xdr:ext cx="405111" cy="259045"/>
    <xdr:sp macro="" textlink="">
      <xdr:nvSpPr>
        <xdr:cNvPr id="781" name="n_4mainValue【児童館】&#10;有形固定資産減価償却率">
          <a:extLst>
            <a:ext uri="{FF2B5EF4-FFF2-40B4-BE49-F238E27FC236}">
              <a16:creationId xmlns:a16="http://schemas.microsoft.com/office/drawing/2014/main" id="{8FAD58AE-F116-41B1-9ABC-542B92196301}"/>
            </a:ext>
          </a:extLst>
        </xdr:cNvPr>
        <xdr:cNvSpPr txBox="1"/>
      </xdr:nvSpPr>
      <xdr:spPr>
        <a:xfrm>
          <a:off x="12611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7B418A96-DAFA-4AAB-8274-9CEED2B607C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628AFFD4-A98F-4BF6-875D-C79B5844806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F5B0DA74-CC3E-44DB-A1BC-69072CA1E52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26CBAB12-5748-448C-917C-2A6CE21686B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C8E17C97-CF47-4A17-845A-C84F73C1ADD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34A23D3C-F86A-4FD7-8992-7BAC69D3C59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59206DEB-53B4-40FD-985F-C71FA70A72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F78B54B3-6DA2-4DB6-B4D8-C516BC8B81C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A68B2F58-4662-447E-8273-4FBA33E358B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52BD335B-33F9-41AB-8732-BCB070708CE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id="{AFD52D99-B873-46FE-B76E-10A4872463B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id="{B63F125B-4DDD-4848-BF0C-FECDD3018AB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id="{ABBCCD8E-781A-4222-8243-D449AF4CACA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id="{5ED03DA4-2221-4BFD-95DD-12997F677D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id="{FF2AA783-1536-45F0-86CB-2098C79B7CB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id="{5A9C25D5-564B-4BF8-8EF9-EDC3F7AAAB3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id="{57DB2405-6D06-4FE0-B5D3-39F2534866F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id="{B5D1D5EA-A3D3-4644-9932-6883D045337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75A3C375-F7A5-4032-B17A-F56670BF28D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FE9F031C-FC1D-47C0-9418-59A538961B6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a:extLst>
            <a:ext uri="{FF2B5EF4-FFF2-40B4-BE49-F238E27FC236}">
              <a16:creationId xmlns:a16="http://schemas.microsoft.com/office/drawing/2014/main" id="{F264FDE9-80C7-4017-8328-D3F19969A58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803" name="直線コネクタ 802">
          <a:extLst>
            <a:ext uri="{FF2B5EF4-FFF2-40B4-BE49-F238E27FC236}">
              <a16:creationId xmlns:a16="http://schemas.microsoft.com/office/drawing/2014/main" id="{625BCA4F-95E0-48F4-A4C4-EA9867BC826C}"/>
            </a:ext>
          </a:extLst>
        </xdr:cNvPr>
        <xdr:cNvCxnSpPr/>
      </xdr:nvCxnSpPr>
      <xdr:spPr>
        <a:xfrm flipV="1">
          <a:off x="22160864" y="1352550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4" name="【児童館】&#10;一人当たり面積最小値テキスト">
          <a:extLst>
            <a:ext uri="{FF2B5EF4-FFF2-40B4-BE49-F238E27FC236}">
              <a16:creationId xmlns:a16="http://schemas.microsoft.com/office/drawing/2014/main" id="{0D583BBC-DD2C-479A-88D2-84C0481F8C97}"/>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5" name="直線コネクタ 804">
          <a:extLst>
            <a:ext uri="{FF2B5EF4-FFF2-40B4-BE49-F238E27FC236}">
              <a16:creationId xmlns:a16="http://schemas.microsoft.com/office/drawing/2014/main" id="{CC8697E2-EF86-4676-BF7C-288C6334F426}"/>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6" name="【児童館】&#10;一人当たり面積最大値テキスト">
          <a:extLst>
            <a:ext uri="{FF2B5EF4-FFF2-40B4-BE49-F238E27FC236}">
              <a16:creationId xmlns:a16="http://schemas.microsoft.com/office/drawing/2014/main" id="{DA97E9D2-F38C-401D-A8D3-7DD19FEC4DFD}"/>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7" name="直線コネクタ 806">
          <a:extLst>
            <a:ext uri="{FF2B5EF4-FFF2-40B4-BE49-F238E27FC236}">
              <a16:creationId xmlns:a16="http://schemas.microsoft.com/office/drawing/2014/main" id="{FF46D475-1F8B-452B-823F-04BE88FCC658}"/>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08" name="【児童館】&#10;一人当たり面積平均値テキスト">
          <a:extLst>
            <a:ext uri="{FF2B5EF4-FFF2-40B4-BE49-F238E27FC236}">
              <a16:creationId xmlns:a16="http://schemas.microsoft.com/office/drawing/2014/main" id="{D62A9877-BE9D-4ADE-AFA5-D1C338AE1F42}"/>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9" name="フローチャート: 判断 808">
          <a:extLst>
            <a:ext uri="{FF2B5EF4-FFF2-40B4-BE49-F238E27FC236}">
              <a16:creationId xmlns:a16="http://schemas.microsoft.com/office/drawing/2014/main" id="{D2EA59E2-FA01-4117-AA45-72D51105DFDF}"/>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810" name="フローチャート: 判断 809">
          <a:extLst>
            <a:ext uri="{FF2B5EF4-FFF2-40B4-BE49-F238E27FC236}">
              <a16:creationId xmlns:a16="http://schemas.microsoft.com/office/drawing/2014/main" id="{B270BBB0-BAC5-412B-9D13-FE1E6EDA3743}"/>
            </a:ext>
          </a:extLst>
        </xdr:cNvPr>
        <xdr:cNvSpPr/>
      </xdr:nvSpPr>
      <xdr:spPr>
        <a:xfrm>
          <a:off x="21272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11" name="フローチャート: 判断 810">
          <a:extLst>
            <a:ext uri="{FF2B5EF4-FFF2-40B4-BE49-F238E27FC236}">
              <a16:creationId xmlns:a16="http://schemas.microsoft.com/office/drawing/2014/main" id="{C4CE2241-D56E-4181-A1AF-9A9F78BE1EAF}"/>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812" name="フローチャート: 判断 811">
          <a:extLst>
            <a:ext uri="{FF2B5EF4-FFF2-40B4-BE49-F238E27FC236}">
              <a16:creationId xmlns:a16="http://schemas.microsoft.com/office/drawing/2014/main" id="{E251C21B-F2D5-48FB-B48A-D6E6C1ECB702}"/>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13" name="フローチャート: 判断 812">
          <a:extLst>
            <a:ext uri="{FF2B5EF4-FFF2-40B4-BE49-F238E27FC236}">
              <a16:creationId xmlns:a16="http://schemas.microsoft.com/office/drawing/2014/main" id="{14FC8D60-40C5-4874-B38C-C4FA3DF0A985}"/>
            </a:ext>
          </a:extLst>
        </xdr:cNvPr>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E2C39B7B-4237-4307-BFF3-7ED5CE4BF94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1C06455B-BB77-452A-A644-55E2BFF99CE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09F72AB-A65D-4757-A19D-4D9D997C606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81D0FD4-2313-4AC5-9B94-AD36528B8C8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4F8BC79-CE56-4F50-BF40-73D6680E204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819" name="楕円 818">
          <a:extLst>
            <a:ext uri="{FF2B5EF4-FFF2-40B4-BE49-F238E27FC236}">
              <a16:creationId xmlns:a16="http://schemas.microsoft.com/office/drawing/2014/main" id="{5FE4A4CB-DEEC-449D-B3B2-B267A685A275}"/>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820" name="【児童館】&#10;一人当たり面積該当値テキスト">
          <a:extLst>
            <a:ext uri="{FF2B5EF4-FFF2-40B4-BE49-F238E27FC236}">
              <a16:creationId xmlns:a16="http://schemas.microsoft.com/office/drawing/2014/main" id="{022CC58D-BC68-405C-B619-E1DC747A3136}"/>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21" name="楕円 820">
          <a:extLst>
            <a:ext uri="{FF2B5EF4-FFF2-40B4-BE49-F238E27FC236}">
              <a16:creationId xmlns:a16="http://schemas.microsoft.com/office/drawing/2014/main" id="{3A6164BC-28D3-415A-9A9B-1A980EC197E2}"/>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822" name="直線コネクタ 821">
          <a:extLst>
            <a:ext uri="{FF2B5EF4-FFF2-40B4-BE49-F238E27FC236}">
              <a16:creationId xmlns:a16="http://schemas.microsoft.com/office/drawing/2014/main" id="{0083A470-A56C-4E25-BCE0-14F7BF2616DB}"/>
            </a:ext>
          </a:extLst>
        </xdr:cNvPr>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23" name="楕円 822">
          <a:extLst>
            <a:ext uri="{FF2B5EF4-FFF2-40B4-BE49-F238E27FC236}">
              <a16:creationId xmlns:a16="http://schemas.microsoft.com/office/drawing/2014/main" id="{F94D7803-72E8-427E-862C-57D7A6A34121}"/>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824" name="直線コネクタ 823">
          <a:extLst>
            <a:ext uri="{FF2B5EF4-FFF2-40B4-BE49-F238E27FC236}">
              <a16:creationId xmlns:a16="http://schemas.microsoft.com/office/drawing/2014/main" id="{1160E9C7-3B96-40DD-8422-109CB755F8DC}"/>
            </a:ext>
          </a:extLst>
        </xdr:cNvPr>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25" name="楕円 824">
          <a:extLst>
            <a:ext uri="{FF2B5EF4-FFF2-40B4-BE49-F238E27FC236}">
              <a16:creationId xmlns:a16="http://schemas.microsoft.com/office/drawing/2014/main" id="{F3F28885-70F8-4D58-BC07-3B2850E8E0FF}"/>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826" name="直線コネクタ 825">
          <a:extLst>
            <a:ext uri="{FF2B5EF4-FFF2-40B4-BE49-F238E27FC236}">
              <a16:creationId xmlns:a16="http://schemas.microsoft.com/office/drawing/2014/main" id="{0A8BB8DD-EFC6-498E-A25B-9208B0929831}"/>
            </a:ext>
          </a:extLst>
        </xdr:cNvPr>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27" name="楕円 826">
          <a:extLst>
            <a:ext uri="{FF2B5EF4-FFF2-40B4-BE49-F238E27FC236}">
              <a16:creationId xmlns:a16="http://schemas.microsoft.com/office/drawing/2014/main" id="{87F7C57E-2DCA-4A9F-BA99-1CB560013DEF}"/>
            </a:ext>
          </a:extLst>
        </xdr:cNvPr>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828" name="直線コネクタ 827">
          <a:extLst>
            <a:ext uri="{FF2B5EF4-FFF2-40B4-BE49-F238E27FC236}">
              <a16:creationId xmlns:a16="http://schemas.microsoft.com/office/drawing/2014/main" id="{DDE0ECCB-8843-4300-8643-18A0CFBD6B1C}"/>
            </a:ext>
          </a:extLst>
        </xdr:cNvPr>
        <xdr:cNvCxnSpPr/>
      </xdr:nvCxnSpPr>
      <xdr:spPr>
        <a:xfrm>
          <a:off x="18656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148607</xdr:rowOff>
    </xdr:from>
    <xdr:ext cx="469744" cy="259045"/>
    <xdr:sp macro="" textlink="">
      <xdr:nvSpPr>
        <xdr:cNvPr id="829" name="n_1aveValue【児童館】&#10;一人当たり面積">
          <a:extLst>
            <a:ext uri="{FF2B5EF4-FFF2-40B4-BE49-F238E27FC236}">
              <a16:creationId xmlns:a16="http://schemas.microsoft.com/office/drawing/2014/main" id="{C940C026-9616-48E8-94D6-EF4086033892}"/>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30" name="n_2aveValue【児童館】&#10;一人当たり面積">
          <a:extLst>
            <a:ext uri="{FF2B5EF4-FFF2-40B4-BE49-F238E27FC236}">
              <a16:creationId xmlns:a16="http://schemas.microsoft.com/office/drawing/2014/main" id="{FEB0A9C3-2D97-44F2-B842-12F6D1B9F36A}"/>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831" name="n_3aveValue【児童館】&#10;一人当たり面積">
          <a:extLst>
            <a:ext uri="{FF2B5EF4-FFF2-40B4-BE49-F238E27FC236}">
              <a16:creationId xmlns:a16="http://schemas.microsoft.com/office/drawing/2014/main" id="{0F65C5E0-859A-472F-976D-D9AEEC5EA36E}"/>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832" name="n_4aveValue【児童館】&#10;一人当たり面積">
          <a:extLst>
            <a:ext uri="{FF2B5EF4-FFF2-40B4-BE49-F238E27FC236}">
              <a16:creationId xmlns:a16="http://schemas.microsoft.com/office/drawing/2014/main" id="{D5AA8B49-864F-483C-954C-8BB91888FCEE}"/>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2557</xdr:rowOff>
    </xdr:from>
    <xdr:ext cx="469744" cy="259045"/>
    <xdr:sp macro="" textlink="">
      <xdr:nvSpPr>
        <xdr:cNvPr id="833" name="n_1mainValue【児童館】&#10;一人当たり面積">
          <a:extLst>
            <a:ext uri="{FF2B5EF4-FFF2-40B4-BE49-F238E27FC236}">
              <a16:creationId xmlns:a16="http://schemas.microsoft.com/office/drawing/2014/main" id="{7F651728-73E8-4BC2-93F4-C9678601C96B}"/>
            </a:ext>
          </a:extLst>
        </xdr:cNvPr>
        <xdr:cNvSpPr txBox="1"/>
      </xdr:nvSpPr>
      <xdr:spPr>
        <a:xfrm>
          <a:off x="21075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34" name="n_2mainValue【児童館】&#10;一人当たり面積">
          <a:extLst>
            <a:ext uri="{FF2B5EF4-FFF2-40B4-BE49-F238E27FC236}">
              <a16:creationId xmlns:a16="http://schemas.microsoft.com/office/drawing/2014/main" id="{6B1F0FCD-C8EC-4BB1-956B-D302016D90A7}"/>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35" name="n_3mainValue【児童館】&#10;一人当たり面積">
          <a:extLst>
            <a:ext uri="{FF2B5EF4-FFF2-40B4-BE49-F238E27FC236}">
              <a16:creationId xmlns:a16="http://schemas.microsoft.com/office/drawing/2014/main" id="{2DC968DE-E6D1-44BF-9AA2-BB0E66DFCFC8}"/>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36" name="n_4mainValue【児童館】&#10;一人当たり面積">
          <a:extLst>
            <a:ext uri="{FF2B5EF4-FFF2-40B4-BE49-F238E27FC236}">
              <a16:creationId xmlns:a16="http://schemas.microsoft.com/office/drawing/2014/main" id="{667728A6-4E37-4851-B06A-48930A3D3AD5}"/>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26C3A5FF-0887-431D-ACBD-B3409590BF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FF57D788-772C-431F-9964-FB1E54A6603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0E7DFDB2-0C5B-4D76-A818-85662FEEF76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E9DAECAC-318F-47C0-9DAC-45B63949E6F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E81DD1FC-3ACA-4A8E-8AB6-631F1A621D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EE9C686D-46B1-4178-8520-7C0D7179AF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3A3C1F5B-D4D1-480B-8088-BA9B84F4208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FB5D70FB-163A-4A8C-BD84-EC7918EA86A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25616842-F787-4A8B-8306-453F9098BB6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C47EE8D2-4A17-45DD-9D75-B65F5AE83B6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1C3D54F9-0B95-46D5-AFA5-F3365A0FCAB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a:extLst>
            <a:ext uri="{FF2B5EF4-FFF2-40B4-BE49-F238E27FC236}">
              <a16:creationId xmlns:a16="http://schemas.microsoft.com/office/drawing/2014/main" id="{FBC5E403-21CE-43C2-8D23-15C0340ADB6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a:extLst>
            <a:ext uri="{FF2B5EF4-FFF2-40B4-BE49-F238E27FC236}">
              <a16:creationId xmlns:a16="http://schemas.microsoft.com/office/drawing/2014/main" id="{CCA1D8E0-1B92-49ED-9D71-B38C883607F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a:extLst>
            <a:ext uri="{FF2B5EF4-FFF2-40B4-BE49-F238E27FC236}">
              <a16:creationId xmlns:a16="http://schemas.microsoft.com/office/drawing/2014/main" id="{B687D260-8389-4CBF-9B9F-B130F5C47B5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a:extLst>
            <a:ext uri="{FF2B5EF4-FFF2-40B4-BE49-F238E27FC236}">
              <a16:creationId xmlns:a16="http://schemas.microsoft.com/office/drawing/2014/main" id="{8F23EBC3-1508-408E-A499-ACFB980A277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a:extLst>
            <a:ext uri="{FF2B5EF4-FFF2-40B4-BE49-F238E27FC236}">
              <a16:creationId xmlns:a16="http://schemas.microsoft.com/office/drawing/2014/main" id="{9FE6B1B5-3275-4148-9575-08CB59CB06E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a:extLst>
            <a:ext uri="{FF2B5EF4-FFF2-40B4-BE49-F238E27FC236}">
              <a16:creationId xmlns:a16="http://schemas.microsoft.com/office/drawing/2014/main" id="{E259ADD5-70D3-4546-9196-1A129D06201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a:extLst>
            <a:ext uri="{FF2B5EF4-FFF2-40B4-BE49-F238E27FC236}">
              <a16:creationId xmlns:a16="http://schemas.microsoft.com/office/drawing/2014/main" id="{C63099C6-9813-4D04-8ABB-BBDF4895C1C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a:extLst>
            <a:ext uri="{FF2B5EF4-FFF2-40B4-BE49-F238E27FC236}">
              <a16:creationId xmlns:a16="http://schemas.microsoft.com/office/drawing/2014/main" id="{A6D88B56-65ED-4426-A505-CBC8E6FC328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a:extLst>
            <a:ext uri="{FF2B5EF4-FFF2-40B4-BE49-F238E27FC236}">
              <a16:creationId xmlns:a16="http://schemas.microsoft.com/office/drawing/2014/main" id="{14A5F40F-03AC-46A2-B519-64F23FDC037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7" name="テキスト ボックス 856">
          <a:extLst>
            <a:ext uri="{FF2B5EF4-FFF2-40B4-BE49-F238E27FC236}">
              <a16:creationId xmlns:a16="http://schemas.microsoft.com/office/drawing/2014/main" id="{A81FF56F-9267-40C9-9F6C-ADCCB553BBC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E17E2CEC-D726-4E85-B9AB-BA5CC935CD9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a:extLst>
            <a:ext uri="{FF2B5EF4-FFF2-40B4-BE49-F238E27FC236}">
              <a16:creationId xmlns:a16="http://schemas.microsoft.com/office/drawing/2014/main" id="{811A1735-28E7-4FF5-B623-CDD369B09EF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009DA3DD-D1DF-47EE-B4D5-0B1D19302E6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861" name="直線コネクタ 860">
          <a:extLst>
            <a:ext uri="{FF2B5EF4-FFF2-40B4-BE49-F238E27FC236}">
              <a16:creationId xmlns:a16="http://schemas.microsoft.com/office/drawing/2014/main" id="{E3F15DE5-3016-4A28-8566-64BB3B55F97D}"/>
            </a:ext>
          </a:extLst>
        </xdr:cNvPr>
        <xdr:cNvCxnSpPr/>
      </xdr:nvCxnSpPr>
      <xdr:spPr>
        <a:xfrm flipV="1">
          <a:off x="16318864" y="1735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2" name="【公民館】&#10;有形固定資産減価償却率最小値テキスト">
          <a:extLst>
            <a:ext uri="{FF2B5EF4-FFF2-40B4-BE49-F238E27FC236}">
              <a16:creationId xmlns:a16="http://schemas.microsoft.com/office/drawing/2014/main" id="{4C5E240A-39E7-4643-BF58-7A6E171A412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3" name="直線コネクタ 862">
          <a:extLst>
            <a:ext uri="{FF2B5EF4-FFF2-40B4-BE49-F238E27FC236}">
              <a16:creationId xmlns:a16="http://schemas.microsoft.com/office/drawing/2014/main" id="{37B972F8-3B87-4310-8C4F-8A2D37464EC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864" name="【公民館】&#10;有形固定資産減価償却率最大値テキスト">
          <a:extLst>
            <a:ext uri="{FF2B5EF4-FFF2-40B4-BE49-F238E27FC236}">
              <a16:creationId xmlns:a16="http://schemas.microsoft.com/office/drawing/2014/main" id="{A35D58A5-B21D-4EDC-BAC5-1FC157F66B24}"/>
            </a:ext>
          </a:extLst>
        </xdr:cNvPr>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865" name="直線コネクタ 864">
          <a:extLst>
            <a:ext uri="{FF2B5EF4-FFF2-40B4-BE49-F238E27FC236}">
              <a16:creationId xmlns:a16="http://schemas.microsoft.com/office/drawing/2014/main" id="{D685D8E7-E2AD-44AF-AEDA-6D46E0BF9BC0}"/>
            </a:ext>
          </a:extLst>
        </xdr:cNvPr>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160672</xdr:rowOff>
    </xdr:from>
    <xdr:ext cx="405111" cy="259045"/>
    <xdr:sp macro="" textlink="">
      <xdr:nvSpPr>
        <xdr:cNvPr id="866" name="【公民館】&#10;有形固定資産減価償却率平均値テキスト">
          <a:extLst>
            <a:ext uri="{FF2B5EF4-FFF2-40B4-BE49-F238E27FC236}">
              <a16:creationId xmlns:a16="http://schemas.microsoft.com/office/drawing/2014/main" id="{51EC6CC5-ED4F-43C0-861F-67C07BCC28E0}"/>
            </a:ext>
          </a:extLst>
        </xdr:cNvPr>
        <xdr:cNvSpPr txBox="1"/>
      </xdr:nvSpPr>
      <xdr:spPr>
        <a:xfrm>
          <a:off x="16357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867" name="フローチャート: 判断 866">
          <a:extLst>
            <a:ext uri="{FF2B5EF4-FFF2-40B4-BE49-F238E27FC236}">
              <a16:creationId xmlns:a16="http://schemas.microsoft.com/office/drawing/2014/main" id="{43A8778E-E8D1-4FDC-8325-F497842B9EED}"/>
            </a:ext>
          </a:extLst>
        </xdr:cNvPr>
        <xdr:cNvSpPr/>
      </xdr:nvSpPr>
      <xdr:spPr>
        <a:xfrm>
          <a:off x="16268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868" name="フローチャート: 判断 867">
          <a:extLst>
            <a:ext uri="{FF2B5EF4-FFF2-40B4-BE49-F238E27FC236}">
              <a16:creationId xmlns:a16="http://schemas.microsoft.com/office/drawing/2014/main" id="{F9131EDA-6CB6-47AD-B92F-E0991643AA5E}"/>
            </a:ext>
          </a:extLst>
        </xdr:cNvPr>
        <xdr:cNvSpPr/>
      </xdr:nvSpPr>
      <xdr:spPr>
        <a:xfrm>
          <a:off x="15430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869" name="フローチャート: 判断 868">
          <a:extLst>
            <a:ext uri="{FF2B5EF4-FFF2-40B4-BE49-F238E27FC236}">
              <a16:creationId xmlns:a16="http://schemas.microsoft.com/office/drawing/2014/main" id="{3C952BE7-17D7-433F-87D7-0E44F3F83794}"/>
            </a:ext>
          </a:extLst>
        </xdr:cNvPr>
        <xdr:cNvSpPr/>
      </xdr:nvSpPr>
      <xdr:spPr>
        <a:xfrm>
          <a:off x="14541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870" name="フローチャート: 判断 869">
          <a:extLst>
            <a:ext uri="{FF2B5EF4-FFF2-40B4-BE49-F238E27FC236}">
              <a16:creationId xmlns:a16="http://schemas.microsoft.com/office/drawing/2014/main" id="{C511FC13-E88A-41F1-BFAF-8BC961E28BE1}"/>
            </a:ext>
          </a:extLst>
        </xdr:cNvPr>
        <xdr:cNvSpPr/>
      </xdr:nvSpPr>
      <xdr:spPr>
        <a:xfrm>
          <a:off x="13652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871" name="フローチャート: 判断 870">
          <a:extLst>
            <a:ext uri="{FF2B5EF4-FFF2-40B4-BE49-F238E27FC236}">
              <a16:creationId xmlns:a16="http://schemas.microsoft.com/office/drawing/2014/main" id="{E84FF3A2-C611-4218-8307-531EA34E9FD2}"/>
            </a:ext>
          </a:extLst>
        </xdr:cNvPr>
        <xdr:cNvSpPr/>
      </xdr:nvSpPr>
      <xdr:spPr>
        <a:xfrm>
          <a:off x="12763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5B3A23FF-F515-4501-85F6-484896AD1C7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1D4D4323-229E-47E4-BA6E-B24DF8741CD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25234E6C-E2B4-4F08-91CF-E63E0BB11AF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546AEAB-C355-4E2C-8A22-A93A26B7A74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EB583BF-3265-4EB5-8B4C-E2EED919169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2539</xdr:rowOff>
    </xdr:from>
    <xdr:to>
      <xdr:col>85</xdr:col>
      <xdr:colOff>177800</xdr:colOff>
      <xdr:row>104</xdr:row>
      <xdr:rowOff>104139</xdr:rowOff>
    </xdr:to>
    <xdr:sp macro="" textlink="">
      <xdr:nvSpPr>
        <xdr:cNvPr id="877" name="楕円 876">
          <a:extLst>
            <a:ext uri="{FF2B5EF4-FFF2-40B4-BE49-F238E27FC236}">
              <a16:creationId xmlns:a16="http://schemas.microsoft.com/office/drawing/2014/main" id="{AD78C21E-6FAA-4C69-92C0-48CE97FFDD2D}"/>
            </a:ext>
          </a:extLst>
        </xdr:cNvPr>
        <xdr:cNvSpPr/>
      </xdr:nvSpPr>
      <xdr:spPr>
        <a:xfrm>
          <a:off x="16268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152416</xdr:rowOff>
    </xdr:from>
    <xdr:ext cx="405111" cy="259045"/>
    <xdr:sp macro="" textlink="">
      <xdr:nvSpPr>
        <xdr:cNvPr id="878" name="【公民館】&#10;有形固定資産減価償却率該当値テキスト">
          <a:extLst>
            <a:ext uri="{FF2B5EF4-FFF2-40B4-BE49-F238E27FC236}">
              <a16:creationId xmlns:a16="http://schemas.microsoft.com/office/drawing/2014/main" id="{1E571A0A-76AA-469C-80E6-5224B8FDF32D}"/>
            </a:ext>
          </a:extLst>
        </xdr:cNvPr>
        <xdr:cNvSpPr txBox="1"/>
      </xdr:nvSpPr>
      <xdr:spPr>
        <a:xfrm>
          <a:off x="16357600"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156845</xdr:rowOff>
    </xdr:from>
    <xdr:to>
      <xdr:col>81</xdr:col>
      <xdr:colOff>101600</xdr:colOff>
      <xdr:row>104</xdr:row>
      <xdr:rowOff>86995</xdr:rowOff>
    </xdr:to>
    <xdr:sp macro="" textlink="">
      <xdr:nvSpPr>
        <xdr:cNvPr id="879" name="楕円 878">
          <a:extLst>
            <a:ext uri="{FF2B5EF4-FFF2-40B4-BE49-F238E27FC236}">
              <a16:creationId xmlns:a16="http://schemas.microsoft.com/office/drawing/2014/main" id="{DC1E7B1C-7295-4711-B2C7-A5691C3B356A}"/>
            </a:ext>
          </a:extLst>
        </xdr:cNvPr>
        <xdr:cNvSpPr/>
      </xdr:nvSpPr>
      <xdr:spPr>
        <a:xfrm>
          <a:off x="15430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36195</xdr:rowOff>
    </xdr:from>
    <xdr:to>
      <xdr:col>85</xdr:col>
      <xdr:colOff>127000</xdr:colOff>
      <xdr:row>104</xdr:row>
      <xdr:rowOff>53339</xdr:rowOff>
    </xdr:to>
    <xdr:cxnSp macro="">
      <xdr:nvCxnSpPr>
        <xdr:cNvPr id="880" name="直線コネクタ 879">
          <a:extLst>
            <a:ext uri="{FF2B5EF4-FFF2-40B4-BE49-F238E27FC236}">
              <a16:creationId xmlns:a16="http://schemas.microsoft.com/office/drawing/2014/main" id="{4878A7AD-772A-4863-8120-2C98185512FF}"/>
            </a:ext>
          </a:extLst>
        </xdr:cNvPr>
        <xdr:cNvCxnSpPr/>
      </xdr:nvCxnSpPr>
      <xdr:spPr>
        <a:xfrm>
          <a:off x="15481300" y="1786699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118745</xdr:rowOff>
    </xdr:from>
    <xdr:to>
      <xdr:col>76</xdr:col>
      <xdr:colOff>165100</xdr:colOff>
      <xdr:row>104</xdr:row>
      <xdr:rowOff>48895</xdr:rowOff>
    </xdr:to>
    <xdr:sp macro="" textlink="">
      <xdr:nvSpPr>
        <xdr:cNvPr id="881" name="楕円 880">
          <a:extLst>
            <a:ext uri="{FF2B5EF4-FFF2-40B4-BE49-F238E27FC236}">
              <a16:creationId xmlns:a16="http://schemas.microsoft.com/office/drawing/2014/main" id="{2A4F599B-546F-42C3-B938-3F8F25CCDC88}"/>
            </a:ext>
          </a:extLst>
        </xdr:cNvPr>
        <xdr:cNvSpPr/>
      </xdr:nvSpPr>
      <xdr:spPr>
        <a:xfrm>
          <a:off x="14541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169545</xdr:rowOff>
    </xdr:from>
    <xdr:to>
      <xdr:col>81</xdr:col>
      <xdr:colOff>50800</xdr:colOff>
      <xdr:row>104</xdr:row>
      <xdr:rowOff>36195</xdr:rowOff>
    </xdr:to>
    <xdr:cxnSp macro="">
      <xdr:nvCxnSpPr>
        <xdr:cNvPr id="882" name="直線コネクタ 881">
          <a:extLst>
            <a:ext uri="{FF2B5EF4-FFF2-40B4-BE49-F238E27FC236}">
              <a16:creationId xmlns:a16="http://schemas.microsoft.com/office/drawing/2014/main" id="{ECE1C762-BF72-4566-A682-4F734D3F7DE6}"/>
            </a:ext>
          </a:extLst>
        </xdr:cNvPr>
        <xdr:cNvCxnSpPr/>
      </xdr:nvCxnSpPr>
      <xdr:spPr>
        <a:xfrm>
          <a:off x="14592300" y="17828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80645</xdr:rowOff>
    </xdr:from>
    <xdr:to>
      <xdr:col>72</xdr:col>
      <xdr:colOff>38100</xdr:colOff>
      <xdr:row>104</xdr:row>
      <xdr:rowOff>10795</xdr:rowOff>
    </xdr:to>
    <xdr:sp macro="" textlink="">
      <xdr:nvSpPr>
        <xdr:cNvPr id="883" name="楕円 882">
          <a:extLst>
            <a:ext uri="{FF2B5EF4-FFF2-40B4-BE49-F238E27FC236}">
              <a16:creationId xmlns:a16="http://schemas.microsoft.com/office/drawing/2014/main" id="{E10DDB99-5829-4511-BE4D-25FA19A8AAE1}"/>
            </a:ext>
          </a:extLst>
        </xdr:cNvPr>
        <xdr:cNvSpPr/>
      </xdr:nvSpPr>
      <xdr:spPr>
        <a:xfrm>
          <a:off x="13652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131445</xdr:rowOff>
    </xdr:from>
    <xdr:to>
      <xdr:col>76</xdr:col>
      <xdr:colOff>114300</xdr:colOff>
      <xdr:row>103</xdr:row>
      <xdr:rowOff>169545</xdr:rowOff>
    </xdr:to>
    <xdr:cxnSp macro="">
      <xdr:nvCxnSpPr>
        <xdr:cNvPr id="884" name="直線コネクタ 883">
          <a:extLst>
            <a:ext uri="{FF2B5EF4-FFF2-40B4-BE49-F238E27FC236}">
              <a16:creationId xmlns:a16="http://schemas.microsoft.com/office/drawing/2014/main" id="{6AAA7129-A49C-4A77-BB70-B835D8FAE13B}"/>
            </a:ext>
          </a:extLst>
        </xdr:cNvPr>
        <xdr:cNvCxnSpPr/>
      </xdr:nvCxnSpPr>
      <xdr:spPr>
        <a:xfrm>
          <a:off x="13703300" y="17790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42545</xdr:rowOff>
    </xdr:from>
    <xdr:to>
      <xdr:col>67</xdr:col>
      <xdr:colOff>101600</xdr:colOff>
      <xdr:row>103</xdr:row>
      <xdr:rowOff>144145</xdr:rowOff>
    </xdr:to>
    <xdr:sp macro="" textlink="">
      <xdr:nvSpPr>
        <xdr:cNvPr id="885" name="楕円 884">
          <a:extLst>
            <a:ext uri="{FF2B5EF4-FFF2-40B4-BE49-F238E27FC236}">
              <a16:creationId xmlns:a16="http://schemas.microsoft.com/office/drawing/2014/main" id="{09E0BE11-615E-42E1-B56D-95EFCFD75816}"/>
            </a:ext>
          </a:extLst>
        </xdr:cNvPr>
        <xdr:cNvSpPr/>
      </xdr:nvSpPr>
      <xdr:spPr>
        <a:xfrm>
          <a:off x="12763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93345</xdr:rowOff>
    </xdr:from>
    <xdr:to>
      <xdr:col>71</xdr:col>
      <xdr:colOff>177800</xdr:colOff>
      <xdr:row>103</xdr:row>
      <xdr:rowOff>131445</xdr:rowOff>
    </xdr:to>
    <xdr:cxnSp macro="">
      <xdr:nvCxnSpPr>
        <xdr:cNvPr id="886" name="直線コネクタ 885">
          <a:extLst>
            <a:ext uri="{FF2B5EF4-FFF2-40B4-BE49-F238E27FC236}">
              <a16:creationId xmlns:a16="http://schemas.microsoft.com/office/drawing/2014/main" id="{CAFEF5D8-6CA1-4FE8-B515-E90B82AA381C}"/>
            </a:ext>
          </a:extLst>
        </xdr:cNvPr>
        <xdr:cNvCxnSpPr/>
      </xdr:nvCxnSpPr>
      <xdr:spPr>
        <a:xfrm>
          <a:off x="12814300" y="17752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69232</xdr:rowOff>
    </xdr:from>
    <xdr:ext cx="405111" cy="259045"/>
    <xdr:sp macro="" textlink="">
      <xdr:nvSpPr>
        <xdr:cNvPr id="887" name="n_1aveValue【公民館】&#10;有形固定資産減価償却率">
          <a:extLst>
            <a:ext uri="{FF2B5EF4-FFF2-40B4-BE49-F238E27FC236}">
              <a16:creationId xmlns:a16="http://schemas.microsoft.com/office/drawing/2014/main" id="{FFD0711B-34D0-4187-8CE7-65BDD992ABC2}"/>
            </a:ext>
          </a:extLst>
        </xdr:cNvPr>
        <xdr:cNvSpPr txBox="1"/>
      </xdr:nvSpPr>
      <xdr:spPr>
        <a:xfrm>
          <a:off x="15266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59707</xdr:rowOff>
    </xdr:from>
    <xdr:ext cx="405111" cy="259045"/>
    <xdr:sp macro="" textlink="">
      <xdr:nvSpPr>
        <xdr:cNvPr id="888" name="n_2aveValue【公民館】&#10;有形固定資産減価償却率">
          <a:extLst>
            <a:ext uri="{FF2B5EF4-FFF2-40B4-BE49-F238E27FC236}">
              <a16:creationId xmlns:a16="http://schemas.microsoft.com/office/drawing/2014/main" id="{29A012B6-6651-466C-968B-3296C3939E08}"/>
            </a:ext>
          </a:extLst>
        </xdr:cNvPr>
        <xdr:cNvSpPr txBox="1"/>
      </xdr:nvSpPr>
      <xdr:spPr>
        <a:xfrm>
          <a:off x="14389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24782</xdr:rowOff>
    </xdr:from>
    <xdr:ext cx="405111" cy="259045"/>
    <xdr:sp macro="" textlink="">
      <xdr:nvSpPr>
        <xdr:cNvPr id="889" name="n_3aveValue【公民館】&#10;有形固定資産減価償却率">
          <a:extLst>
            <a:ext uri="{FF2B5EF4-FFF2-40B4-BE49-F238E27FC236}">
              <a16:creationId xmlns:a16="http://schemas.microsoft.com/office/drawing/2014/main" id="{E4CD117A-D54E-4EB7-9D08-97077F52AF56}"/>
            </a:ext>
          </a:extLst>
        </xdr:cNvPr>
        <xdr:cNvSpPr txBox="1"/>
      </xdr:nvSpPr>
      <xdr:spPr>
        <a:xfrm>
          <a:off x="13500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xdr:rowOff>
    </xdr:from>
    <xdr:ext cx="405111" cy="259045"/>
    <xdr:sp macro="" textlink="">
      <xdr:nvSpPr>
        <xdr:cNvPr id="890" name="n_4aveValue【公民館】&#10;有形固定資産減価償却率">
          <a:extLst>
            <a:ext uri="{FF2B5EF4-FFF2-40B4-BE49-F238E27FC236}">
              <a16:creationId xmlns:a16="http://schemas.microsoft.com/office/drawing/2014/main" id="{01105BA7-364D-4F0D-9E1E-F17EC469924D}"/>
            </a:ext>
          </a:extLst>
        </xdr:cNvPr>
        <xdr:cNvSpPr txBox="1"/>
      </xdr:nvSpPr>
      <xdr:spPr>
        <a:xfrm>
          <a:off x="12611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78122</xdr:rowOff>
    </xdr:from>
    <xdr:ext cx="405111" cy="259045"/>
    <xdr:sp macro="" textlink="">
      <xdr:nvSpPr>
        <xdr:cNvPr id="891" name="n_1mainValue【公民館】&#10;有形固定資産減価償却率">
          <a:extLst>
            <a:ext uri="{FF2B5EF4-FFF2-40B4-BE49-F238E27FC236}">
              <a16:creationId xmlns:a16="http://schemas.microsoft.com/office/drawing/2014/main" id="{B7F270E6-B7C5-45D0-8D51-15415E75CB62}"/>
            </a:ext>
          </a:extLst>
        </xdr:cNvPr>
        <xdr:cNvSpPr txBox="1"/>
      </xdr:nvSpPr>
      <xdr:spPr>
        <a:xfrm>
          <a:off x="152660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40022</xdr:rowOff>
    </xdr:from>
    <xdr:ext cx="405111" cy="259045"/>
    <xdr:sp macro="" textlink="">
      <xdr:nvSpPr>
        <xdr:cNvPr id="892" name="n_2mainValue【公民館】&#10;有形固定資産減価償却率">
          <a:extLst>
            <a:ext uri="{FF2B5EF4-FFF2-40B4-BE49-F238E27FC236}">
              <a16:creationId xmlns:a16="http://schemas.microsoft.com/office/drawing/2014/main" id="{2077771A-E2C1-423E-BD11-E43E0D2A53CF}"/>
            </a:ext>
          </a:extLst>
        </xdr:cNvPr>
        <xdr:cNvSpPr txBox="1"/>
      </xdr:nvSpPr>
      <xdr:spPr>
        <a:xfrm>
          <a:off x="14389744"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27322</xdr:rowOff>
    </xdr:from>
    <xdr:ext cx="405111" cy="259045"/>
    <xdr:sp macro="" textlink="">
      <xdr:nvSpPr>
        <xdr:cNvPr id="893" name="n_3mainValue【公民館】&#10;有形固定資産減価償却率">
          <a:extLst>
            <a:ext uri="{FF2B5EF4-FFF2-40B4-BE49-F238E27FC236}">
              <a16:creationId xmlns:a16="http://schemas.microsoft.com/office/drawing/2014/main" id="{9280CF33-36F2-47AC-819E-8881478B0926}"/>
            </a:ext>
          </a:extLst>
        </xdr:cNvPr>
        <xdr:cNvSpPr txBox="1"/>
      </xdr:nvSpPr>
      <xdr:spPr>
        <a:xfrm>
          <a:off x="13500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160672</xdr:rowOff>
    </xdr:from>
    <xdr:ext cx="405111" cy="259045"/>
    <xdr:sp macro="" textlink="">
      <xdr:nvSpPr>
        <xdr:cNvPr id="894" name="n_4mainValue【公民館】&#10;有形固定資産減価償却率">
          <a:extLst>
            <a:ext uri="{FF2B5EF4-FFF2-40B4-BE49-F238E27FC236}">
              <a16:creationId xmlns:a16="http://schemas.microsoft.com/office/drawing/2014/main" id="{57618FE7-B423-4C17-8D0B-E48225FE2C79}"/>
            </a:ext>
          </a:extLst>
        </xdr:cNvPr>
        <xdr:cNvSpPr txBox="1"/>
      </xdr:nvSpPr>
      <xdr:spPr>
        <a:xfrm>
          <a:off x="12611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442467C0-25AC-4301-8AF2-4840116327D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5816651B-E98D-43B1-99C2-2D6DE88DC94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28D6CD8F-2892-4646-8414-9866649C50D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74C2C86-1F54-4730-AEF9-0DDEDE20F07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11C29017-BE2A-4FCA-AC8A-8D09D6647B3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BC888452-0CAB-428F-885C-4DCFBBA064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268B118F-8CE0-4F03-A7C1-5BCC60677D4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51BC157D-9764-48C2-AD56-4492944F1B2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A6B632EF-F3C1-4912-A302-D81DD8C5CF3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3A6B105A-A748-4564-988A-71A49505838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AAAA43B5-1F5E-44AB-82C5-658D7DD1D4A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EA5A6C00-B394-44F6-A0B8-2A3473071B4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40479ADC-B63F-470F-B89C-6B87189F325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4AAC0051-CFEB-4CD3-B4C4-848142BCD46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DE8E8852-FB1D-4C04-88AF-A6B62D4671C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5FBF74F1-0835-4CAB-8ADD-F140F21FE01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D5774ED7-52EB-4A52-9800-4344DEA3157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39376C8D-080F-457F-893A-D6A650B6CFC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1EA30E3-A47C-486E-91D3-BB69D84EE33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23FDDE39-57F9-4B69-979B-B5F62AA0CC6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C48CE0CC-A04B-4DD1-83F8-FC7DCA6228A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AB00DB16-0AC0-4ABE-AC88-EF5BCCA7120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D8E96386-AFDA-48B3-8EAA-F672A88C07F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918" name="直線コネクタ 917">
          <a:extLst>
            <a:ext uri="{FF2B5EF4-FFF2-40B4-BE49-F238E27FC236}">
              <a16:creationId xmlns:a16="http://schemas.microsoft.com/office/drawing/2014/main" id="{C270DF17-067A-4E9B-8C65-9B4974C06C3F}"/>
            </a:ext>
          </a:extLst>
        </xdr:cNvPr>
        <xdr:cNvCxnSpPr/>
      </xdr:nvCxnSpPr>
      <xdr:spPr>
        <a:xfrm flipV="1">
          <a:off x="22160864" y="1737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19" name="【公民館】&#10;一人当たり面積最小値テキスト">
          <a:extLst>
            <a:ext uri="{FF2B5EF4-FFF2-40B4-BE49-F238E27FC236}">
              <a16:creationId xmlns:a16="http://schemas.microsoft.com/office/drawing/2014/main" id="{E1D91E37-2A98-441C-86FD-C73137F084EA}"/>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0" name="直線コネクタ 919">
          <a:extLst>
            <a:ext uri="{FF2B5EF4-FFF2-40B4-BE49-F238E27FC236}">
              <a16:creationId xmlns:a16="http://schemas.microsoft.com/office/drawing/2014/main" id="{3AC6E4C7-5770-4382-927D-76EF3A1374B2}"/>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21" name="【公民館】&#10;一人当たり面積最大値テキスト">
          <a:extLst>
            <a:ext uri="{FF2B5EF4-FFF2-40B4-BE49-F238E27FC236}">
              <a16:creationId xmlns:a16="http://schemas.microsoft.com/office/drawing/2014/main" id="{6C282DA6-33EF-4C38-B0D3-B91BF14C7CDE}"/>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22" name="直線コネクタ 921">
          <a:extLst>
            <a:ext uri="{FF2B5EF4-FFF2-40B4-BE49-F238E27FC236}">
              <a16:creationId xmlns:a16="http://schemas.microsoft.com/office/drawing/2014/main" id="{CF43B57B-7C34-4666-9B24-9EBD16E18E17}"/>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3" name="【公民館】&#10;一人当たり面積平均値テキスト">
          <a:extLst>
            <a:ext uri="{FF2B5EF4-FFF2-40B4-BE49-F238E27FC236}">
              <a16:creationId xmlns:a16="http://schemas.microsoft.com/office/drawing/2014/main" id="{5F756A53-89DC-4BE8-9097-442206F6FC69}"/>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4" name="フローチャート: 判断 923">
          <a:extLst>
            <a:ext uri="{FF2B5EF4-FFF2-40B4-BE49-F238E27FC236}">
              <a16:creationId xmlns:a16="http://schemas.microsoft.com/office/drawing/2014/main" id="{3BF74B1D-8A2A-4440-BD64-4163E79B3C56}"/>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925" name="フローチャート: 判断 924">
          <a:extLst>
            <a:ext uri="{FF2B5EF4-FFF2-40B4-BE49-F238E27FC236}">
              <a16:creationId xmlns:a16="http://schemas.microsoft.com/office/drawing/2014/main" id="{1AE9573A-54A2-4507-87D6-D1400398E2E5}"/>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26" name="フローチャート: 判断 925">
          <a:extLst>
            <a:ext uri="{FF2B5EF4-FFF2-40B4-BE49-F238E27FC236}">
              <a16:creationId xmlns:a16="http://schemas.microsoft.com/office/drawing/2014/main" id="{6440589C-E61F-4633-B043-307D83376AEF}"/>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27" name="フローチャート: 判断 926">
          <a:extLst>
            <a:ext uri="{FF2B5EF4-FFF2-40B4-BE49-F238E27FC236}">
              <a16:creationId xmlns:a16="http://schemas.microsoft.com/office/drawing/2014/main" id="{317B4CB6-5AB0-4C6A-9EC2-00EFFBCCE032}"/>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28" name="フローチャート: 判断 927">
          <a:extLst>
            <a:ext uri="{FF2B5EF4-FFF2-40B4-BE49-F238E27FC236}">
              <a16:creationId xmlns:a16="http://schemas.microsoft.com/office/drawing/2014/main" id="{193F041B-D5CD-49BF-96E4-487C89F5B3DF}"/>
            </a:ext>
          </a:extLst>
        </xdr:cNvPr>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C76114CA-60E4-4C1F-8BF8-088FA90BD24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DC20DB8-296A-42ED-9E7E-61F07076859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B144CAD-99D3-4A0F-8EFA-CAE7BEECE48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1DD15F3-8A05-4EDD-868D-5BC30D98168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F796FBC-552C-4023-8EDE-8C7126FA552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934" name="楕円 933">
          <a:extLst>
            <a:ext uri="{FF2B5EF4-FFF2-40B4-BE49-F238E27FC236}">
              <a16:creationId xmlns:a16="http://schemas.microsoft.com/office/drawing/2014/main" id="{87CF6A67-0EC4-4645-9EB5-E33EA75AC846}"/>
            </a:ext>
          </a:extLst>
        </xdr:cNvPr>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935" name="【公民館】&#10;一人当たり面積該当値テキスト">
          <a:extLst>
            <a:ext uri="{FF2B5EF4-FFF2-40B4-BE49-F238E27FC236}">
              <a16:creationId xmlns:a16="http://schemas.microsoft.com/office/drawing/2014/main" id="{7E59582E-47DB-44C1-9535-BDE45CFA8590}"/>
            </a:ext>
          </a:extLst>
        </xdr:cNvPr>
        <xdr:cNvSpPr txBox="1"/>
      </xdr:nvSpPr>
      <xdr:spPr>
        <a:xfrm>
          <a:off x="22199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158750</xdr:rowOff>
    </xdr:from>
    <xdr:to>
      <xdr:col>112</xdr:col>
      <xdr:colOff>38100</xdr:colOff>
      <xdr:row>106</xdr:row>
      <xdr:rowOff>88900</xdr:rowOff>
    </xdr:to>
    <xdr:sp macro="" textlink="">
      <xdr:nvSpPr>
        <xdr:cNvPr id="936" name="楕円 935">
          <a:extLst>
            <a:ext uri="{FF2B5EF4-FFF2-40B4-BE49-F238E27FC236}">
              <a16:creationId xmlns:a16="http://schemas.microsoft.com/office/drawing/2014/main" id="{78B01196-DA6C-418E-80ED-14B973D33464}"/>
            </a:ext>
          </a:extLst>
        </xdr:cNvPr>
        <xdr:cNvSpPr/>
      </xdr:nvSpPr>
      <xdr:spPr>
        <a:xfrm>
          <a:off x="21272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38100</xdr:rowOff>
    </xdr:from>
    <xdr:to>
      <xdr:col>116</xdr:col>
      <xdr:colOff>63500</xdr:colOff>
      <xdr:row>106</xdr:row>
      <xdr:rowOff>45720</xdr:rowOff>
    </xdr:to>
    <xdr:cxnSp macro="">
      <xdr:nvCxnSpPr>
        <xdr:cNvPr id="937" name="直線コネクタ 936">
          <a:extLst>
            <a:ext uri="{FF2B5EF4-FFF2-40B4-BE49-F238E27FC236}">
              <a16:creationId xmlns:a16="http://schemas.microsoft.com/office/drawing/2014/main" id="{6B9A179C-42A0-4ADE-B1F7-221A1CBD5251}"/>
            </a:ext>
          </a:extLst>
        </xdr:cNvPr>
        <xdr:cNvCxnSpPr/>
      </xdr:nvCxnSpPr>
      <xdr:spPr>
        <a:xfrm>
          <a:off x="21323300" y="18211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938" name="楕円 937">
          <a:extLst>
            <a:ext uri="{FF2B5EF4-FFF2-40B4-BE49-F238E27FC236}">
              <a16:creationId xmlns:a16="http://schemas.microsoft.com/office/drawing/2014/main" id="{95237E3F-0E08-48BF-9A8F-CE6785BE7691}"/>
            </a:ext>
          </a:extLst>
        </xdr:cNvPr>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38100</xdr:rowOff>
    </xdr:from>
    <xdr:to>
      <xdr:col>111</xdr:col>
      <xdr:colOff>177800</xdr:colOff>
      <xdr:row>106</xdr:row>
      <xdr:rowOff>45720</xdr:rowOff>
    </xdr:to>
    <xdr:cxnSp macro="">
      <xdr:nvCxnSpPr>
        <xdr:cNvPr id="939" name="直線コネクタ 938">
          <a:extLst>
            <a:ext uri="{FF2B5EF4-FFF2-40B4-BE49-F238E27FC236}">
              <a16:creationId xmlns:a16="http://schemas.microsoft.com/office/drawing/2014/main" id="{ED3C02BF-2FFA-4F3A-9737-B387C6383B1C}"/>
            </a:ext>
          </a:extLst>
        </xdr:cNvPr>
        <xdr:cNvCxnSpPr/>
      </xdr:nvCxnSpPr>
      <xdr:spPr>
        <a:xfrm flipV="1">
          <a:off x="20434300" y="1821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40" name="楕円 939">
          <a:extLst>
            <a:ext uri="{FF2B5EF4-FFF2-40B4-BE49-F238E27FC236}">
              <a16:creationId xmlns:a16="http://schemas.microsoft.com/office/drawing/2014/main" id="{89D4CFB9-B7E1-436D-A590-708317EB33B5}"/>
            </a:ext>
          </a:extLst>
        </xdr:cNvPr>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45720</xdr:rowOff>
    </xdr:to>
    <xdr:cxnSp macro="">
      <xdr:nvCxnSpPr>
        <xdr:cNvPr id="941" name="直線コネクタ 940">
          <a:extLst>
            <a:ext uri="{FF2B5EF4-FFF2-40B4-BE49-F238E27FC236}">
              <a16:creationId xmlns:a16="http://schemas.microsoft.com/office/drawing/2014/main" id="{F038453A-35BD-4138-86C9-1BAE21F0D3BA}"/>
            </a:ext>
          </a:extLst>
        </xdr:cNvPr>
        <xdr:cNvCxnSpPr/>
      </xdr:nvCxnSpPr>
      <xdr:spPr>
        <a:xfrm>
          <a:off x="19545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942" name="楕円 941">
          <a:extLst>
            <a:ext uri="{FF2B5EF4-FFF2-40B4-BE49-F238E27FC236}">
              <a16:creationId xmlns:a16="http://schemas.microsoft.com/office/drawing/2014/main" id="{E3FB39CF-959F-4343-8FD2-091D7950806B}"/>
            </a:ext>
          </a:extLst>
        </xdr:cNvPr>
        <xdr:cNvSpPr/>
      </xdr:nvSpPr>
      <xdr:spPr>
        <a:xfrm>
          <a:off x="18605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45720</xdr:rowOff>
    </xdr:from>
    <xdr:to>
      <xdr:col>102</xdr:col>
      <xdr:colOff>114300</xdr:colOff>
      <xdr:row>106</xdr:row>
      <xdr:rowOff>45720</xdr:rowOff>
    </xdr:to>
    <xdr:cxnSp macro="">
      <xdr:nvCxnSpPr>
        <xdr:cNvPr id="943" name="直線コネクタ 942">
          <a:extLst>
            <a:ext uri="{FF2B5EF4-FFF2-40B4-BE49-F238E27FC236}">
              <a16:creationId xmlns:a16="http://schemas.microsoft.com/office/drawing/2014/main" id="{A99F8EF6-FEA3-4E0B-8AA9-21C79ECAB656}"/>
            </a:ext>
          </a:extLst>
        </xdr:cNvPr>
        <xdr:cNvCxnSpPr/>
      </xdr:nvCxnSpPr>
      <xdr:spPr>
        <a:xfrm>
          <a:off x="18656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944" name="n_1aveValue【公民館】&#10;一人当たり面積">
          <a:extLst>
            <a:ext uri="{FF2B5EF4-FFF2-40B4-BE49-F238E27FC236}">
              <a16:creationId xmlns:a16="http://schemas.microsoft.com/office/drawing/2014/main" id="{F5048317-030F-4BAE-BAEA-17E7AD83D9C4}"/>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945" name="n_2aveValue【公民館】&#10;一人当たり面積">
          <a:extLst>
            <a:ext uri="{FF2B5EF4-FFF2-40B4-BE49-F238E27FC236}">
              <a16:creationId xmlns:a16="http://schemas.microsoft.com/office/drawing/2014/main" id="{6263A3A5-9F41-425B-AC1F-E1C0423ADE89}"/>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46" name="n_3aveValue【公民館】&#10;一人当たり面積">
          <a:extLst>
            <a:ext uri="{FF2B5EF4-FFF2-40B4-BE49-F238E27FC236}">
              <a16:creationId xmlns:a16="http://schemas.microsoft.com/office/drawing/2014/main" id="{B4E74088-3378-4E31-A030-2A52C9BCCA1D}"/>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947" name="n_4aveValue【公民館】&#10;一人当たり面積">
          <a:extLst>
            <a:ext uri="{FF2B5EF4-FFF2-40B4-BE49-F238E27FC236}">
              <a16:creationId xmlns:a16="http://schemas.microsoft.com/office/drawing/2014/main" id="{FB3B3A98-B740-48EB-91FF-338BC0728A46}"/>
            </a:ext>
          </a:extLst>
        </xdr:cNvPr>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80027</xdr:rowOff>
    </xdr:from>
    <xdr:ext cx="469744" cy="259045"/>
    <xdr:sp macro="" textlink="">
      <xdr:nvSpPr>
        <xdr:cNvPr id="948" name="n_1mainValue【公民館】&#10;一人当たり面積">
          <a:extLst>
            <a:ext uri="{FF2B5EF4-FFF2-40B4-BE49-F238E27FC236}">
              <a16:creationId xmlns:a16="http://schemas.microsoft.com/office/drawing/2014/main" id="{828FF60C-5707-4374-BB83-6FD2A678B2B2}"/>
            </a:ext>
          </a:extLst>
        </xdr:cNvPr>
        <xdr:cNvSpPr txBox="1"/>
      </xdr:nvSpPr>
      <xdr:spPr>
        <a:xfrm>
          <a:off x="21075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949" name="n_2mainValue【公民館】&#10;一人当たり面積">
          <a:extLst>
            <a:ext uri="{FF2B5EF4-FFF2-40B4-BE49-F238E27FC236}">
              <a16:creationId xmlns:a16="http://schemas.microsoft.com/office/drawing/2014/main" id="{9AD56EB8-A6E7-4E86-8DB2-AD9719945605}"/>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50" name="n_3mainValue【公民館】&#10;一人当たり面積">
          <a:extLst>
            <a:ext uri="{FF2B5EF4-FFF2-40B4-BE49-F238E27FC236}">
              <a16:creationId xmlns:a16="http://schemas.microsoft.com/office/drawing/2014/main" id="{C2EEE73C-EF4D-4D65-8237-C1740876FDD4}"/>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951" name="n_4mainValue【公民館】&#10;一人当たり面積">
          <a:extLst>
            <a:ext uri="{FF2B5EF4-FFF2-40B4-BE49-F238E27FC236}">
              <a16:creationId xmlns:a16="http://schemas.microsoft.com/office/drawing/2014/main" id="{D144DEAF-278C-4A84-9AEB-A76A34DCF0DC}"/>
            </a:ext>
          </a:extLst>
        </xdr:cNvPr>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75CC1BEA-3D19-4D39-A0CF-E3F3B0DA6B9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D45E016E-9037-4F92-99AC-51B348B815B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6C58C4B4-B723-42AD-BFE9-9E1A136990C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析表のとおり施設全体の有形固定資産減価償却率は類似団体平均よりも低い水準だが、類型別では「道路」「公民館」「図書館」「体育館・プール」「保健センター・保健所」「福祉施設」「市民会館」「庁舎」で類似団体平均を上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H27</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年度に「道路施設維持管理計画」を策定していて、定期点検や普段の道路パトロール等を踏まえ必要に応じて計画の見直しを行いつつ、修繕等の対応に取り組むこととしている。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その他のハコモノ施設については、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月策定の「個別施設計画」に沿って老朽化等の対策に取り組むこととしている。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このうち「庁舎」は、築</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年超の建物もあり、近い時期に長寿命化や更新といった対応が必要になることから、現在、新庁舎整備に向けて検討を進めているところである。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また、「福祉施設」は、所要の時期に長寿命化や更新といった対応を進めるほか、民間事業者が受け皿となり得る施設は、公共での実施の必要性を整理し、施設廃止も含めて検討することにしている。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536F72-2AF0-4588-AE61-1B58F98DAC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688FAA-F142-456C-896B-FDFDB102F99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5A99008-6E8D-484C-B374-ED5B1D61C5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58382E-6681-4496-B226-F0467F7D15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EF3E61A-FC2C-49B2-B978-596F80D9563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C1AFEEB-DB7D-41F4-9DA5-CAFECF380F3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4FF087-A891-4172-9AE0-D81ECEB5045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9B4585-9304-40EA-803B-8360E739E1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4F027CE-5782-456E-9A80-3848761AA5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DC154F8-34D3-40D0-9464-25770E65AB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507,211
503,893
429.35
231,637,722
226,541,635
3,550,273
112,889,958
169,800,606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29FB76-C4E7-4308-8272-2D3118B37C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05B7CD2-D33B-46A6-905C-5BB33666AE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2531F6F-6FDE-4475-A489-BC5914B8ACD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E9E29A-C4A2-4265-9382-F9EDEF14CF9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4D09802-5CB2-461D-B8AD-84A30A80C2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BBCB402-8394-4130-B6EF-D472D9165C4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337ED85-7B63-446A-9070-59C274ADC4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C5F6A3A-B6C5-40EB-91CE-6066900D7A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0FED11-1973-486C-A45B-3416BDE3862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9B4EE70-1A78-4B49-8212-1A726353BC9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DC80D25-464A-4BE5-94DF-724CD28462B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964A2DA-90AD-43B1-96A0-EF21E4C0227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390DF89-E87B-4397-A0F8-9BC6899F789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15396A-EDF0-45AF-8067-84F3C7A2A2B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4F8109-7FC9-4375-BBA6-3C34642FC54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426E9FD-43F3-45D3-987F-DC3019BC56F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DE33588-AA96-489A-93E9-1F88BBC4F1C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CB0813-4917-4D2D-A64F-BEBA3849BC9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4D51D35-91CF-42FF-B048-12871CE4C66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01D1A6F-1648-4EF1-AA2E-4745FE2D6E5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9DB89F-26AD-499A-B795-9A3258FBA98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E12974-4E7A-451B-A264-3D4A52C25B1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78F0A09-7D9C-4115-96D0-B72D4E17AC6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28ED7C-4062-4A6A-ACFD-25757036F06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1947643-E096-4D30-8207-6F40A0C6001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18F1A8-F095-4543-93B0-C370A24611D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B8467F8-CB89-49BF-B9FE-0384485CD4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9C511F6-DFFA-48E2-AEED-0FE55E7C221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A2708EE-B300-495B-AB28-84B449C7776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FA6689-FDEA-452E-94BE-C9BBC7B1A1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B5FCBA5-C612-41B1-8F4A-83BD9C10BD3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24063F8-6D07-47A2-892F-BA4D124FA87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C5C4AC6-3B22-49E9-94E8-E5B03B53037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8D49A25-4C62-4FFC-8ACB-3CF95AE1480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506F910-0858-48D6-AA40-A2481FB7297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754AD5A-89BA-4B2F-85A4-CCC267CFC42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1E76992-5A92-4AF1-96AB-50A5F9809B9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6146047-1445-486C-B463-6C1752F7B08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79DB2CB-6AD7-483A-BF01-A9CBECF3CAF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A472DBF-F94E-4783-BFE0-2FF75B70C33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E5D34E7-336F-4D80-886A-BB07991B8F6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519A673-29E9-4D57-A841-E5B6BDF565A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C09DDFD-E82A-4865-A97C-9B134E12DC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4B34129-FBA4-4E68-A472-F5735BF8BDB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5E2B696-1D6B-4BE7-9F57-81E0603F542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CDABC898-8CDD-45C8-A77E-55BDFC4F698D}"/>
            </a:ext>
          </a:extLst>
        </xdr:cNvPr>
        <xdr:cNvCxnSpPr/>
      </xdr:nvCxnSpPr>
      <xdr:spPr>
        <a:xfrm flipV="1">
          <a:off x="4634865" y="569214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a:extLst>
            <a:ext uri="{FF2B5EF4-FFF2-40B4-BE49-F238E27FC236}">
              <a16:creationId xmlns:a16="http://schemas.microsoft.com/office/drawing/2014/main" id="{5183DDD8-40D1-4B1D-8608-6E29992153C2}"/>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A229DF05-D5D6-400C-AADC-25656157610A}"/>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383543D0-6657-4DD5-9F96-16C78F9F40DD}"/>
            </a:ext>
          </a:extLst>
        </xdr:cNvPr>
        <xdr:cNvSpPr txBox="1"/>
      </xdr:nvSpPr>
      <xdr:spPr>
        <a:xfrm>
          <a:off x="46736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a:extLst>
            <a:ext uri="{FF2B5EF4-FFF2-40B4-BE49-F238E27FC236}">
              <a16:creationId xmlns:a16="http://schemas.microsoft.com/office/drawing/2014/main" id="{93690618-F4FC-4849-A479-388736F121EE}"/>
            </a:ext>
          </a:extLst>
        </xdr:cNvPr>
        <xdr:cNvCxnSpPr/>
      </xdr:nvCxnSpPr>
      <xdr:spPr>
        <a:xfrm>
          <a:off x="4546600" y="569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macro="" textlink="">
      <xdr:nvSpPr>
        <xdr:cNvPr id="62" name="【図書館】&#10;有形固定資産減価償却率平均値テキスト">
          <a:extLst>
            <a:ext uri="{FF2B5EF4-FFF2-40B4-BE49-F238E27FC236}">
              <a16:creationId xmlns:a16="http://schemas.microsoft.com/office/drawing/2014/main" id="{6B16D37A-0392-4081-89BA-5C2A355916AF}"/>
            </a:ext>
          </a:extLst>
        </xdr:cNvPr>
        <xdr:cNvSpPr txBox="1"/>
      </xdr:nvSpPr>
      <xdr:spPr>
        <a:xfrm>
          <a:off x="4673600" y="6026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a:extLst>
            <a:ext uri="{FF2B5EF4-FFF2-40B4-BE49-F238E27FC236}">
              <a16:creationId xmlns:a16="http://schemas.microsoft.com/office/drawing/2014/main" id="{311859E4-409D-40A8-ABCF-E4266A80A00D}"/>
            </a:ext>
          </a:extLst>
        </xdr:cNvPr>
        <xdr:cNvSpPr/>
      </xdr:nvSpPr>
      <xdr:spPr>
        <a:xfrm>
          <a:off x="4584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a:extLst>
            <a:ext uri="{FF2B5EF4-FFF2-40B4-BE49-F238E27FC236}">
              <a16:creationId xmlns:a16="http://schemas.microsoft.com/office/drawing/2014/main" id="{4C50CE88-CB31-4C3B-9D12-EE8BA6995078}"/>
            </a:ext>
          </a:extLst>
        </xdr:cNvPr>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a:extLst>
            <a:ext uri="{FF2B5EF4-FFF2-40B4-BE49-F238E27FC236}">
              <a16:creationId xmlns:a16="http://schemas.microsoft.com/office/drawing/2014/main" id="{E56EEC31-6A15-4BE7-A961-289A1F7CABAE}"/>
            </a:ext>
          </a:extLst>
        </xdr:cNvPr>
        <xdr:cNvSpPr/>
      </xdr:nvSpPr>
      <xdr:spPr>
        <a:xfrm>
          <a:off x="2857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a:extLst>
            <a:ext uri="{FF2B5EF4-FFF2-40B4-BE49-F238E27FC236}">
              <a16:creationId xmlns:a16="http://schemas.microsoft.com/office/drawing/2014/main" id="{B7C00B11-25AC-49B0-92B2-9CD0350B4AC0}"/>
            </a:ext>
          </a:extLst>
        </xdr:cNvPr>
        <xdr:cNvSpPr/>
      </xdr:nvSpPr>
      <xdr:spPr>
        <a:xfrm>
          <a:off x="1968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a:extLst>
            <a:ext uri="{FF2B5EF4-FFF2-40B4-BE49-F238E27FC236}">
              <a16:creationId xmlns:a16="http://schemas.microsoft.com/office/drawing/2014/main" id="{94F58CC1-B639-4991-8687-6497F1CB2C9A}"/>
            </a:ext>
          </a:extLst>
        </xdr:cNvPr>
        <xdr:cNvSpPr/>
      </xdr:nvSpPr>
      <xdr:spPr>
        <a:xfrm>
          <a:off x="107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682236B-9083-48C3-B7D8-A33AA92FA75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58BB05E-9BCD-40C0-A3CB-743B769BFE5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AD6ACBE-4B0A-4366-A468-E436E1FB239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DAE5A47-1D5E-4D9F-8607-CA4F18D227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6D3A4C4-237C-4B85-8A2A-6413CAF88DC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23495</xdr:rowOff>
    </xdr:from>
    <xdr:to>
      <xdr:col>24</xdr:col>
      <xdr:colOff>114300</xdr:colOff>
      <xdr:row>38</xdr:row>
      <xdr:rowOff>125095</xdr:rowOff>
    </xdr:to>
    <xdr:sp macro="" textlink="">
      <xdr:nvSpPr>
        <xdr:cNvPr id="73" name="楕円 72">
          <a:extLst>
            <a:ext uri="{FF2B5EF4-FFF2-40B4-BE49-F238E27FC236}">
              <a16:creationId xmlns:a16="http://schemas.microsoft.com/office/drawing/2014/main" id="{A2009199-32BB-4DE2-AA22-B5C099443AC0}"/>
            </a:ext>
          </a:extLst>
        </xdr:cNvPr>
        <xdr:cNvSpPr/>
      </xdr:nvSpPr>
      <xdr:spPr>
        <a:xfrm>
          <a:off x="4584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1922</xdr:rowOff>
    </xdr:from>
    <xdr:ext cx="405111" cy="259045"/>
    <xdr:sp macro="" textlink="">
      <xdr:nvSpPr>
        <xdr:cNvPr id="74" name="【図書館】&#10;有形固定資産減価償却率該当値テキスト">
          <a:extLst>
            <a:ext uri="{FF2B5EF4-FFF2-40B4-BE49-F238E27FC236}">
              <a16:creationId xmlns:a16="http://schemas.microsoft.com/office/drawing/2014/main" id="{5CA7BB01-821E-471E-8392-21D06E901659}"/>
            </a:ext>
          </a:extLst>
        </xdr:cNvPr>
        <xdr:cNvSpPr txBox="1"/>
      </xdr:nvSpPr>
      <xdr:spPr>
        <a:xfrm>
          <a:off x="46736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macro="" textlink="">
      <xdr:nvSpPr>
        <xdr:cNvPr id="75" name="楕円 74">
          <a:extLst>
            <a:ext uri="{FF2B5EF4-FFF2-40B4-BE49-F238E27FC236}">
              <a16:creationId xmlns:a16="http://schemas.microsoft.com/office/drawing/2014/main" id="{A713E899-1B4C-4554-8014-7C400707E8FB}"/>
            </a:ext>
          </a:extLst>
        </xdr:cNvPr>
        <xdr:cNvSpPr/>
      </xdr:nvSpPr>
      <xdr:spPr>
        <a:xfrm>
          <a:off x="3746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36195</xdr:rowOff>
    </xdr:from>
    <xdr:to>
      <xdr:col>24</xdr:col>
      <xdr:colOff>63500</xdr:colOff>
      <xdr:row>38</xdr:row>
      <xdr:rowOff>74295</xdr:rowOff>
    </xdr:to>
    <xdr:cxnSp macro="">
      <xdr:nvCxnSpPr>
        <xdr:cNvPr id="76" name="直線コネクタ 75">
          <a:extLst>
            <a:ext uri="{FF2B5EF4-FFF2-40B4-BE49-F238E27FC236}">
              <a16:creationId xmlns:a16="http://schemas.microsoft.com/office/drawing/2014/main" id="{FF2F1807-F156-49DC-9477-FA64DE79AEF4}"/>
            </a:ext>
          </a:extLst>
        </xdr:cNvPr>
        <xdr:cNvCxnSpPr/>
      </xdr:nvCxnSpPr>
      <xdr:spPr>
        <a:xfrm>
          <a:off x="3797300" y="65512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116840</xdr:rowOff>
    </xdr:from>
    <xdr:to>
      <xdr:col>15</xdr:col>
      <xdr:colOff>101600</xdr:colOff>
      <xdr:row>38</xdr:row>
      <xdr:rowOff>46990</xdr:rowOff>
    </xdr:to>
    <xdr:sp macro="" textlink="">
      <xdr:nvSpPr>
        <xdr:cNvPr id="77" name="楕円 76">
          <a:extLst>
            <a:ext uri="{FF2B5EF4-FFF2-40B4-BE49-F238E27FC236}">
              <a16:creationId xmlns:a16="http://schemas.microsoft.com/office/drawing/2014/main" id="{48FC28D9-AA69-4C3E-A777-3CA26DE899A0}"/>
            </a:ext>
          </a:extLst>
        </xdr:cNvPr>
        <xdr:cNvSpPr/>
      </xdr:nvSpPr>
      <xdr:spPr>
        <a:xfrm>
          <a:off x="285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167640</xdr:rowOff>
    </xdr:from>
    <xdr:to>
      <xdr:col>19</xdr:col>
      <xdr:colOff>177800</xdr:colOff>
      <xdr:row>38</xdr:row>
      <xdr:rowOff>36195</xdr:rowOff>
    </xdr:to>
    <xdr:cxnSp macro="">
      <xdr:nvCxnSpPr>
        <xdr:cNvPr id="78" name="直線コネクタ 77">
          <a:extLst>
            <a:ext uri="{FF2B5EF4-FFF2-40B4-BE49-F238E27FC236}">
              <a16:creationId xmlns:a16="http://schemas.microsoft.com/office/drawing/2014/main" id="{270E8100-E55D-46E2-927F-10D105E9881E}"/>
            </a:ext>
          </a:extLst>
        </xdr:cNvPr>
        <xdr:cNvCxnSpPr/>
      </xdr:nvCxnSpPr>
      <xdr:spPr>
        <a:xfrm>
          <a:off x="2908300" y="65112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78740</xdr:rowOff>
    </xdr:from>
    <xdr:to>
      <xdr:col>10</xdr:col>
      <xdr:colOff>165100</xdr:colOff>
      <xdr:row>38</xdr:row>
      <xdr:rowOff>8890</xdr:rowOff>
    </xdr:to>
    <xdr:sp macro="" textlink="">
      <xdr:nvSpPr>
        <xdr:cNvPr id="79" name="楕円 78">
          <a:extLst>
            <a:ext uri="{FF2B5EF4-FFF2-40B4-BE49-F238E27FC236}">
              <a16:creationId xmlns:a16="http://schemas.microsoft.com/office/drawing/2014/main" id="{B5CBFB76-17C8-473F-ACA0-E335F4E79DFB}"/>
            </a:ext>
          </a:extLst>
        </xdr:cNvPr>
        <xdr:cNvSpPr/>
      </xdr:nvSpPr>
      <xdr:spPr>
        <a:xfrm>
          <a:off x="1968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129540</xdr:rowOff>
    </xdr:from>
    <xdr:to>
      <xdr:col>15</xdr:col>
      <xdr:colOff>50800</xdr:colOff>
      <xdr:row>37</xdr:row>
      <xdr:rowOff>167640</xdr:rowOff>
    </xdr:to>
    <xdr:cxnSp macro="">
      <xdr:nvCxnSpPr>
        <xdr:cNvPr id="80" name="直線コネクタ 79">
          <a:extLst>
            <a:ext uri="{FF2B5EF4-FFF2-40B4-BE49-F238E27FC236}">
              <a16:creationId xmlns:a16="http://schemas.microsoft.com/office/drawing/2014/main" id="{B46A2B85-8CB4-45BB-9DA7-E6083DB47C5B}"/>
            </a:ext>
          </a:extLst>
        </xdr:cNvPr>
        <xdr:cNvCxnSpPr/>
      </xdr:nvCxnSpPr>
      <xdr:spPr>
        <a:xfrm>
          <a:off x="2019300" y="64731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38735</xdr:rowOff>
    </xdr:from>
    <xdr:to>
      <xdr:col>6</xdr:col>
      <xdr:colOff>38100</xdr:colOff>
      <xdr:row>37</xdr:row>
      <xdr:rowOff>140335</xdr:rowOff>
    </xdr:to>
    <xdr:sp macro="" textlink="">
      <xdr:nvSpPr>
        <xdr:cNvPr id="81" name="楕円 80">
          <a:extLst>
            <a:ext uri="{FF2B5EF4-FFF2-40B4-BE49-F238E27FC236}">
              <a16:creationId xmlns:a16="http://schemas.microsoft.com/office/drawing/2014/main" id="{0F545716-89CB-4156-A5D4-F39EA50127AA}"/>
            </a:ext>
          </a:extLst>
        </xdr:cNvPr>
        <xdr:cNvSpPr/>
      </xdr:nvSpPr>
      <xdr:spPr>
        <a:xfrm>
          <a:off x="1079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89535</xdr:rowOff>
    </xdr:from>
    <xdr:to>
      <xdr:col>10</xdr:col>
      <xdr:colOff>114300</xdr:colOff>
      <xdr:row>37</xdr:row>
      <xdr:rowOff>129540</xdr:rowOff>
    </xdr:to>
    <xdr:cxnSp macro="">
      <xdr:nvCxnSpPr>
        <xdr:cNvPr id="82" name="直線コネクタ 81">
          <a:extLst>
            <a:ext uri="{FF2B5EF4-FFF2-40B4-BE49-F238E27FC236}">
              <a16:creationId xmlns:a16="http://schemas.microsoft.com/office/drawing/2014/main" id="{0B929C5E-C67C-4E52-9845-F60D61DEF32A}"/>
            </a:ext>
          </a:extLst>
        </xdr:cNvPr>
        <xdr:cNvCxnSpPr/>
      </xdr:nvCxnSpPr>
      <xdr:spPr>
        <a:xfrm>
          <a:off x="1130300" y="6433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a:extLst>
            <a:ext uri="{FF2B5EF4-FFF2-40B4-BE49-F238E27FC236}">
              <a16:creationId xmlns:a16="http://schemas.microsoft.com/office/drawing/2014/main" id="{80BEA399-31EB-4F36-AE2E-E3B169CE58D8}"/>
            </a:ext>
          </a:extLst>
        </xdr:cNvPr>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4" name="n_2aveValue【図書館】&#10;有形固定資産減価償却率">
          <a:extLst>
            <a:ext uri="{FF2B5EF4-FFF2-40B4-BE49-F238E27FC236}">
              <a16:creationId xmlns:a16="http://schemas.microsoft.com/office/drawing/2014/main" id="{37076E83-B8F0-4724-BC38-504C9F36EDF3}"/>
            </a:ext>
          </a:extLst>
        </xdr:cNvPr>
        <xdr:cNvSpPr txBox="1"/>
      </xdr:nvSpPr>
      <xdr:spPr>
        <a:xfrm>
          <a:off x="2705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5" name="n_3aveValue【図書館】&#10;有形固定資産減価償却率">
          <a:extLst>
            <a:ext uri="{FF2B5EF4-FFF2-40B4-BE49-F238E27FC236}">
              <a16:creationId xmlns:a16="http://schemas.microsoft.com/office/drawing/2014/main" id="{34937EFA-16F4-454E-B7B2-9D5CEFCAEC8F}"/>
            </a:ext>
          </a:extLst>
        </xdr:cNvPr>
        <xdr:cNvSpPr txBox="1"/>
      </xdr:nvSpPr>
      <xdr:spPr>
        <a:xfrm>
          <a:off x="1816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86" name="n_4aveValue【図書館】&#10;有形固定資産減価償却率">
          <a:extLst>
            <a:ext uri="{FF2B5EF4-FFF2-40B4-BE49-F238E27FC236}">
              <a16:creationId xmlns:a16="http://schemas.microsoft.com/office/drawing/2014/main" id="{0D69F1C9-1AAA-4884-AEA8-CFDBD17BEEA7}"/>
            </a:ext>
          </a:extLst>
        </xdr:cNvPr>
        <xdr:cNvSpPr txBox="1"/>
      </xdr:nvSpPr>
      <xdr:spPr>
        <a:xfrm>
          <a:off x="927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78122</xdr:rowOff>
    </xdr:from>
    <xdr:ext cx="405111" cy="259045"/>
    <xdr:sp macro="" textlink="">
      <xdr:nvSpPr>
        <xdr:cNvPr id="87" name="n_1mainValue【図書館】&#10;有形固定資産減価償却率">
          <a:extLst>
            <a:ext uri="{FF2B5EF4-FFF2-40B4-BE49-F238E27FC236}">
              <a16:creationId xmlns:a16="http://schemas.microsoft.com/office/drawing/2014/main" id="{4880CCD3-262A-48E1-8F61-9A218CD9F6AB}"/>
            </a:ext>
          </a:extLst>
        </xdr:cNvPr>
        <xdr:cNvSpPr txBox="1"/>
      </xdr:nvSpPr>
      <xdr:spPr>
        <a:xfrm>
          <a:off x="3582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38117</xdr:rowOff>
    </xdr:from>
    <xdr:ext cx="405111" cy="259045"/>
    <xdr:sp macro="" textlink="">
      <xdr:nvSpPr>
        <xdr:cNvPr id="88" name="n_2mainValue【図書館】&#10;有形固定資産減価償却率">
          <a:extLst>
            <a:ext uri="{FF2B5EF4-FFF2-40B4-BE49-F238E27FC236}">
              <a16:creationId xmlns:a16="http://schemas.microsoft.com/office/drawing/2014/main" id="{C0CAB15C-C03B-4D54-86F6-83B11929A4FF}"/>
            </a:ext>
          </a:extLst>
        </xdr:cNvPr>
        <xdr:cNvSpPr txBox="1"/>
      </xdr:nvSpPr>
      <xdr:spPr>
        <a:xfrm>
          <a:off x="2705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9" name="n_3mainValue【図書館】&#10;有形固定資産減価償却率">
          <a:extLst>
            <a:ext uri="{FF2B5EF4-FFF2-40B4-BE49-F238E27FC236}">
              <a16:creationId xmlns:a16="http://schemas.microsoft.com/office/drawing/2014/main" id="{522B8C0E-3563-424C-9E38-530B1B437EEB}"/>
            </a:ext>
          </a:extLst>
        </xdr:cNvPr>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131462</xdr:rowOff>
    </xdr:from>
    <xdr:ext cx="405111" cy="259045"/>
    <xdr:sp macro="" textlink="">
      <xdr:nvSpPr>
        <xdr:cNvPr id="90" name="n_4mainValue【図書館】&#10;有形固定資産減価償却率">
          <a:extLst>
            <a:ext uri="{FF2B5EF4-FFF2-40B4-BE49-F238E27FC236}">
              <a16:creationId xmlns:a16="http://schemas.microsoft.com/office/drawing/2014/main" id="{941FC360-F512-47C6-8318-FF016E61C446}"/>
            </a:ext>
          </a:extLst>
        </xdr:cNvPr>
        <xdr:cNvSpPr txBox="1"/>
      </xdr:nvSpPr>
      <xdr:spPr>
        <a:xfrm>
          <a:off x="927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6924A6E-AF39-4D83-81AA-5E9A8DAEB3C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F8F45A2-5378-466A-8E8C-FA289F765B5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AA68137-60FD-4817-9887-B4CC0D2D5C8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488BEAE-7D11-4DD6-BF0E-7965E7666C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E26EDBB-9907-47BE-B99C-4E8316F40B8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A7E239E-B01E-4DD2-A059-D67E970DDEB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08BEE60-ED4B-4B2F-AE28-3999EC87FDD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DEC4132-984F-4178-9F7B-5E5ABAE663D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48068713-73F3-4095-8C95-53E84C75372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10B9FFD-86B4-475D-8C50-25DD547A09C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0612029-6AFA-4C90-BF03-75D29D99376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16E1DD7E-E615-4279-AA3F-03AD42D6DA5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59ACB3A6-2B84-4B10-9678-4462004A445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D758151F-0491-4B85-BA21-80BB3DEAD72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B2939B7-D017-4331-9251-DE530202E96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ADD90194-DFD9-44A0-BDBC-792BAFC9EED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80DFC359-6418-45F3-BBE1-E600CC186CB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A9F70F11-61E2-4DA0-8899-F2081B6A513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B17D41F-6551-4329-9904-5275033263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E66438F5-AFC3-486B-B812-9452FB08482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47960B9B-97DA-4712-9353-09D1599AFEA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1BB96B76-7850-4EC6-93E5-D149C9597942}"/>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EA567038-FB59-456F-9A9B-50A051CFDF3A}"/>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EE01FAAD-926D-4D6C-84B4-F60DD5F0757C}"/>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BF7189F5-CDEC-4119-A4E9-6CD85DBC95DA}"/>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89D8BD69-015D-4015-8D14-A9C3EAE8C89F}"/>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a:extLst>
            <a:ext uri="{FF2B5EF4-FFF2-40B4-BE49-F238E27FC236}">
              <a16:creationId xmlns:a16="http://schemas.microsoft.com/office/drawing/2014/main" id="{755D6CD9-F640-4887-B3AA-C2C654E525E3}"/>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4054AD8B-89DE-4D00-AB00-104E0D16D6C3}"/>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8CCA6AD3-0D40-41FB-A1EB-49FA72762C0F}"/>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9E6EE9FA-4E6A-4383-A20B-31C3B7A6CE27}"/>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a:extLst>
            <a:ext uri="{FF2B5EF4-FFF2-40B4-BE49-F238E27FC236}">
              <a16:creationId xmlns:a16="http://schemas.microsoft.com/office/drawing/2014/main" id="{9FF4B4DD-1E32-4801-BB36-B337A4B9A2AC}"/>
            </a:ext>
          </a:extLst>
        </xdr:cNvPr>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a:extLst>
            <a:ext uri="{FF2B5EF4-FFF2-40B4-BE49-F238E27FC236}">
              <a16:creationId xmlns:a16="http://schemas.microsoft.com/office/drawing/2014/main" id="{2896D29D-4B37-4087-933A-12765C1527B4}"/>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39BA90B-14C4-44B0-BA91-F6552E1AAF7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14D86E8-8D89-446B-997E-50526DB9EB7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66F91DA-9B6E-4068-9196-58069EECF10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F766AC3-D4FA-4D72-ACBD-C7D39DDA1CF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B1A2A25-33D5-4C8D-8C19-265CDF52B24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8" name="楕円 127">
          <a:extLst>
            <a:ext uri="{FF2B5EF4-FFF2-40B4-BE49-F238E27FC236}">
              <a16:creationId xmlns:a16="http://schemas.microsoft.com/office/drawing/2014/main" id="{8527E854-23B5-47D1-99E2-CEF0E899B066}"/>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29" name="【図書館】&#10;一人当たり面積該当値テキスト">
          <a:extLst>
            <a:ext uri="{FF2B5EF4-FFF2-40B4-BE49-F238E27FC236}">
              <a16:creationId xmlns:a16="http://schemas.microsoft.com/office/drawing/2014/main" id="{7279DB54-7C44-49B4-918D-824931FF3E4F}"/>
            </a:ext>
          </a:extLst>
        </xdr:cNvPr>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0" name="楕円 129">
          <a:extLst>
            <a:ext uri="{FF2B5EF4-FFF2-40B4-BE49-F238E27FC236}">
              <a16:creationId xmlns:a16="http://schemas.microsoft.com/office/drawing/2014/main" id="{73322E00-01F4-4EC7-887C-5E45ADCB1CE2}"/>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31" name="直線コネクタ 130">
          <a:extLst>
            <a:ext uri="{FF2B5EF4-FFF2-40B4-BE49-F238E27FC236}">
              <a16:creationId xmlns:a16="http://schemas.microsoft.com/office/drawing/2014/main" id="{7DD3CF4C-E694-4611-A0D6-2516C0FA5B9B}"/>
            </a:ext>
          </a:extLst>
        </xdr:cNvPr>
        <xdr:cNvCxnSpPr/>
      </xdr:nvCxnSpPr>
      <xdr:spPr>
        <a:xfrm>
          <a:off x="9639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2" name="楕円 131">
          <a:extLst>
            <a:ext uri="{FF2B5EF4-FFF2-40B4-BE49-F238E27FC236}">
              <a16:creationId xmlns:a16="http://schemas.microsoft.com/office/drawing/2014/main" id="{3552744D-850B-4B87-82B4-4919B14220E1}"/>
            </a:ext>
          </a:extLst>
        </xdr:cNvPr>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110490</xdr:rowOff>
    </xdr:to>
    <xdr:cxnSp macro="">
      <xdr:nvCxnSpPr>
        <xdr:cNvPr id="133" name="直線コネクタ 132">
          <a:extLst>
            <a:ext uri="{FF2B5EF4-FFF2-40B4-BE49-F238E27FC236}">
              <a16:creationId xmlns:a16="http://schemas.microsoft.com/office/drawing/2014/main" id="{E4B6716B-E3E1-4090-83FA-051540FB9B86}"/>
            </a:ext>
          </a:extLst>
        </xdr:cNvPr>
        <xdr:cNvCxnSpPr/>
      </xdr:nvCxnSpPr>
      <xdr:spPr>
        <a:xfrm>
          <a:off x="8750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4" name="楕円 133">
          <a:extLst>
            <a:ext uri="{FF2B5EF4-FFF2-40B4-BE49-F238E27FC236}">
              <a16:creationId xmlns:a16="http://schemas.microsoft.com/office/drawing/2014/main" id="{0E3146EC-D6D1-4219-A346-DC72E6AFFE6F}"/>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5" name="直線コネクタ 134">
          <a:extLst>
            <a:ext uri="{FF2B5EF4-FFF2-40B4-BE49-F238E27FC236}">
              <a16:creationId xmlns:a16="http://schemas.microsoft.com/office/drawing/2014/main" id="{E9AC5B5A-E550-4DD8-AECE-CBC4CEE1822B}"/>
            </a:ext>
          </a:extLst>
        </xdr:cNvPr>
        <xdr:cNvCxnSpPr/>
      </xdr:nvCxnSpPr>
      <xdr:spPr>
        <a:xfrm>
          <a:off x="7861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6" name="楕円 135">
          <a:extLst>
            <a:ext uri="{FF2B5EF4-FFF2-40B4-BE49-F238E27FC236}">
              <a16:creationId xmlns:a16="http://schemas.microsoft.com/office/drawing/2014/main" id="{6ED88E4D-D05F-469A-8122-C20549C3B633}"/>
            </a:ext>
          </a:extLst>
        </xdr:cNvPr>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110490</xdr:rowOff>
    </xdr:to>
    <xdr:cxnSp macro="">
      <xdr:nvCxnSpPr>
        <xdr:cNvPr id="137" name="直線コネクタ 136">
          <a:extLst>
            <a:ext uri="{FF2B5EF4-FFF2-40B4-BE49-F238E27FC236}">
              <a16:creationId xmlns:a16="http://schemas.microsoft.com/office/drawing/2014/main" id="{9C3AE68D-06A3-4768-808A-58FC04853E2B}"/>
            </a:ext>
          </a:extLst>
        </xdr:cNvPr>
        <xdr:cNvCxnSpPr/>
      </xdr:nvCxnSpPr>
      <xdr:spPr>
        <a:xfrm>
          <a:off x="6972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5F5206AC-800E-4647-ACB4-145BB47B2F7A}"/>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a:extLst>
            <a:ext uri="{FF2B5EF4-FFF2-40B4-BE49-F238E27FC236}">
              <a16:creationId xmlns:a16="http://schemas.microsoft.com/office/drawing/2014/main" id="{E2C10761-D9E6-4783-AD6E-3F02B175D365}"/>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0" name="n_3aveValue【図書館】&#10;一人当たり面積">
          <a:extLst>
            <a:ext uri="{FF2B5EF4-FFF2-40B4-BE49-F238E27FC236}">
              <a16:creationId xmlns:a16="http://schemas.microsoft.com/office/drawing/2014/main" id="{58B16455-0E7A-4F44-A211-67A0844B5D37}"/>
            </a:ext>
          </a:extLst>
        </xdr:cNvPr>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1" name="n_4aveValue【図書館】&#10;一人当たり面積">
          <a:extLst>
            <a:ext uri="{FF2B5EF4-FFF2-40B4-BE49-F238E27FC236}">
              <a16:creationId xmlns:a16="http://schemas.microsoft.com/office/drawing/2014/main" id="{E06DF893-057F-4B8D-98C4-96B849C692C2}"/>
            </a:ext>
          </a:extLst>
        </xdr:cNvPr>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2" name="n_1mainValue【図書館】&#10;一人当たり面積">
          <a:extLst>
            <a:ext uri="{FF2B5EF4-FFF2-40B4-BE49-F238E27FC236}">
              <a16:creationId xmlns:a16="http://schemas.microsoft.com/office/drawing/2014/main" id="{FC77087F-1950-476A-A081-40BA92F5BFAB}"/>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3" name="n_2mainValue【図書館】&#10;一人当たり面積">
          <a:extLst>
            <a:ext uri="{FF2B5EF4-FFF2-40B4-BE49-F238E27FC236}">
              <a16:creationId xmlns:a16="http://schemas.microsoft.com/office/drawing/2014/main" id="{3B5FBE3A-ABB6-4854-9B37-9C06B7B155E6}"/>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4" name="n_3mainValue【図書館】&#10;一人当たり面積">
          <a:extLst>
            <a:ext uri="{FF2B5EF4-FFF2-40B4-BE49-F238E27FC236}">
              <a16:creationId xmlns:a16="http://schemas.microsoft.com/office/drawing/2014/main" id="{F92F8C4A-9220-44B1-A6A5-29CDFAFB47F6}"/>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5" name="n_4mainValue【図書館】&#10;一人当たり面積">
          <a:extLst>
            <a:ext uri="{FF2B5EF4-FFF2-40B4-BE49-F238E27FC236}">
              <a16:creationId xmlns:a16="http://schemas.microsoft.com/office/drawing/2014/main" id="{00FC4E06-7146-48C2-BF56-A6CC2C89F01B}"/>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6F8E12D-200B-40E6-98E7-41275E4507A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4ABAF41-28B0-42D0-8F03-224324D925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226CAD0-9074-4DF5-8F66-5753F7B3F8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579CC75-5322-493E-A360-B425ED7FBBE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F5B4DB9-194E-4242-8206-379991D20DC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C744A32-22C3-4020-883B-26E7FEB0556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E045078-9013-4525-9ED2-59DD11F5A39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83E2301-3478-4803-9195-1E00114363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9F81407-B8FD-4872-BEC0-DB9CCD4E25D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766AB26-B98F-4FC4-93E9-EF7C2FDB436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7B2017E-E7EA-453E-8AF0-EB571DF9C43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683A2E78-4C9C-46F0-B598-0315E9AF29A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8E9206FD-7264-408A-936B-F4901FAC105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9C89F0-8E04-4B79-8F22-2008A33D2CF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6D33C1A3-B1DB-4993-8F56-41683554B9B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2DE6226F-5FC6-45B9-9E38-10CE581D8F6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D631D84E-B1A5-42AB-A63B-C2B9AF3B9E7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92D32C2C-D6B9-439A-B541-A8C7943F7CA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6BBDA12-E56F-46F5-826D-00A507B1CF5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1F3A6B94-7E93-406F-837B-C3F79CCED56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37BD5E4E-880F-4D83-B855-D5B34B9A17F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3B81E02-BC5E-4C13-96CC-3D9B4CDA6ED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AA68300F-6832-469E-8AB2-4DD74486F75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7A422334-C7F4-4081-A66A-0B3501DBD1E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a:extLst>
            <a:ext uri="{FF2B5EF4-FFF2-40B4-BE49-F238E27FC236}">
              <a16:creationId xmlns:a16="http://schemas.microsoft.com/office/drawing/2014/main" id="{4A1828C6-8DBF-473C-A9D8-D2E697A82346}"/>
            </a:ext>
          </a:extLst>
        </xdr:cNvPr>
        <xdr:cNvCxnSpPr/>
      </xdr:nvCxnSpPr>
      <xdr:spPr>
        <a:xfrm flipV="1">
          <a:off x="4634865" y="965263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E0E628B9-D3B6-46AC-B50D-5D91DA49FE1A}"/>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a:extLst>
            <a:ext uri="{FF2B5EF4-FFF2-40B4-BE49-F238E27FC236}">
              <a16:creationId xmlns:a16="http://schemas.microsoft.com/office/drawing/2014/main" id="{B4C2131B-3E82-4529-8E87-A8EF8AF98C3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A235B5B7-BDAE-451C-8175-12917FFFF6FD}"/>
            </a:ext>
          </a:extLst>
        </xdr:cNvPr>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a:extLst>
            <a:ext uri="{FF2B5EF4-FFF2-40B4-BE49-F238E27FC236}">
              <a16:creationId xmlns:a16="http://schemas.microsoft.com/office/drawing/2014/main" id="{5FB43402-89EF-4C92-AF1B-BA34FE64D8A1}"/>
            </a:ext>
          </a:extLst>
        </xdr:cNvPr>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13FC11A5-AE2A-4A7C-BA94-599FE001281E}"/>
            </a:ext>
          </a:extLst>
        </xdr:cNvPr>
        <xdr:cNvSpPr txBox="1"/>
      </xdr:nvSpPr>
      <xdr:spPr>
        <a:xfrm>
          <a:off x="46736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a:extLst>
            <a:ext uri="{FF2B5EF4-FFF2-40B4-BE49-F238E27FC236}">
              <a16:creationId xmlns:a16="http://schemas.microsoft.com/office/drawing/2014/main" id="{2B86DB94-44C6-4153-B048-ADBE5916559C}"/>
            </a:ext>
          </a:extLst>
        </xdr:cNvPr>
        <xdr:cNvSpPr/>
      </xdr:nvSpPr>
      <xdr:spPr>
        <a:xfrm>
          <a:off x="4584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a:extLst>
            <a:ext uri="{FF2B5EF4-FFF2-40B4-BE49-F238E27FC236}">
              <a16:creationId xmlns:a16="http://schemas.microsoft.com/office/drawing/2014/main" id="{B9C96283-8BA8-405C-AEB2-D807CE4EBF50}"/>
            </a:ext>
          </a:extLst>
        </xdr:cNvPr>
        <xdr:cNvSpPr/>
      </xdr:nvSpPr>
      <xdr:spPr>
        <a:xfrm>
          <a:off x="3746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a:extLst>
            <a:ext uri="{FF2B5EF4-FFF2-40B4-BE49-F238E27FC236}">
              <a16:creationId xmlns:a16="http://schemas.microsoft.com/office/drawing/2014/main" id="{D1BE65D2-99BC-4BC5-B5B0-89693669C065}"/>
            </a:ext>
          </a:extLst>
        </xdr:cNvPr>
        <xdr:cNvSpPr/>
      </xdr:nvSpPr>
      <xdr:spPr>
        <a:xfrm>
          <a:off x="2857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a:extLst>
            <a:ext uri="{FF2B5EF4-FFF2-40B4-BE49-F238E27FC236}">
              <a16:creationId xmlns:a16="http://schemas.microsoft.com/office/drawing/2014/main" id="{8FA08C39-2A47-46E0-B34F-1873751D78D7}"/>
            </a:ext>
          </a:extLst>
        </xdr:cNvPr>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a:extLst>
            <a:ext uri="{FF2B5EF4-FFF2-40B4-BE49-F238E27FC236}">
              <a16:creationId xmlns:a16="http://schemas.microsoft.com/office/drawing/2014/main" id="{2721AE8A-F886-4B28-A1FF-6FC2038088D4}"/>
            </a:ext>
          </a:extLst>
        </xdr:cNvPr>
        <xdr:cNvSpPr/>
      </xdr:nvSpPr>
      <xdr:spPr>
        <a:xfrm>
          <a:off x="1079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286EE3B-0E65-4D7C-860F-E4B50E82C25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DA1222A-FC50-43B3-8B3F-3526CF73DFC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0DAEDCC-C9B9-44B1-BF7D-F6F5FECD5D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3940883-D871-4A4E-8B62-0C0E78F5D02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F8E247E-E536-4538-A75A-2EE10E6A061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6" name="楕円 185">
          <a:extLst>
            <a:ext uri="{FF2B5EF4-FFF2-40B4-BE49-F238E27FC236}">
              <a16:creationId xmlns:a16="http://schemas.microsoft.com/office/drawing/2014/main" id="{06E595DC-86F0-4F60-88F9-AB8EFD1E72AE}"/>
            </a:ext>
          </a:extLst>
        </xdr:cNvPr>
        <xdr:cNvSpPr/>
      </xdr:nvSpPr>
      <xdr:spPr>
        <a:xfrm>
          <a:off x="4584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53357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19353291-7A7F-4964-AB13-FC7F82C4F90B}"/>
            </a:ext>
          </a:extLst>
        </xdr:cNvPr>
        <xdr:cNvSpPr txBox="1"/>
      </xdr:nvSpPr>
      <xdr:spPr>
        <a:xfrm>
          <a:off x="4673600"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27305</xdr:rowOff>
    </xdr:from>
    <xdr:to>
      <xdr:col>20</xdr:col>
      <xdr:colOff>38100</xdr:colOff>
      <xdr:row>59</xdr:row>
      <xdr:rowOff>128905</xdr:rowOff>
    </xdr:to>
    <xdr:sp macro="" textlink="">
      <xdr:nvSpPr>
        <xdr:cNvPr id="188" name="楕円 187">
          <a:extLst>
            <a:ext uri="{FF2B5EF4-FFF2-40B4-BE49-F238E27FC236}">
              <a16:creationId xmlns:a16="http://schemas.microsoft.com/office/drawing/2014/main" id="{D2E60597-66E1-4B05-9BFD-F36640412788}"/>
            </a:ext>
          </a:extLst>
        </xdr:cNvPr>
        <xdr:cNvSpPr/>
      </xdr:nvSpPr>
      <xdr:spPr>
        <a:xfrm>
          <a:off x="3746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78105</xdr:rowOff>
    </xdr:from>
    <xdr:to>
      <xdr:col>24</xdr:col>
      <xdr:colOff>63500</xdr:colOff>
      <xdr:row>59</xdr:row>
      <xdr:rowOff>125730</xdr:rowOff>
    </xdr:to>
    <xdr:cxnSp macro="">
      <xdr:nvCxnSpPr>
        <xdr:cNvPr id="189" name="直線コネクタ 188">
          <a:extLst>
            <a:ext uri="{FF2B5EF4-FFF2-40B4-BE49-F238E27FC236}">
              <a16:creationId xmlns:a16="http://schemas.microsoft.com/office/drawing/2014/main" id="{83463FB2-1C19-4B3A-A151-AA5DA4EF09E6}"/>
            </a:ext>
          </a:extLst>
        </xdr:cNvPr>
        <xdr:cNvCxnSpPr/>
      </xdr:nvCxnSpPr>
      <xdr:spPr>
        <a:xfrm>
          <a:off x="3797300" y="101936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149225</xdr:rowOff>
    </xdr:from>
    <xdr:to>
      <xdr:col>15</xdr:col>
      <xdr:colOff>101600</xdr:colOff>
      <xdr:row>59</xdr:row>
      <xdr:rowOff>79375</xdr:rowOff>
    </xdr:to>
    <xdr:sp macro="" textlink="">
      <xdr:nvSpPr>
        <xdr:cNvPr id="190" name="楕円 189">
          <a:extLst>
            <a:ext uri="{FF2B5EF4-FFF2-40B4-BE49-F238E27FC236}">
              <a16:creationId xmlns:a16="http://schemas.microsoft.com/office/drawing/2014/main" id="{46F2600F-2E01-4C2B-AC9A-9DB6EF85798A}"/>
            </a:ext>
          </a:extLst>
        </xdr:cNvPr>
        <xdr:cNvSpPr/>
      </xdr:nvSpPr>
      <xdr:spPr>
        <a:xfrm>
          <a:off x="2857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28575</xdr:rowOff>
    </xdr:from>
    <xdr:to>
      <xdr:col>19</xdr:col>
      <xdr:colOff>177800</xdr:colOff>
      <xdr:row>59</xdr:row>
      <xdr:rowOff>78105</xdr:rowOff>
    </xdr:to>
    <xdr:cxnSp macro="">
      <xdr:nvCxnSpPr>
        <xdr:cNvPr id="191" name="直線コネクタ 190">
          <a:extLst>
            <a:ext uri="{FF2B5EF4-FFF2-40B4-BE49-F238E27FC236}">
              <a16:creationId xmlns:a16="http://schemas.microsoft.com/office/drawing/2014/main" id="{450EB351-8C37-44F2-B538-492B6F71A590}"/>
            </a:ext>
          </a:extLst>
        </xdr:cNvPr>
        <xdr:cNvCxnSpPr/>
      </xdr:nvCxnSpPr>
      <xdr:spPr>
        <a:xfrm>
          <a:off x="2908300" y="101441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92" name="楕円 191">
          <a:extLst>
            <a:ext uri="{FF2B5EF4-FFF2-40B4-BE49-F238E27FC236}">
              <a16:creationId xmlns:a16="http://schemas.microsoft.com/office/drawing/2014/main" id="{5214E7A8-C410-43BB-924A-C3B2A93B6C80}"/>
            </a:ext>
          </a:extLst>
        </xdr:cNvPr>
        <xdr:cNvSpPr/>
      </xdr:nvSpPr>
      <xdr:spPr>
        <a:xfrm>
          <a:off x="1968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152400</xdr:rowOff>
    </xdr:from>
    <xdr:to>
      <xdr:col>15</xdr:col>
      <xdr:colOff>50800</xdr:colOff>
      <xdr:row>59</xdr:row>
      <xdr:rowOff>28575</xdr:rowOff>
    </xdr:to>
    <xdr:cxnSp macro="">
      <xdr:nvCxnSpPr>
        <xdr:cNvPr id="193" name="直線コネクタ 192">
          <a:extLst>
            <a:ext uri="{FF2B5EF4-FFF2-40B4-BE49-F238E27FC236}">
              <a16:creationId xmlns:a16="http://schemas.microsoft.com/office/drawing/2014/main" id="{5FC4DDD7-948C-4029-BF94-D3423FF22577}"/>
            </a:ext>
          </a:extLst>
        </xdr:cNvPr>
        <xdr:cNvCxnSpPr/>
      </xdr:nvCxnSpPr>
      <xdr:spPr>
        <a:xfrm>
          <a:off x="2019300" y="100965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61595</xdr:rowOff>
    </xdr:from>
    <xdr:to>
      <xdr:col>6</xdr:col>
      <xdr:colOff>38100</xdr:colOff>
      <xdr:row>58</xdr:row>
      <xdr:rowOff>163195</xdr:rowOff>
    </xdr:to>
    <xdr:sp macro="" textlink="">
      <xdr:nvSpPr>
        <xdr:cNvPr id="194" name="楕円 193">
          <a:extLst>
            <a:ext uri="{FF2B5EF4-FFF2-40B4-BE49-F238E27FC236}">
              <a16:creationId xmlns:a16="http://schemas.microsoft.com/office/drawing/2014/main" id="{48B4074F-097A-4FDF-98CF-795BE7910076}"/>
            </a:ext>
          </a:extLst>
        </xdr:cNvPr>
        <xdr:cNvSpPr/>
      </xdr:nvSpPr>
      <xdr:spPr>
        <a:xfrm>
          <a:off x="1079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112395</xdr:rowOff>
    </xdr:from>
    <xdr:to>
      <xdr:col>10</xdr:col>
      <xdr:colOff>114300</xdr:colOff>
      <xdr:row>58</xdr:row>
      <xdr:rowOff>152400</xdr:rowOff>
    </xdr:to>
    <xdr:cxnSp macro="">
      <xdr:nvCxnSpPr>
        <xdr:cNvPr id="195" name="直線コネクタ 194">
          <a:extLst>
            <a:ext uri="{FF2B5EF4-FFF2-40B4-BE49-F238E27FC236}">
              <a16:creationId xmlns:a16="http://schemas.microsoft.com/office/drawing/2014/main" id="{EE7F5778-527D-4ED1-880F-17F56AC7F9C7}"/>
            </a:ext>
          </a:extLst>
        </xdr:cNvPr>
        <xdr:cNvCxnSpPr/>
      </xdr:nvCxnSpPr>
      <xdr:spPr>
        <a:xfrm>
          <a:off x="1130300" y="1005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96" name="n_1aveValue【体育館・プール】&#10;有形固定資産減価償却率">
          <a:extLst>
            <a:ext uri="{FF2B5EF4-FFF2-40B4-BE49-F238E27FC236}">
              <a16:creationId xmlns:a16="http://schemas.microsoft.com/office/drawing/2014/main" id="{C38766FF-5DB9-41B8-A9E3-5BBF08FA5611}"/>
            </a:ext>
          </a:extLst>
        </xdr:cNvPr>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97" name="n_2aveValue【体育館・プール】&#10;有形固定資産減価償却率">
          <a:extLst>
            <a:ext uri="{FF2B5EF4-FFF2-40B4-BE49-F238E27FC236}">
              <a16:creationId xmlns:a16="http://schemas.microsoft.com/office/drawing/2014/main" id="{0926FB0E-F04E-4F93-AAFD-1503DD458884}"/>
            </a:ext>
          </a:extLst>
        </xdr:cNvPr>
        <xdr:cNvSpPr txBox="1"/>
      </xdr:nvSpPr>
      <xdr:spPr>
        <a:xfrm>
          <a:off x="2705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60977</xdr:rowOff>
    </xdr:from>
    <xdr:ext cx="405111" cy="259045"/>
    <xdr:sp macro="" textlink="">
      <xdr:nvSpPr>
        <xdr:cNvPr id="198" name="n_3aveValue【体育館・プール】&#10;有形固定資産減価償却率">
          <a:extLst>
            <a:ext uri="{FF2B5EF4-FFF2-40B4-BE49-F238E27FC236}">
              <a16:creationId xmlns:a16="http://schemas.microsoft.com/office/drawing/2014/main" id="{E1B5B098-A350-41B4-87FA-9391574C7847}"/>
            </a:ext>
          </a:extLst>
        </xdr:cNvPr>
        <xdr:cNvSpPr txBox="1"/>
      </xdr:nvSpPr>
      <xdr:spPr>
        <a:xfrm>
          <a:off x="1816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22877</xdr:rowOff>
    </xdr:from>
    <xdr:ext cx="405111" cy="259045"/>
    <xdr:sp macro="" textlink="">
      <xdr:nvSpPr>
        <xdr:cNvPr id="199" name="n_4aveValue【体育館・プール】&#10;有形固定資産減価償却率">
          <a:extLst>
            <a:ext uri="{FF2B5EF4-FFF2-40B4-BE49-F238E27FC236}">
              <a16:creationId xmlns:a16="http://schemas.microsoft.com/office/drawing/2014/main" id="{4AEF60DA-B337-4469-8BB8-BBE86AE779D7}"/>
            </a:ext>
          </a:extLst>
        </xdr:cNvPr>
        <xdr:cNvSpPr txBox="1"/>
      </xdr:nvSpPr>
      <xdr:spPr>
        <a:xfrm>
          <a:off x="927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120032</xdr:rowOff>
    </xdr:from>
    <xdr:ext cx="405111" cy="259045"/>
    <xdr:sp macro="" textlink="">
      <xdr:nvSpPr>
        <xdr:cNvPr id="200" name="n_1mainValue【体育館・プール】&#10;有形固定資産減価償却率">
          <a:extLst>
            <a:ext uri="{FF2B5EF4-FFF2-40B4-BE49-F238E27FC236}">
              <a16:creationId xmlns:a16="http://schemas.microsoft.com/office/drawing/2014/main" id="{CE8AA985-E1A4-4FB9-B1AA-AAF2B2E45CA1}"/>
            </a:ext>
          </a:extLst>
        </xdr:cNvPr>
        <xdr:cNvSpPr txBox="1"/>
      </xdr:nvSpPr>
      <xdr:spPr>
        <a:xfrm>
          <a:off x="35820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70502</xdr:rowOff>
    </xdr:from>
    <xdr:ext cx="405111" cy="259045"/>
    <xdr:sp macro="" textlink="">
      <xdr:nvSpPr>
        <xdr:cNvPr id="201" name="n_2mainValue【体育館・プール】&#10;有形固定資産減価償却率">
          <a:extLst>
            <a:ext uri="{FF2B5EF4-FFF2-40B4-BE49-F238E27FC236}">
              <a16:creationId xmlns:a16="http://schemas.microsoft.com/office/drawing/2014/main" id="{83A123AC-A7EA-42B1-89E5-B80206A3FD84}"/>
            </a:ext>
          </a:extLst>
        </xdr:cNvPr>
        <xdr:cNvSpPr txBox="1"/>
      </xdr:nvSpPr>
      <xdr:spPr>
        <a:xfrm>
          <a:off x="2705744"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202" name="n_3mainValue【体育館・プール】&#10;有形固定資産減価償却率">
          <a:extLst>
            <a:ext uri="{FF2B5EF4-FFF2-40B4-BE49-F238E27FC236}">
              <a16:creationId xmlns:a16="http://schemas.microsoft.com/office/drawing/2014/main" id="{FF46A38F-298D-4550-B5B7-3AFE2A13AD5D}"/>
            </a:ext>
          </a:extLst>
        </xdr:cNvPr>
        <xdr:cNvSpPr txBox="1"/>
      </xdr:nvSpPr>
      <xdr:spPr>
        <a:xfrm>
          <a:off x="1816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8272</xdr:rowOff>
    </xdr:from>
    <xdr:ext cx="405111" cy="259045"/>
    <xdr:sp macro="" textlink="">
      <xdr:nvSpPr>
        <xdr:cNvPr id="203" name="n_4mainValue【体育館・プール】&#10;有形固定資産減価償却率">
          <a:extLst>
            <a:ext uri="{FF2B5EF4-FFF2-40B4-BE49-F238E27FC236}">
              <a16:creationId xmlns:a16="http://schemas.microsoft.com/office/drawing/2014/main" id="{BAE757C8-0010-4A78-AB7E-426442C61743}"/>
            </a:ext>
          </a:extLst>
        </xdr:cNvPr>
        <xdr:cNvSpPr txBox="1"/>
      </xdr:nvSpPr>
      <xdr:spPr>
        <a:xfrm>
          <a:off x="927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D7EC7843-469C-48E5-B1EB-FAE819E0063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51244C57-C5BC-40D0-B209-8791EAE3ACA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D55B7CC9-9D7D-4F51-8465-DFA2E2DE55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A2DEB00-9471-4194-8DDC-4CE5390C2E6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8182C2C2-8A43-4AF7-A0E3-549F467CD46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3594FA3C-02DB-4681-A710-FCC9614041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4788439F-96E2-400A-B64D-99582BB8C4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5B5A904-DA6F-4E53-B3EB-D55A38EFA21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B6490A64-91AA-40FB-B64E-C30CA4D55C5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86E0DCB5-603B-46C6-AD2C-A302C1DEEFD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55CAEBC9-A8DD-4D68-8765-FF501B023C7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7D726928-74EF-4C7B-8E27-BA29676A4563}"/>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AA9D1F68-6BA9-4798-9D58-F311E0AAE96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7941105C-2949-486F-ADC3-ACF0466DBA0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60618640-CAC1-4A7D-86C7-37C362FA20F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C74E7811-0D76-4B1A-B871-BC5E6139E57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277D7057-98A0-42BC-9959-CF8104116F4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97C30256-B3B1-415E-9903-BDECC4BC27D3}"/>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92CF745-F6A7-4AC0-8CE3-9427334B7F1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5C0EB443-3BA2-4EE7-A15E-AD4E20F349C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FA5610A1-B3D2-43CB-A806-1E9BBBDE477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0D686A72-B39C-4B8A-B9B6-E2D4E01FC9AE}"/>
            </a:ext>
          </a:extLst>
        </xdr:cNvPr>
        <xdr:cNvCxnSpPr/>
      </xdr:nvCxnSpPr>
      <xdr:spPr>
        <a:xfrm flipV="1">
          <a:off x="10476865" y="9731502"/>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CBE2027F-EBF9-4B3F-A680-54115186F7B8}"/>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EECF3FD7-A212-47C4-BC2E-44482C4840A3}"/>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a:extLst>
            <a:ext uri="{FF2B5EF4-FFF2-40B4-BE49-F238E27FC236}">
              <a16:creationId xmlns:a16="http://schemas.microsoft.com/office/drawing/2014/main" id="{021F1FD8-481E-4B09-B897-A81EB60E7171}"/>
            </a:ext>
          </a:extLst>
        </xdr:cNvPr>
        <xdr:cNvSpPr txBox="1"/>
      </xdr:nvSpPr>
      <xdr:spPr>
        <a:xfrm>
          <a:off x="1051560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a:extLst>
            <a:ext uri="{FF2B5EF4-FFF2-40B4-BE49-F238E27FC236}">
              <a16:creationId xmlns:a16="http://schemas.microsoft.com/office/drawing/2014/main" id="{66223839-1E1A-41FC-ABC5-A9D0980349D4}"/>
            </a:ext>
          </a:extLst>
        </xdr:cNvPr>
        <xdr:cNvCxnSpPr/>
      </xdr:nvCxnSpPr>
      <xdr:spPr>
        <a:xfrm>
          <a:off x="10388600" y="973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0" name="【体育館・プール】&#10;一人当たり面積平均値テキスト">
          <a:extLst>
            <a:ext uri="{FF2B5EF4-FFF2-40B4-BE49-F238E27FC236}">
              <a16:creationId xmlns:a16="http://schemas.microsoft.com/office/drawing/2014/main" id="{DE103760-74C1-46AB-B62A-98FB9FE3A81B}"/>
            </a:ext>
          </a:extLst>
        </xdr:cNvPr>
        <xdr:cNvSpPr txBox="1"/>
      </xdr:nvSpPr>
      <xdr:spPr>
        <a:xfrm>
          <a:off x="10515600" y="1051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a:extLst>
            <a:ext uri="{FF2B5EF4-FFF2-40B4-BE49-F238E27FC236}">
              <a16:creationId xmlns:a16="http://schemas.microsoft.com/office/drawing/2014/main" id="{0F72DA8D-69D4-46EC-8495-97917724AC37}"/>
            </a:ext>
          </a:extLst>
        </xdr:cNvPr>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a:extLst>
            <a:ext uri="{FF2B5EF4-FFF2-40B4-BE49-F238E27FC236}">
              <a16:creationId xmlns:a16="http://schemas.microsoft.com/office/drawing/2014/main" id="{C6614F94-0888-48A1-8CE1-868CA1965F21}"/>
            </a:ext>
          </a:extLst>
        </xdr:cNvPr>
        <xdr:cNvSpPr/>
      </xdr:nvSpPr>
      <xdr:spPr>
        <a:xfrm>
          <a:off x="9588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DE3C658D-4EBA-4132-A533-68FAB3307BDF}"/>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a:extLst>
            <a:ext uri="{FF2B5EF4-FFF2-40B4-BE49-F238E27FC236}">
              <a16:creationId xmlns:a16="http://schemas.microsoft.com/office/drawing/2014/main" id="{C775B82D-F84C-4090-8D92-16DD06350F4E}"/>
            </a:ext>
          </a:extLst>
        </xdr:cNvPr>
        <xdr:cNvSpPr/>
      </xdr:nvSpPr>
      <xdr:spPr>
        <a:xfrm>
          <a:off x="7810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a:extLst>
            <a:ext uri="{FF2B5EF4-FFF2-40B4-BE49-F238E27FC236}">
              <a16:creationId xmlns:a16="http://schemas.microsoft.com/office/drawing/2014/main" id="{9F80D528-20D5-49AE-9069-F5D88CCBB079}"/>
            </a:ext>
          </a:extLst>
        </xdr:cNvPr>
        <xdr:cNvSpPr/>
      </xdr:nvSpPr>
      <xdr:spPr>
        <a:xfrm>
          <a:off x="6921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58804C4-7535-4583-BB02-CF5B8328EC9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577D122-1F91-41FB-A792-597697D33AB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BE4B4D7-057A-42DE-B15A-F9903C4E35A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B0450F9-6005-4EDE-BEA8-146988081BF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DCE08B1-56C5-4599-8E42-6AE4FBE6BBE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125222</xdr:rowOff>
    </xdr:from>
    <xdr:to>
      <xdr:col>55</xdr:col>
      <xdr:colOff>50800</xdr:colOff>
      <xdr:row>63</xdr:row>
      <xdr:rowOff>55372</xdr:rowOff>
    </xdr:to>
    <xdr:sp macro="" textlink="">
      <xdr:nvSpPr>
        <xdr:cNvPr id="241" name="楕円 240">
          <a:extLst>
            <a:ext uri="{FF2B5EF4-FFF2-40B4-BE49-F238E27FC236}">
              <a16:creationId xmlns:a16="http://schemas.microsoft.com/office/drawing/2014/main" id="{E8716604-A218-4DB0-B68E-950A780CDE54}"/>
            </a:ext>
          </a:extLst>
        </xdr:cNvPr>
        <xdr:cNvSpPr/>
      </xdr:nvSpPr>
      <xdr:spPr>
        <a:xfrm>
          <a:off x="104267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103649</xdr:rowOff>
    </xdr:from>
    <xdr:ext cx="469744" cy="259045"/>
    <xdr:sp macro="" textlink="">
      <xdr:nvSpPr>
        <xdr:cNvPr id="242" name="【体育館・プール】&#10;一人当たり面積該当値テキスト">
          <a:extLst>
            <a:ext uri="{FF2B5EF4-FFF2-40B4-BE49-F238E27FC236}">
              <a16:creationId xmlns:a16="http://schemas.microsoft.com/office/drawing/2014/main" id="{EAE8CEF6-204F-4847-963A-71319E57A775}"/>
            </a:ext>
          </a:extLst>
        </xdr:cNvPr>
        <xdr:cNvSpPr txBox="1"/>
      </xdr:nvSpPr>
      <xdr:spPr>
        <a:xfrm>
          <a:off x="10515600"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125222</xdr:rowOff>
    </xdr:from>
    <xdr:to>
      <xdr:col>50</xdr:col>
      <xdr:colOff>165100</xdr:colOff>
      <xdr:row>63</xdr:row>
      <xdr:rowOff>55372</xdr:rowOff>
    </xdr:to>
    <xdr:sp macro="" textlink="">
      <xdr:nvSpPr>
        <xdr:cNvPr id="243" name="楕円 242">
          <a:extLst>
            <a:ext uri="{FF2B5EF4-FFF2-40B4-BE49-F238E27FC236}">
              <a16:creationId xmlns:a16="http://schemas.microsoft.com/office/drawing/2014/main" id="{2C3D54B3-6377-458E-B6DF-D55A814D9402}"/>
            </a:ext>
          </a:extLst>
        </xdr:cNvPr>
        <xdr:cNvSpPr/>
      </xdr:nvSpPr>
      <xdr:spPr>
        <a:xfrm>
          <a:off x="9588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4572</xdr:rowOff>
    </xdr:from>
    <xdr:to>
      <xdr:col>55</xdr:col>
      <xdr:colOff>0</xdr:colOff>
      <xdr:row>63</xdr:row>
      <xdr:rowOff>4572</xdr:rowOff>
    </xdr:to>
    <xdr:cxnSp macro="">
      <xdr:nvCxnSpPr>
        <xdr:cNvPr id="244" name="直線コネクタ 243">
          <a:extLst>
            <a:ext uri="{FF2B5EF4-FFF2-40B4-BE49-F238E27FC236}">
              <a16:creationId xmlns:a16="http://schemas.microsoft.com/office/drawing/2014/main" id="{870395A6-9CBD-4234-AE72-DA7C14C88FCE}"/>
            </a:ext>
          </a:extLst>
        </xdr:cNvPr>
        <xdr:cNvCxnSpPr/>
      </xdr:nvCxnSpPr>
      <xdr:spPr>
        <a:xfrm>
          <a:off x="9639300" y="10805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125222</xdr:rowOff>
    </xdr:from>
    <xdr:to>
      <xdr:col>46</xdr:col>
      <xdr:colOff>38100</xdr:colOff>
      <xdr:row>63</xdr:row>
      <xdr:rowOff>55372</xdr:rowOff>
    </xdr:to>
    <xdr:sp macro="" textlink="">
      <xdr:nvSpPr>
        <xdr:cNvPr id="245" name="楕円 244">
          <a:extLst>
            <a:ext uri="{FF2B5EF4-FFF2-40B4-BE49-F238E27FC236}">
              <a16:creationId xmlns:a16="http://schemas.microsoft.com/office/drawing/2014/main" id="{30943E43-FA49-4316-A2F4-AF9697DF17D3}"/>
            </a:ext>
          </a:extLst>
        </xdr:cNvPr>
        <xdr:cNvSpPr/>
      </xdr:nvSpPr>
      <xdr:spPr>
        <a:xfrm>
          <a:off x="8699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xdr:rowOff>
    </xdr:from>
    <xdr:to>
      <xdr:col>50</xdr:col>
      <xdr:colOff>114300</xdr:colOff>
      <xdr:row>63</xdr:row>
      <xdr:rowOff>4572</xdr:rowOff>
    </xdr:to>
    <xdr:cxnSp macro="">
      <xdr:nvCxnSpPr>
        <xdr:cNvPr id="246" name="直線コネクタ 245">
          <a:extLst>
            <a:ext uri="{FF2B5EF4-FFF2-40B4-BE49-F238E27FC236}">
              <a16:creationId xmlns:a16="http://schemas.microsoft.com/office/drawing/2014/main" id="{66F2A5EA-1D42-49A7-815F-01A118F173E9}"/>
            </a:ext>
          </a:extLst>
        </xdr:cNvPr>
        <xdr:cNvCxnSpPr/>
      </xdr:nvCxnSpPr>
      <xdr:spPr>
        <a:xfrm>
          <a:off x="8750300" y="1080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125222</xdr:rowOff>
    </xdr:from>
    <xdr:to>
      <xdr:col>41</xdr:col>
      <xdr:colOff>101600</xdr:colOff>
      <xdr:row>63</xdr:row>
      <xdr:rowOff>55372</xdr:rowOff>
    </xdr:to>
    <xdr:sp macro="" textlink="">
      <xdr:nvSpPr>
        <xdr:cNvPr id="247" name="楕円 246">
          <a:extLst>
            <a:ext uri="{FF2B5EF4-FFF2-40B4-BE49-F238E27FC236}">
              <a16:creationId xmlns:a16="http://schemas.microsoft.com/office/drawing/2014/main" id="{26C241F4-AE79-48D2-AD15-9AA908D9B13D}"/>
            </a:ext>
          </a:extLst>
        </xdr:cNvPr>
        <xdr:cNvSpPr/>
      </xdr:nvSpPr>
      <xdr:spPr>
        <a:xfrm>
          <a:off x="7810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xdr:rowOff>
    </xdr:from>
    <xdr:to>
      <xdr:col>45</xdr:col>
      <xdr:colOff>177800</xdr:colOff>
      <xdr:row>63</xdr:row>
      <xdr:rowOff>4572</xdr:rowOff>
    </xdr:to>
    <xdr:cxnSp macro="">
      <xdr:nvCxnSpPr>
        <xdr:cNvPr id="248" name="直線コネクタ 247">
          <a:extLst>
            <a:ext uri="{FF2B5EF4-FFF2-40B4-BE49-F238E27FC236}">
              <a16:creationId xmlns:a16="http://schemas.microsoft.com/office/drawing/2014/main" id="{A249B9ED-9601-4E62-B323-EBC77C3B82DA}"/>
            </a:ext>
          </a:extLst>
        </xdr:cNvPr>
        <xdr:cNvCxnSpPr/>
      </xdr:nvCxnSpPr>
      <xdr:spPr>
        <a:xfrm>
          <a:off x="7861300" y="1080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127508</xdr:rowOff>
    </xdr:from>
    <xdr:to>
      <xdr:col>36</xdr:col>
      <xdr:colOff>165100</xdr:colOff>
      <xdr:row>63</xdr:row>
      <xdr:rowOff>57658</xdr:rowOff>
    </xdr:to>
    <xdr:sp macro="" textlink="">
      <xdr:nvSpPr>
        <xdr:cNvPr id="249" name="楕円 248">
          <a:extLst>
            <a:ext uri="{FF2B5EF4-FFF2-40B4-BE49-F238E27FC236}">
              <a16:creationId xmlns:a16="http://schemas.microsoft.com/office/drawing/2014/main" id="{68CAF8CE-2024-456B-BC10-0A4457E8D6DA}"/>
            </a:ext>
          </a:extLst>
        </xdr:cNvPr>
        <xdr:cNvSpPr/>
      </xdr:nvSpPr>
      <xdr:spPr>
        <a:xfrm>
          <a:off x="6921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4572</xdr:rowOff>
    </xdr:from>
    <xdr:to>
      <xdr:col>41</xdr:col>
      <xdr:colOff>50800</xdr:colOff>
      <xdr:row>63</xdr:row>
      <xdr:rowOff>6858</xdr:rowOff>
    </xdr:to>
    <xdr:cxnSp macro="">
      <xdr:nvCxnSpPr>
        <xdr:cNvPr id="250" name="直線コネクタ 249">
          <a:extLst>
            <a:ext uri="{FF2B5EF4-FFF2-40B4-BE49-F238E27FC236}">
              <a16:creationId xmlns:a16="http://schemas.microsoft.com/office/drawing/2014/main" id="{FCF46557-C178-41D9-A1B0-CBD4A137D6F5}"/>
            </a:ext>
          </a:extLst>
        </xdr:cNvPr>
        <xdr:cNvCxnSpPr/>
      </xdr:nvCxnSpPr>
      <xdr:spPr>
        <a:xfrm flipV="1">
          <a:off x="6972300" y="108059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151909</xdr:rowOff>
    </xdr:from>
    <xdr:ext cx="469744" cy="259045"/>
    <xdr:sp macro="" textlink="">
      <xdr:nvSpPr>
        <xdr:cNvPr id="251" name="n_1aveValue【体育館・プール】&#10;一人当たり面積">
          <a:extLst>
            <a:ext uri="{FF2B5EF4-FFF2-40B4-BE49-F238E27FC236}">
              <a16:creationId xmlns:a16="http://schemas.microsoft.com/office/drawing/2014/main" id="{4BE62515-CE78-4832-BDC3-659A39CC6DA4}"/>
            </a:ext>
          </a:extLst>
        </xdr:cNvPr>
        <xdr:cNvSpPr txBox="1"/>
      </xdr:nvSpPr>
      <xdr:spPr>
        <a:xfrm>
          <a:off x="93917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a:extLst>
            <a:ext uri="{FF2B5EF4-FFF2-40B4-BE49-F238E27FC236}">
              <a16:creationId xmlns:a16="http://schemas.microsoft.com/office/drawing/2014/main" id="{F534A64E-0B11-47F9-9C89-E6A8589F213A}"/>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53" name="n_3aveValue【体育館・プール】&#10;一人当たり面積">
          <a:extLst>
            <a:ext uri="{FF2B5EF4-FFF2-40B4-BE49-F238E27FC236}">
              <a16:creationId xmlns:a16="http://schemas.microsoft.com/office/drawing/2014/main" id="{EC593ACA-CD9E-4C1D-B171-376AB13DBE71}"/>
            </a:ext>
          </a:extLst>
        </xdr:cNvPr>
        <xdr:cNvSpPr txBox="1"/>
      </xdr:nvSpPr>
      <xdr:spPr>
        <a:xfrm>
          <a:off x="7626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108475</xdr:rowOff>
    </xdr:from>
    <xdr:ext cx="469744" cy="259045"/>
    <xdr:sp macro="" textlink="">
      <xdr:nvSpPr>
        <xdr:cNvPr id="254" name="n_4aveValue【体育館・プール】&#10;一人当たり面積">
          <a:extLst>
            <a:ext uri="{FF2B5EF4-FFF2-40B4-BE49-F238E27FC236}">
              <a16:creationId xmlns:a16="http://schemas.microsoft.com/office/drawing/2014/main" id="{C93AE80A-9BC3-4FF6-B50A-16B81E2DDD66}"/>
            </a:ext>
          </a:extLst>
        </xdr:cNvPr>
        <xdr:cNvSpPr txBox="1"/>
      </xdr:nvSpPr>
      <xdr:spPr>
        <a:xfrm>
          <a:off x="6737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46499</xdr:rowOff>
    </xdr:from>
    <xdr:ext cx="469744" cy="259045"/>
    <xdr:sp macro="" textlink="">
      <xdr:nvSpPr>
        <xdr:cNvPr id="255" name="n_1mainValue【体育館・プール】&#10;一人当たり面積">
          <a:extLst>
            <a:ext uri="{FF2B5EF4-FFF2-40B4-BE49-F238E27FC236}">
              <a16:creationId xmlns:a16="http://schemas.microsoft.com/office/drawing/2014/main" id="{3E0B63E8-8108-4128-A7CF-BAFA97292D22}"/>
            </a:ext>
          </a:extLst>
        </xdr:cNvPr>
        <xdr:cNvSpPr txBox="1"/>
      </xdr:nvSpPr>
      <xdr:spPr>
        <a:xfrm>
          <a:off x="93917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46499</xdr:rowOff>
    </xdr:from>
    <xdr:ext cx="469744" cy="259045"/>
    <xdr:sp macro="" textlink="">
      <xdr:nvSpPr>
        <xdr:cNvPr id="256" name="n_2mainValue【体育館・プール】&#10;一人当たり面積">
          <a:extLst>
            <a:ext uri="{FF2B5EF4-FFF2-40B4-BE49-F238E27FC236}">
              <a16:creationId xmlns:a16="http://schemas.microsoft.com/office/drawing/2014/main" id="{28D08166-3732-4445-9064-0E44E6659EB5}"/>
            </a:ext>
          </a:extLst>
        </xdr:cNvPr>
        <xdr:cNvSpPr txBox="1"/>
      </xdr:nvSpPr>
      <xdr:spPr>
        <a:xfrm>
          <a:off x="8515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46499</xdr:rowOff>
    </xdr:from>
    <xdr:ext cx="469744" cy="259045"/>
    <xdr:sp macro="" textlink="">
      <xdr:nvSpPr>
        <xdr:cNvPr id="257" name="n_3mainValue【体育館・プール】&#10;一人当たり面積">
          <a:extLst>
            <a:ext uri="{FF2B5EF4-FFF2-40B4-BE49-F238E27FC236}">
              <a16:creationId xmlns:a16="http://schemas.microsoft.com/office/drawing/2014/main" id="{325D1E97-B671-4E18-BCA1-495EB78420CA}"/>
            </a:ext>
          </a:extLst>
        </xdr:cNvPr>
        <xdr:cNvSpPr txBox="1"/>
      </xdr:nvSpPr>
      <xdr:spPr>
        <a:xfrm>
          <a:off x="7626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48785</xdr:rowOff>
    </xdr:from>
    <xdr:ext cx="469744" cy="259045"/>
    <xdr:sp macro="" textlink="">
      <xdr:nvSpPr>
        <xdr:cNvPr id="258" name="n_4mainValue【体育館・プール】&#10;一人当たり面積">
          <a:extLst>
            <a:ext uri="{FF2B5EF4-FFF2-40B4-BE49-F238E27FC236}">
              <a16:creationId xmlns:a16="http://schemas.microsoft.com/office/drawing/2014/main" id="{3138354E-0A77-4F36-B936-0E45DB1D51B5}"/>
            </a:ext>
          </a:extLst>
        </xdr:cNvPr>
        <xdr:cNvSpPr txBox="1"/>
      </xdr:nvSpPr>
      <xdr:spPr>
        <a:xfrm>
          <a:off x="6737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301D79B-BEA3-498D-B1A9-5BD49E97A5D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D800FC4-61F5-484C-99DB-B9A518D6A19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A00B1E0C-B2FC-4600-AE95-D7E3894380F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1CB5D99-0B25-4040-877B-E8BD4A8FEF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20197DF-0FC3-43F8-83FE-7455C87115D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CF7E513-0AAE-46C8-A34B-18A360D450D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88507854-1633-4E06-AD35-BD3F408E39B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2DB89608-583A-43E9-8A7C-4304F27945C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1AD5FBEF-7879-46F1-B620-53F6F5344BA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159A1D6B-EF5E-4237-B5DE-44BE793A925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E9CF8E9E-AEEF-4111-881D-4A2A0283DE1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466E3952-9A68-44B4-974F-5AEBE604C538}"/>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CEFFDEDE-C59C-4091-99EF-8CE47C83DF2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259D2566-7B27-477C-B4C6-035DDF0C6CE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DE90971D-2CEF-4A40-9BD5-686BF29CF08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A6574DB2-B98C-4662-800B-011FD2B8254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69910695-B245-470A-BE39-F06CD4E1ECE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EE0BF0E9-9405-49F2-A131-B3BAD6498BE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37CF0320-0BCB-4A3B-B624-E2EFE8E184D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C003D43D-64B9-47FB-B562-86723796658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915D1BDD-B2CB-48D6-BC36-A536467604E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6E47341C-8BF5-40B4-87FA-9DE65E1BBF7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a:extLst>
            <a:ext uri="{FF2B5EF4-FFF2-40B4-BE49-F238E27FC236}">
              <a16:creationId xmlns:a16="http://schemas.microsoft.com/office/drawing/2014/main" id="{0DE38167-8C68-48EA-972E-8052D38F8634}"/>
            </a:ext>
          </a:extLst>
        </xdr:cNvPr>
        <xdr:cNvCxnSpPr/>
      </xdr:nvCxnSpPr>
      <xdr:spPr>
        <a:xfrm flipV="1">
          <a:off x="4634865" y="13422630"/>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DE5D3335-7021-4D78-952A-604869C3E97B}"/>
            </a:ext>
          </a:extLst>
        </xdr:cNvPr>
        <xdr:cNvSpPr txBox="1"/>
      </xdr:nvSpPr>
      <xdr:spPr>
        <a:xfrm>
          <a:off x="4673600" y="146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a:extLst>
            <a:ext uri="{FF2B5EF4-FFF2-40B4-BE49-F238E27FC236}">
              <a16:creationId xmlns:a16="http://schemas.microsoft.com/office/drawing/2014/main" id="{200D4932-63EE-48AB-A62E-3BFEB8079790}"/>
            </a:ext>
          </a:extLst>
        </xdr:cNvPr>
        <xdr:cNvCxnSpPr/>
      </xdr:nvCxnSpPr>
      <xdr:spPr>
        <a:xfrm>
          <a:off x="4546600" y="1460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5A148EF8-ADCD-4D8F-A764-F92A8C8CF860}"/>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a:extLst>
            <a:ext uri="{FF2B5EF4-FFF2-40B4-BE49-F238E27FC236}">
              <a16:creationId xmlns:a16="http://schemas.microsoft.com/office/drawing/2014/main" id="{DAD321AD-DA67-4229-B0AE-D5CBB4B005F1}"/>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35323</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64DDD9BF-BBDE-487D-A192-450B4FF00802}"/>
            </a:ext>
          </a:extLst>
        </xdr:cNvPr>
        <xdr:cNvSpPr txBox="1"/>
      </xdr:nvSpPr>
      <xdr:spPr>
        <a:xfrm>
          <a:off x="4673600" y="13579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a:extLst>
            <a:ext uri="{FF2B5EF4-FFF2-40B4-BE49-F238E27FC236}">
              <a16:creationId xmlns:a16="http://schemas.microsoft.com/office/drawing/2014/main" id="{F7862CE3-D3CF-47BF-8E9C-9D4C842B85FC}"/>
            </a:ext>
          </a:extLst>
        </xdr:cNvPr>
        <xdr:cNvSpPr/>
      </xdr:nvSpPr>
      <xdr:spPr>
        <a:xfrm>
          <a:off x="45847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a:extLst>
            <a:ext uri="{FF2B5EF4-FFF2-40B4-BE49-F238E27FC236}">
              <a16:creationId xmlns:a16="http://schemas.microsoft.com/office/drawing/2014/main" id="{090D2B6D-6710-4B93-BC53-D26FE1A1A286}"/>
            </a:ext>
          </a:extLst>
        </xdr:cNvPr>
        <xdr:cNvSpPr/>
      </xdr:nvSpPr>
      <xdr:spPr>
        <a:xfrm>
          <a:off x="3746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a:extLst>
            <a:ext uri="{FF2B5EF4-FFF2-40B4-BE49-F238E27FC236}">
              <a16:creationId xmlns:a16="http://schemas.microsoft.com/office/drawing/2014/main" id="{AACE44E2-F196-4C36-83AF-D7C5DB52CA6F}"/>
            </a:ext>
          </a:extLst>
        </xdr:cNvPr>
        <xdr:cNvSpPr/>
      </xdr:nvSpPr>
      <xdr:spPr>
        <a:xfrm>
          <a:off x="2857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a:extLst>
            <a:ext uri="{FF2B5EF4-FFF2-40B4-BE49-F238E27FC236}">
              <a16:creationId xmlns:a16="http://schemas.microsoft.com/office/drawing/2014/main" id="{EC8B161C-4CAF-450A-8973-C4146F308052}"/>
            </a:ext>
          </a:extLst>
        </xdr:cNvPr>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a:extLst>
            <a:ext uri="{FF2B5EF4-FFF2-40B4-BE49-F238E27FC236}">
              <a16:creationId xmlns:a16="http://schemas.microsoft.com/office/drawing/2014/main" id="{627D2A8C-7A53-439D-AD9B-58F04D7C7F31}"/>
            </a:ext>
          </a:extLst>
        </xdr:cNvPr>
        <xdr:cNvSpPr/>
      </xdr:nvSpPr>
      <xdr:spPr>
        <a:xfrm>
          <a:off x="1079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F852E35-A35F-4A29-A6D4-EB776C1DD32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E7F72D6-B5D8-4BA8-83C1-3FED26DA70C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DEE47F6-DECE-40FD-A6C3-6DE79562CC2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8071E15-531D-48BD-AA73-36B8AD1692D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C6F1320-8D1C-497F-A95A-691921764C9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7874</xdr:rowOff>
    </xdr:from>
    <xdr:to>
      <xdr:col>24</xdr:col>
      <xdr:colOff>114300</xdr:colOff>
      <xdr:row>82</xdr:row>
      <xdr:rowOff>109474</xdr:rowOff>
    </xdr:to>
    <xdr:sp macro="" textlink="">
      <xdr:nvSpPr>
        <xdr:cNvPr id="297" name="楕円 296">
          <a:extLst>
            <a:ext uri="{FF2B5EF4-FFF2-40B4-BE49-F238E27FC236}">
              <a16:creationId xmlns:a16="http://schemas.microsoft.com/office/drawing/2014/main" id="{871A10EA-EE8E-4B6E-91C1-F2EC778E48B2}"/>
            </a:ext>
          </a:extLst>
        </xdr:cNvPr>
        <xdr:cNvSpPr/>
      </xdr:nvSpPr>
      <xdr:spPr>
        <a:xfrm>
          <a:off x="45847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157751</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37C2E2E2-4D90-43D5-928A-CDF721F19457}"/>
            </a:ext>
          </a:extLst>
        </xdr:cNvPr>
        <xdr:cNvSpPr txBox="1"/>
      </xdr:nvSpPr>
      <xdr:spPr>
        <a:xfrm>
          <a:off x="4673600"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154178</xdr:rowOff>
    </xdr:from>
    <xdr:to>
      <xdr:col>20</xdr:col>
      <xdr:colOff>38100</xdr:colOff>
      <xdr:row>82</xdr:row>
      <xdr:rowOff>84328</xdr:rowOff>
    </xdr:to>
    <xdr:sp macro="" textlink="">
      <xdr:nvSpPr>
        <xdr:cNvPr id="299" name="楕円 298">
          <a:extLst>
            <a:ext uri="{FF2B5EF4-FFF2-40B4-BE49-F238E27FC236}">
              <a16:creationId xmlns:a16="http://schemas.microsoft.com/office/drawing/2014/main" id="{B60783D2-9479-432B-87FA-71DF138F82E9}"/>
            </a:ext>
          </a:extLst>
        </xdr:cNvPr>
        <xdr:cNvSpPr/>
      </xdr:nvSpPr>
      <xdr:spPr>
        <a:xfrm>
          <a:off x="3746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33528</xdr:rowOff>
    </xdr:from>
    <xdr:to>
      <xdr:col>24</xdr:col>
      <xdr:colOff>63500</xdr:colOff>
      <xdr:row>82</xdr:row>
      <xdr:rowOff>58674</xdr:rowOff>
    </xdr:to>
    <xdr:cxnSp macro="">
      <xdr:nvCxnSpPr>
        <xdr:cNvPr id="300" name="直線コネクタ 299">
          <a:extLst>
            <a:ext uri="{FF2B5EF4-FFF2-40B4-BE49-F238E27FC236}">
              <a16:creationId xmlns:a16="http://schemas.microsoft.com/office/drawing/2014/main" id="{FF5D8761-F4FB-4848-A4CB-5C93A024BAE7}"/>
            </a:ext>
          </a:extLst>
        </xdr:cNvPr>
        <xdr:cNvCxnSpPr/>
      </xdr:nvCxnSpPr>
      <xdr:spPr>
        <a:xfrm>
          <a:off x="3797300" y="1409242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115315</xdr:rowOff>
    </xdr:from>
    <xdr:to>
      <xdr:col>15</xdr:col>
      <xdr:colOff>101600</xdr:colOff>
      <xdr:row>82</xdr:row>
      <xdr:rowOff>45465</xdr:rowOff>
    </xdr:to>
    <xdr:sp macro="" textlink="">
      <xdr:nvSpPr>
        <xdr:cNvPr id="301" name="楕円 300">
          <a:extLst>
            <a:ext uri="{FF2B5EF4-FFF2-40B4-BE49-F238E27FC236}">
              <a16:creationId xmlns:a16="http://schemas.microsoft.com/office/drawing/2014/main" id="{C30328F8-C26A-4352-8B78-323A967C0872}"/>
            </a:ext>
          </a:extLst>
        </xdr:cNvPr>
        <xdr:cNvSpPr/>
      </xdr:nvSpPr>
      <xdr:spPr>
        <a:xfrm>
          <a:off x="2857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166115</xdr:rowOff>
    </xdr:from>
    <xdr:to>
      <xdr:col>19</xdr:col>
      <xdr:colOff>177800</xdr:colOff>
      <xdr:row>82</xdr:row>
      <xdr:rowOff>33528</xdr:rowOff>
    </xdr:to>
    <xdr:cxnSp macro="">
      <xdr:nvCxnSpPr>
        <xdr:cNvPr id="302" name="直線コネクタ 301">
          <a:extLst>
            <a:ext uri="{FF2B5EF4-FFF2-40B4-BE49-F238E27FC236}">
              <a16:creationId xmlns:a16="http://schemas.microsoft.com/office/drawing/2014/main" id="{74460389-7132-475A-A82E-657E2415E54F}"/>
            </a:ext>
          </a:extLst>
        </xdr:cNvPr>
        <xdr:cNvCxnSpPr/>
      </xdr:nvCxnSpPr>
      <xdr:spPr>
        <a:xfrm>
          <a:off x="2908300" y="14053565"/>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51308</xdr:rowOff>
    </xdr:from>
    <xdr:to>
      <xdr:col>10</xdr:col>
      <xdr:colOff>165100</xdr:colOff>
      <xdr:row>81</xdr:row>
      <xdr:rowOff>152908</xdr:rowOff>
    </xdr:to>
    <xdr:sp macro="" textlink="">
      <xdr:nvSpPr>
        <xdr:cNvPr id="303" name="楕円 302">
          <a:extLst>
            <a:ext uri="{FF2B5EF4-FFF2-40B4-BE49-F238E27FC236}">
              <a16:creationId xmlns:a16="http://schemas.microsoft.com/office/drawing/2014/main" id="{ACA082F3-F73E-45A9-9113-895CF1BA64FD}"/>
            </a:ext>
          </a:extLst>
        </xdr:cNvPr>
        <xdr:cNvSpPr/>
      </xdr:nvSpPr>
      <xdr:spPr>
        <a:xfrm>
          <a:off x="1968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102108</xdr:rowOff>
    </xdr:from>
    <xdr:to>
      <xdr:col>15</xdr:col>
      <xdr:colOff>50800</xdr:colOff>
      <xdr:row>81</xdr:row>
      <xdr:rowOff>166115</xdr:rowOff>
    </xdr:to>
    <xdr:cxnSp macro="">
      <xdr:nvCxnSpPr>
        <xdr:cNvPr id="304" name="直線コネクタ 303">
          <a:extLst>
            <a:ext uri="{FF2B5EF4-FFF2-40B4-BE49-F238E27FC236}">
              <a16:creationId xmlns:a16="http://schemas.microsoft.com/office/drawing/2014/main" id="{B8D95179-8F70-4878-9824-4EEB708421EA}"/>
            </a:ext>
          </a:extLst>
        </xdr:cNvPr>
        <xdr:cNvCxnSpPr/>
      </xdr:nvCxnSpPr>
      <xdr:spPr>
        <a:xfrm>
          <a:off x="2019300" y="1398955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xdr:rowOff>
    </xdr:from>
    <xdr:to>
      <xdr:col>6</xdr:col>
      <xdr:colOff>38100</xdr:colOff>
      <xdr:row>81</xdr:row>
      <xdr:rowOff>116332</xdr:rowOff>
    </xdr:to>
    <xdr:sp macro="" textlink="">
      <xdr:nvSpPr>
        <xdr:cNvPr id="305" name="楕円 304">
          <a:extLst>
            <a:ext uri="{FF2B5EF4-FFF2-40B4-BE49-F238E27FC236}">
              <a16:creationId xmlns:a16="http://schemas.microsoft.com/office/drawing/2014/main" id="{29178CCB-76F4-4232-8264-F92777B7E0C0}"/>
            </a:ext>
          </a:extLst>
        </xdr:cNvPr>
        <xdr:cNvSpPr/>
      </xdr:nvSpPr>
      <xdr:spPr>
        <a:xfrm>
          <a:off x="1079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65532</xdr:rowOff>
    </xdr:from>
    <xdr:to>
      <xdr:col>10</xdr:col>
      <xdr:colOff>114300</xdr:colOff>
      <xdr:row>81</xdr:row>
      <xdr:rowOff>102108</xdr:rowOff>
    </xdr:to>
    <xdr:cxnSp macro="">
      <xdr:nvCxnSpPr>
        <xdr:cNvPr id="306" name="直線コネクタ 305">
          <a:extLst>
            <a:ext uri="{FF2B5EF4-FFF2-40B4-BE49-F238E27FC236}">
              <a16:creationId xmlns:a16="http://schemas.microsoft.com/office/drawing/2014/main" id="{59F2723A-06B5-459E-B75B-CB1440F42E36}"/>
            </a:ext>
          </a:extLst>
        </xdr:cNvPr>
        <xdr:cNvCxnSpPr/>
      </xdr:nvCxnSpPr>
      <xdr:spPr>
        <a:xfrm>
          <a:off x="1130300" y="139529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93997</xdr:rowOff>
    </xdr:from>
    <xdr:ext cx="405111" cy="259045"/>
    <xdr:sp macro="" textlink="">
      <xdr:nvSpPr>
        <xdr:cNvPr id="307" name="n_1aveValue【福祉施設】&#10;有形固定資産減価償却率">
          <a:extLst>
            <a:ext uri="{FF2B5EF4-FFF2-40B4-BE49-F238E27FC236}">
              <a16:creationId xmlns:a16="http://schemas.microsoft.com/office/drawing/2014/main" id="{3FC68E60-4A0C-4C9A-A0D6-8D1ADE85B03D}"/>
            </a:ext>
          </a:extLst>
        </xdr:cNvPr>
        <xdr:cNvSpPr txBox="1"/>
      </xdr:nvSpPr>
      <xdr:spPr>
        <a:xfrm>
          <a:off x="3582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57421</xdr:rowOff>
    </xdr:from>
    <xdr:ext cx="405111" cy="259045"/>
    <xdr:sp macro="" textlink="">
      <xdr:nvSpPr>
        <xdr:cNvPr id="308" name="n_2aveValue【福祉施設】&#10;有形固定資産減価償却率">
          <a:extLst>
            <a:ext uri="{FF2B5EF4-FFF2-40B4-BE49-F238E27FC236}">
              <a16:creationId xmlns:a16="http://schemas.microsoft.com/office/drawing/2014/main" id="{1FBA5B1B-793C-4633-B4AD-D33BB1599738}"/>
            </a:ext>
          </a:extLst>
        </xdr:cNvPr>
        <xdr:cNvSpPr txBox="1"/>
      </xdr:nvSpPr>
      <xdr:spPr>
        <a:xfrm>
          <a:off x="2705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09" name="n_3aveValue【福祉施設】&#10;有形固定資産減価償却率">
          <a:extLst>
            <a:ext uri="{FF2B5EF4-FFF2-40B4-BE49-F238E27FC236}">
              <a16:creationId xmlns:a16="http://schemas.microsoft.com/office/drawing/2014/main" id="{FD1E8E99-8B7B-4971-9AE3-951DF0AE5E9B}"/>
            </a:ext>
          </a:extLst>
        </xdr:cNvPr>
        <xdr:cNvSpPr txBox="1"/>
      </xdr:nvSpPr>
      <xdr:spPr>
        <a:xfrm>
          <a:off x="1816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169435</xdr:rowOff>
    </xdr:from>
    <xdr:ext cx="405111" cy="259045"/>
    <xdr:sp macro="" textlink="">
      <xdr:nvSpPr>
        <xdr:cNvPr id="310" name="n_4aveValue【福祉施設】&#10;有形固定資産減価償却率">
          <a:extLst>
            <a:ext uri="{FF2B5EF4-FFF2-40B4-BE49-F238E27FC236}">
              <a16:creationId xmlns:a16="http://schemas.microsoft.com/office/drawing/2014/main" id="{B5C8434E-F00A-4FE0-950A-DCFB41E50264}"/>
            </a:ext>
          </a:extLst>
        </xdr:cNvPr>
        <xdr:cNvSpPr txBox="1"/>
      </xdr:nvSpPr>
      <xdr:spPr>
        <a:xfrm>
          <a:off x="927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75455</xdr:rowOff>
    </xdr:from>
    <xdr:ext cx="405111" cy="259045"/>
    <xdr:sp macro="" textlink="">
      <xdr:nvSpPr>
        <xdr:cNvPr id="311" name="n_1mainValue【福祉施設】&#10;有形固定資産減価償却率">
          <a:extLst>
            <a:ext uri="{FF2B5EF4-FFF2-40B4-BE49-F238E27FC236}">
              <a16:creationId xmlns:a16="http://schemas.microsoft.com/office/drawing/2014/main" id="{EA8296AC-04E1-4FB3-8F7A-C8F787196B53}"/>
            </a:ext>
          </a:extLst>
        </xdr:cNvPr>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36592</xdr:rowOff>
    </xdr:from>
    <xdr:ext cx="405111" cy="259045"/>
    <xdr:sp macro="" textlink="">
      <xdr:nvSpPr>
        <xdr:cNvPr id="312" name="n_2mainValue【福祉施設】&#10;有形固定資産減価償却率">
          <a:extLst>
            <a:ext uri="{FF2B5EF4-FFF2-40B4-BE49-F238E27FC236}">
              <a16:creationId xmlns:a16="http://schemas.microsoft.com/office/drawing/2014/main" id="{80B042E1-0D13-40D2-9D26-B857F10C0D7E}"/>
            </a:ext>
          </a:extLst>
        </xdr:cNvPr>
        <xdr:cNvSpPr txBox="1"/>
      </xdr:nvSpPr>
      <xdr:spPr>
        <a:xfrm>
          <a:off x="2705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144035</xdr:rowOff>
    </xdr:from>
    <xdr:ext cx="405111" cy="259045"/>
    <xdr:sp macro="" textlink="">
      <xdr:nvSpPr>
        <xdr:cNvPr id="313" name="n_3mainValue【福祉施設】&#10;有形固定資産減価償却率">
          <a:extLst>
            <a:ext uri="{FF2B5EF4-FFF2-40B4-BE49-F238E27FC236}">
              <a16:creationId xmlns:a16="http://schemas.microsoft.com/office/drawing/2014/main" id="{A464F5AD-FB40-4CDB-A6E1-2C864796446D}"/>
            </a:ext>
          </a:extLst>
        </xdr:cNvPr>
        <xdr:cNvSpPr txBox="1"/>
      </xdr:nvSpPr>
      <xdr:spPr>
        <a:xfrm>
          <a:off x="18167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107459</xdr:rowOff>
    </xdr:from>
    <xdr:ext cx="405111" cy="259045"/>
    <xdr:sp macro="" textlink="">
      <xdr:nvSpPr>
        <xdr:cNvPr id="314" name="n_4mainValue【福祉施設】&#10;有形固定資産減価償却率">
          <a:extLst>
            <a:ext uri="{FF2B5EF4-FFF2-40B4-BE49-F238E27FC236}">
              <a16:creationId xmlns:a16="http://schemas.microsoft.com/office/drawing/2014/main" id="{952FD157-6703-46B8-A330-784F6FE5F32A}"/>
            </a:ext>
          </a:extLst>
        </xdr:cNvPr>
        <xdr:cNvSpPr txBox="1"/>
      </xdr:nvSpPr>
      <xdr:spPr>
        <a:xfrm>
          <a:off x="927744" y="139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167BD19-590D-42D2-A7B3-F2AA6DF262D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DD91882-370C-4A69-A5DC-604367EA824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ED706F2B-D93D-4C68-80A8-121E5903ED5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89D50C09-8667-409F-9D32-12B244B4484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E78104EC-05E8-4116-961D-596CB9530C0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63FC3B59-AB3E-4337-B34F-BFFC7F28193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582AA564-8192-4F08-AA8E-34152F8CB6A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185B3EFD-4AD1-4088-9B81-2CF97CC51D0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64B67DC-12F5-44F7-90CE-1C0206B54BE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403EDE62-E0D5-44A1-B262-8A54E2F2704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7C4058EA-D2E7-4E66-A9EC-F4C24C4F7CE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3BE9CD1D-169C-4970-9B26-E5A87EE014D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59DDF375-1DF8-458E-8A94-0D061759EB4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17BA8D6D-72A0-402F-A06B-1DD08CF3BD8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1BF5BD6F-BAA4-4668-9885-2087FE19B3D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3FD579D0-7737-4FE4-AB5E-B2ED5817FAB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48188BB8-4B22-4437-BAD9-32DA069F241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917E8913-5887-4315-84B0-61E423B3B57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40827D30-6EBB-4EB2-8193-24804453E58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AC624F15-D22B-4CC6-97E2-D3A4BDA22A9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84CBDA7-779B-479A-85D0-997D01292FC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55F2EFA6-D074-40C4-8B7A-D8E10BF378B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28F7A45B-6831-444A-A4DF-1463F5E7E9C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5C27FE3D-3022-4D89-B506-E6A984398A6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65E11DAC-9578-4F70-9D17-C6069058377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6BD9B512-44AE-4E94-924E-057689504921}"/>
            </a:ext>
          </a:extLst>
        </xdr:cNvPr>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36A50BE7-C046-4EAF-86E6-FC924E3FA6A4}"/>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F9D217AE-18EC-4C50-927E-0D63491B562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a:extLst>
            <a:ext uri="{FF2B5EF4-FFF2-40B4-BE49-F238E27FC236}">
              <a16:creationId xmlns:a16="http://schemas.microsoft.com/office/drawing/2014/main" id="{1E28C003-4E1C-403C-B443-65703A0C110D}"/>
            </a:ext>
          </a:extLst>
        </xdr:cNvPr>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a:extLst>
            <a:ext uri="{FF2B5EF4-FFF2-40B4-BE49-F238E27FC236}">
              <a16:creationId xmlns:a16="http://schemas.microsoft.com/office/drawing/2014/main" id="{18A2BA9A-4C6D-4491-B4F2-2EE0D4049DA7}"/>
            </a:ext>
          </a:extLst>
        </xdr:cNvPr>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9B9EC5F9-418F-48CC-9AAF-7AAC9D3EB6BC}"/>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2D8F5E92-FAA4-4C66-8EB9-6095C4E3CB17}"/>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ABB12A39-1AD6-448E-A8DC-7F77EEAFB65B}"/>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3DA59E2E-B483-4C94-930F-F063CCA59D96}"/>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a:extLst>
            <a:ext uri="{FF2B5EF4-FFF2-40B4-BE49-F238E27FC236}">
              <a16:creationId xmlns:a16="http://schemas.microsoft.com/office/drawing/2014/main" id="{9489FA58-3A1F-4FCD-B329-542BCC22B67D}"/>
            </a:ext>
          </a:extLst>
        </xdr:cNvPr>
        <xdr:cNvSpPr/>
      </xdr:nvSpPr>
      <xdr:spPr>
        <a:xfrm>
          <a:off x="7810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B131630C-1841-4F32-966D-2BC6E28A0E38}"/>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E5504E5-0A80-4F60-946A-4DD5822374E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B0F9F2F-FD19-4ABA-A280-45A135566CA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3B4B119-45E1-4717-A27D-8470F404AD3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ED44E52-1D9C-46D0-A154-868C7EA23B7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75E733A-60A3-45D0-B210-72D416AE795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6" name="楕円 355">
          <a:extLst>
            <a:ext uri="{FF2B5EF4-FFF2-40B4-BE49-F238E27FC236}">
              <a16:creationId xmlns:a16="http://schemas.microsoft.com/office/drawing/2014/main" id="{233C57C3-EC24-44D4-8707-720097CA5917}"/>
            </a:ext>
          </a:extLst>
        </xdr:cNvPr>
        <xdr:cNvSpPr/>
      </xdr:nvSpPr>
      <xdr:spPr>
        <a:xfrm>
          <a:off x="104267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77306</xdr:rowOff>
    </xdr:from>
    <xdr:ext cx="469744" cy="259045"/>
    <xdr:sp macro="" textlink="">
      <xdr:nvSpPr>
        <xdr:cNvPr id="357" name="【福祉施設】&#10;一人当たり面積該当値テキスト">
          <a:extLst>
            <a:ext uri="{FF2B5EF4-FFF2-40B4-BE49-F238E27FC236}">
              <a16:creationId xmlns:a16="http://schemas.microsoft.com/office/drawing/2014/main" id="{0554AB13-A3B3-4FEB-BBF7-7DABDE3683C7}"/>
            </a:ext>
          </a:extLst>
        </xdr:cNvPr>
        <xdr:cNvSpPr txBox="1"/>
      </xdr:nvSpPr>
      <xdr:spPr>
        <a:xfrm>
          <a:off x="10515600" y="1430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98879</xdr:rowOff>
    </xdr:from>
    <xdr:to>
      <xdr:col>50</xdr:col>
      <xdr:colOff>165100</xdr:colOff>
      <xdr:row>84</xdr:row>
      <xdr:rowOff>29029</xdr:rowOff>
    </xdr:to>
    <xdr:sp macro="" textlink="">
      <xdr:nvSpPr>
        <xdr:cNvPr id="358" name="楕円 357">
          <a:extLst>
            <a:ext uri="{FF2B5EF4-FFF2-40B4-BE49-F238E27FC236}">
              <a16:creationId xmlns:a16="http://schemas.microsoft.com/office/drawing/2014/main" id="{CA40457C-9153-4B56-9387-1E590C4357BB}"/>
            </a:ext>
          </a:extLst>
        </xdr:cNvPr>
        <xdr:cNvSpPr/>
      </xdr:nvSpPr>
      <xdr:spPr>
        <a:xfrm>
          <a:off x="9588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149679</xdr:rowOff>
    </xdr:from>
    <xdr:to>
      <xdr:col>55</xdr:col>
      <xdr:colOff>0</xdr:colOff>
      <xdr:row>83</xdr:row>
      <xdr:rowOff>149679</xdr:rowOff>
    </xdr:to>
    <xdr:cxnSp macro="">
      <xdr:nvCxnSpPr>
        <xdr:cNvPr id="359" name="直線コネクタ 358">
          <a:extLst>
            <a:ext uri="{FF2B5EF4-FFF2-40B4-BE49-F238E27FC236}">
              <a16:creationId xmlns:a16="http://schemas.microsoft.com/office/drawing/2014/main" id="{9FECBFE8-D4D1-418C-A648-DEF492BBE35A}"/>
            </a:ext>
          </a:extLst>
        </xdr:cNvPr>
        <xdr:cNvCxnSpPr/>
      </xdr:nvCxnSpPr>
      <xdr:spPr>
        <a:xfrm>
          <a:off x="9639300" y="14380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98879</xdr:rowOff>
    </xdr:from>
    <xdr:to>
      <xdr:col>46</xdr:col>
      <xdr:colOff>38100</xdr:colOff>
      <xdr:row>84</xdr:row>
      <xdr:rowOff>29029</xdr:rowOff>
    </xdr:to>
    <xdr:sp macro="" textlink="">
      <xdr:nvSpPr>
        <xdr:cNvPr id="360" name="楕円 359">
          <a:extLst>
            <a:ext uri="{FF2B5EF4-FFF2-40B4-BE49-F238E27FC236}">
              <a16:creationId xmlns:a16="http://schemas.microsoft.com/office/drawing/2014/main" id="{2B710718-32D7-4178-B50F-808A7E1522DE}"/>
            </a:ext>
          </a:extLst>
        </xdr:cNvPr>
        <xdr:cNvSpPr/>
      </xdr:nvSpPr>
      <xdr:spPr>
        <a:xfrm>
          <a:off x="8699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149679</xdr:rowOff>
    </xdr:from>
    <xdr:to>
      <xdr:col>50</xdr:col>
      <xdr:colOff>114300</xdr:colOff>
      <xdr:row>83</xdr:row>
      <xdr:rowOff>149679</xdr:rowOff>
    </xdr:to>
    <xdr:cxnSp macro="">
      <xdr:nvCxnSpPr>
        <xdr:cNvPr id="361" name="直線コネクタ 360">
          <a:extLst>
            <a:ext uri="{FF2B5EF4-FFF2-40B4-BE49-F238E27FC236}">
              <a16:creationId xmlns:a16="http://schemas.microsoft.com/office/drawing/2014/main" id="{E516F913-D23C-4215-B25C-5FC8A0340E4B}"/>
            </a:ext>
          </a:extLst>
        </xdr:cNvPr>
        <xdr:cNvCxnSpPr/>
      </xdr:nvCxnSpPr>
      <xdr:spPr>
        <a:xfrm>
          <a:off x="8750300" y="14380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109764</xdr:rowOff>
    </xdr:from>
    <xdr:to>
      <xdr:col>41</xdr:col>
      <xdr:colOff>101600</xdr:colOff>
      <xdr:row>84</xdr:row>
      <xdr:rowOff>39914</xdr:rowOff>
    </xdr:to>
    <xdr:sp macro="" textlink="">
      <xdr:nvSpPr>
        <xdr:cNvPr id="362" name="楕円 361">
          <a:extLst>
            <a:ext uri="{FF2B5EF4-FFF2-40B4-BE49-F238E27FC236}">
              <a16:creationId xmlns:a16="http://schemas.microsoft.com/office/drawing/2014/main" id="{93D88D45-DCC7-4F19-BE5F-8566C7CCB813}"/>
            </a:ext>
          </a:extLst>
        </xdr:cNvPr>
        <xdr:cNvSpPr/>
      </xdr:nvSpPr>
      <xdr:spPr>
        <a:xfrm>
          <a:off x="7810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149679</xdr:rowOff>
    </xdr:from>
    <xdr:to>
      <xdr:col>45</xdr:col>
      <xdr:colOff>177800</xdr:colOff>
      <xdr:row>83</xdr:row>
      <xdr:rowOff>160564</xdr:rowOff>
    </xdr:to>
    <xdr:cxnSp macro="">
      <xdr:nvCxnSpPr>
        <xdr:cNvPr id="363" name="直線コネクタ 362">
          <a:extLst>
            <a:ext uri="{FF2B5EF4-FFF2-40B4-BE49-F238E27FC236}">
              <a16:creationId xmlns:a16="http://schemas.microsoft.com/office/drawing/2014/main" id="{012425B4-4D1B-4806-B4C4-3388372E90D7}"/>
            </a:ext>
          </a:extLst>
        </xdr:cNvPr>
        <xdr:cNvCxnSpPr/>
      </xdr:nvCxnSpPr>
      <xdr:spPr>
        <a:xfrm flipV="1">
          <a:off x="7861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98879</xdr:rowOff>
    </xdr:from>
    <xdr:to>
      <xdr:col>36</xdr:col>
      <xdr:colOff>165100</xdr:colOff>
      <xdr:row>84</xdr:row>
      <xdr:rowOff>29029</xdr:rowOff>
    </xdr:to>
    <xdr:sp macro="" textlink="">
      <xdr:nvSpPr>
        <xdr:cNvPr id="364" name="楕円 363">
          <a:extLst>
            <a:ext uri="{FF2B5EF4-FFF2-40B4-BE49-F238E27FC236}">
              <a16:creationId xmlns:a16="http://schemas.microsoft.com/office/drawing/2014/main" id="{3E103168-0CDE-4378-A7C8-1BE4AC94256C}"/>
            </a:ext>
          </a:extLst>
        </xdr:cNvPr>
        <xdr:cNvSpPr/>
      </xdr:nvSpPr>
      <xdr:spPr>
        <a:xfrm>
          <a:off x="6921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149679</xdr:rowOff>
    </xdr:from>
    <xdr:to>
      <xdr:col>41</xdr:col>
      <xdr:colOff>50800</xdr:colOff>
      <xdr:row>83</xdr:row>
      <xdr:rowOff>160564</xdr:rowOff>
    </xdr:to>
    <xdr:cxnSp macro="">
      <xdr:nvCxnSpPr>
        <xdr:cNvPr id="365" name="直線コネクタ 364">
          <a:extLst>
            <a:ext uri="{FF2B5EF4-FFF2-40B4-BE49-F238E27FC236}">
              <a16:creationId xmlns:a16="http://schemas.microsoft.com/office/drawing/2014/main" id="{4F3968AD-8370-45C6-AF1A-B77B8694D5A8}"/>
            </a:ext>
          </a:extLst>
        </xdr:cNvPr>
        <xdr:cNvCxnSpPr/>
      </xdr:nvCxnSpPr>
      <xdr:spPr>
        <a:xfrm>
          <a:off x="6972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a:extLst>
            <a:ext uri="{FF2B5EF4-FFF2-40B4-BE49-F238E27FC236}">
              <a16:creationId xmlns:a16="http://schemas.microsoft.com/office/drawing/2014/main" id="{16C268F2-7754-42E2-BF5E-E6BD3E80907F}"/>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a:extLst>
            <a:ext uri="{FF2B5EF4-FFF2-40B4-BE49-F238E27FC236}">
              <a16:creationId xmlns:a16="http://schemas.microsoft.com/office/drawing/2014/main" id="{184F8800-532E-471E-BE1B-03EF8E279E9A}"/>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34670</xdr:rowOff>
    </xdr:from>
    <xdr:ext cx="469744" cy="259045"/>
    <xdr:sp macro="" textlink="">
      <xdr:nvSpPr>
        <xdr:cNvPr id="368" name="n_3aveValue【福祉施設】&#10;一人当たり面積">
          <a:extLst>
            <a:ext uri="{FF2B5EF4-FFF2-40B4-BE49-F238E27FC236}">
              <a16:creationId xmlns:a16="http://schemas.microsoft.com/office/drawing/2014/main" id="{4D786F56-308A-4C00-A32C-C7AA9A39C96F}"/>
            </a:ext>
          </a:extLst>
        </xdr:cNvPr>
        <xdr:cNvSpPr txBox="1"/>
      </xdr:nvSpPr>
      <xdr:spPr>
        <a:xfrm>
          <a:off x="7626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a:extLst>
            <a:ext uri="{FF2B5EF4-FFF2-40B4-BE49-F238E27FC236}">
              <a16:creationId xmlns:a16="http://schemas.microsoft.com/office/drawing/2014/main" id="{DAF97279-AC2D-4D2E-949E-ED3F49C650F0}"/>
            </a:ext>
          </a:extLst>
        </xdr:cNvPr>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20156</xdr:rowOff>
    </xdr:from>
    <xdr:ext cx="469744" cy="259045"/>
    <xdr:sp macro="" textlink="">
      <xdr:nvSpPr>
        <xdr:cNvPr id="370" name="n_1mainValue【福祉施設】&#10;一人当たり面積">
          <a:extLst>
            <a:ext uri="{FF2B5EF4-FFF2-40B4-BE49-F238E27FC236}">
              <a16:creationId xmlns:a16="http://schemas.microsoft.com/office/drawing/2014/main" id="{34994316-E74C-42BC-A6C4-19B65245CD18}"/>
            </a:ext>
          </a:extLst>
        </xdr:cNvPr>
        <xdr:cNvSpPr txBox="1"/>
      </xdr:nvSpPr>
      <xdr:spPr>
        <a:xfrm>
          <a:off x="93917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20156</xdr:rowOff>
    </xdr:from>
    <xdr:ext cx="469744" cy="259045"/>
    <xdr:sp macro="" textlink="">
      <xdr:nvSpPr>
        <xdr:cNvPr id="371" name="n_2mainValue【福祉施設】&#10;一人当たり面積">
          <a:extLst>
            <a:ext uri="{FF2B5EF4-FFF2-40B4-BE49-F238E27FC236}">
              <a16:creationId xmlns:a16="http://schemas.microsoft.com/office/drawing/2014/main" id="{BFF6F3C3-3D08-4593-9C68-B13806ABC889}"/>
            </a:ext>
          </a:extLst>
        </xdr:cNvPr>
        <xdr:cNvSpPr txBox="1"/>
      </xdr:nvSpPr>
      <xdr:spPr>
        <a:xfrm>
          <a:off x="8515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31041</xdr:rowOff>
    </xdr:from>
    <xdr:ext cx="469744" cy="259045"/>
    <xdr:sp macro="" textlink="">
      <xdr:nvSpPr>
        <xdr:cNvPr id="372" name="n_3mainValue【福祉施設】&#10;一人当たり面積">
          <a:extLst>
            <a:ext uri="{FF2B5EF4-FFF2-40B4-BE49-F238E27FC236}">
              <a16:creationId xmlns:a16="http://schemas.microsoft.com/office/drawing/2014/main" id="{4FF42912-C5C3-41EA-8DB0-DE6B32170E1A}"/>
            </a:ext>
          </a:extLst>
        </xdr:cNvPr>
        <xdr:cNvSpPr txBox="1"/>
      </xdr:nvSpPr>
      <xdr:spPr>
        <a:xfrm>
          <a:off x="7626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20156</xdr:rowOff>
    </xdr:from>
    <xdr:ext cx="469744" cy="259045"/>
    <xdr:sp macro="" textlink="">
      <xdr:nvSpPr>
        <xdr:cNvPr id="373" name="n_4mainValue【福祉施設】&#10;一人当たり面積">
          <a:extLst>
            <a:ext uri="{FF2B5EF4-FFF2-40B4-BE49-F238E27FC236}">
              <a16:creationId xmlns:a16="http://schemas.microsoft.com/office/drawing/2014/main" id="{3327D4A9-E157-43B5-8C1D-26E9482838D4}"/>
            </a:ext>
          </a:extLst>
        </xdr:cNvPr>
        <xdr:cNvSpPr txBox="1"/>
      </xdr:nvSpPr>
      <xdr:spPr>
        <a:xfrm>
          <a:off x="6737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7DE04A1A-E122-4FCF-B7A6-760E797D0B6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4F3186F5-894F-4677-97EC-9BBCCAC5092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CCF8B98D-B8F9-4F44-BE8E-2E5B526EBC9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DE1AC4BF-4FAB-4551-B95B-0F790A9BCBE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1E242AF0-44B8-41F6-A74B-AC3AAC2450F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F0C51489-4D55-4952-906D-A3438495649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D53EC2B0-371F-4246-A5B1-737C3DDA091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C09CAE8-B0DC-408F-8C23-65C1F433894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407AF0D2-1DD8-42E0-86F0-0BDD4AF7AFB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66CB6D07-0C9B-42C0-8025-410DAE6C02B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19FECDC4-1447-4A21-9227-F1C795F29DC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4A7D6E79-B404-4745-965C-CBB20938B46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A1EBC99F-2576-4FA4-9A80-745A1DF7658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65BA7A3C-E992-4B95-839D-CD1A807A9D3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46A158E0-191B-4255-8F3C-4307E2E5444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D3D1E9AC-C97E-4ECF-AF51-9D92A88601E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8A8B8B71-48BB-490D-B49C-0FA30624651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7CA09412-ACFC-452F-94C5-3E94BFDB6B9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83B89696-E5F2-42C1-BFE2-498083D7A28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825F2AC0-8AE3-47AC-A7C6-4729290210E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F0EFFFC3-DEDB-4D0A-9E5C-330A69F7BB6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3BAEB3A4-6F8C-403B-BB02-BD77F235E78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7CAC0E75-AE10-4DB0-9941-895FB82D004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1C140078-B87B-4D8C-9CB8-B1BDBAE8F9B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8522CEF2-AD47-49F8-9613-7280A6EFC248}"/>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6C27D6E0-2FE6-4695-B57E-0154F3FF5175}"/>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8E8D6C57-0B86-4F6B-BFFD-8A7738C4C339}"/>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46B9D84E-FD21-4CF4-B0EC-2A5FB53C2AC1}"/>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a:extLst>
            <a:ext uri="{FF2B5EF4-FFF2-40B4-BE49-F238E27FC236}">
              <a16:creationId xmlns:a16="http://schemas.microsoft.com/office/drawing/2014/main" id="{75B9F874-7D90-4EBC-8E76-D04EE579009E}"/>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48277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CA812B8B-4898-4ED2-A8AF-3150E2A67F15}"/>
            </a:ext>
          </a:extLst>
        </xdr:cNvPr>
        <xdr:cNvSpPr txBox="1"/>
      </xdr:nvSpPr>
      <xdr:spPr>
        <a:xfrm>
          <a:off x="4673600" y="1753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a:extLst>
            <a:ext uri="{FF2B5EF4-FFF2-40B4-BE49-F238E27FC236}">
              <a16:creationId xmlns:a16="http://schemas.microsoft.com/office/drawing/2014/main" id="{891B2BBF-1F70-44E4-A7C7-895322CC1B35}"/>
            </a:ext>
          </a:extLst>
        </xdr:cNvPr>
        <xdr:cNvSpPr/>
      </xdr:nvSpPr>
      <xdr:spPr>
        <a:xfrm>
          <a:off x="4584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a:extLst>
            <a:ext uri="{FF2B5EF4-FFF2-40B4-BE49-F238E27FC236}">
              <a16:creationId xmlns:a16="http://schemas.microsoft.com/office/drawing/2014/main" id="{9D64C327-89B8-4404-8144-D04E944E4133}"/>
            </a:ext>
          </a:extLst>
        </xdr:cNvPr>
        <xdr:cNvSpPr/>
      </xdr:nvSpPr>
      <xdr:spPr>
        <a:xfrm>
          <a:off x="3746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a:extLst>
            <a:ext uri="{FF2B5EF4-FFF2-40B4-BE49-F238E27FC236}">
              <a16:creationId xmlns:a16="http://schemas.microsoft.com/office/drawing/2014/main" id="{C56AF909-B76D-41D6-8089-B3E6AD628324}"/>
            </a:ext>
          </a:extLst>
        </xdr:cNvPr>
        <xdr:cNvSpPr/>
      </xdr:nvSpPr>
      <xdr:spPr>
        <a:xfrm>
          <a:off x="2857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9600C540-DC59-4992-87E6-38602E1A1D0E}"/>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a:extLst>
            <a:ext uri="{FF2B5EF4-FFF2-40B4-BE49-F238E27FC236}">
              <a16:creationId xmlns:a16="http://schemas.microsoft.com/office/drawing/2014/main" id="{D28E6E46-D2B5-4060-821C-94A71288B35F}"/>
            </a:ext>
          </a:extLst>
        </xdr:cNvPr>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19F83247-9E40-408D-A42A-213E454FE5C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4D3C0BF-BEBB-41C8-B1C3-C690A60C3BA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5EB84EF-D02E-44C0-8E18-80C348E2662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997A897-16CC-4F5D-83AB-D9D527E7D12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190C5D1-7F7F-4BFD-8D31-285BFE1A6A7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44450</xdr:rowOff>
    </xdr:from>
    <xdr:to>
      <xdr:col>24</xdr:col>
      <xdr:colOff>114300</xdr:colOff>
      <xdr:row>104</xdr:row>
      <xdr:rowOff>146050</xdr:rowOff>
    </xdr:to>
    <xdr:sp macro="" textlink="">
      <xdr:nvSpPr>
        <xdr:cNvPr id="414" name="楕円 413">
          <a:extLst>
            <a:ext uri="{FF2B5EF4-FFF2-40B4-BE49-F238E27FC236}">
              <a16:creationId xmlns:a16="http://schemas.microsoft.com/office/drawing/2014/main" id="{64C36AA5-123A-43FB-9B4C-A1080BA7C2E6}"/>
            </a:ext>
          </a:extLst>
        </xdr:cNvPr>
        <xdr:cNvSpPr/>
      </xdr:nvSpPr>
      <xdr:spPr>
        <a:xfrm>
          <a:off x="45847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22877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CC8E4FCB-C1DD-4F00-AD4C-E74B6ABF789C}"/>
            </a:ext>
          </a:extLst>
        </xdr:cNvPr>
        <xdr:cNvSpPr txBox="1"/>
      </xdr:nvSpPr>
      <xdr:spPr>
        <a:xfrm>
          <a:off x="4673600"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4445</xdr:rowOff>
    </xdr:from>
    <xdr:to>
      <xdr:col>20</xdr:col>
      <xdr:colOff>38100</xdr:colOff>
      <xdr:row>104</xdr:row>
      <xdr:rowOff>106045</xdr:rowOff>
    </xdr:to>
    <xdr:sp macro="" textlink="">
      <xdr:nvSpPr>
        <xdr:cNvPr id="416" name="楕円 415">
          <a:extLst>
            <a:ext uri="{FF2B5EF4-FFF2-40B4-BE49-F238E27FC236}">
              <a16:creationId xmlns:a16="http://schemas.microsoft.com/office/drawing/2014/main" id="{D3230D50-F356-4FBE-9CD8-42BBF9784DF1}"/>
            </a:ext>
          </a:extLst>
        </xdr:cNvPr>
        <xdr:cNvSpPr/>
      </xdr:nvSpPr>
      <xdr:spPr>
        <a:xfrm>
          <a:off x="3746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55245</xdr:rowOff>
    </xdr:from>
    <xdr:to>
      <xdr:col>24</xdr:col>
      <xdr:colOff>63500</xdr:colOff>
      <xdr:row>104</xdr:row>
      <xdr:rowOff>95250</xdr:rowOff>
    </xdr:to>
    <xdr:cxnSp macro="">
      <xdr:nvCxnSpPr>
        <xdr:cNvPr id="417" name="直線コネクタ 416">
          <a:extLst>
            <a:ext uri="{FF2B5EF4-FFF2-40B4-BE49-F238E27FC236}">
              <a16:creationId xmlns:a16="http://schemas.microsoft.com/office/drawing/2014/main" id="{541B576A-4D16-4FDF-9EE4-3D2FA17BB6F9}"/>
            </a:ext>
          </a:extLst>
        </xdr:cNvPr>
        <xdr:cNvCxnSpPr/>
      </xdr:nvCxnSpPr>
      <xdr:spPr>
        <a:xfrm>
          <a:off x="3797300" y="178860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139700</xdr:rowOff>
    </xdr:from>
    <xdr:to>
      <xdr:col>15</xdr:col>
      <xdr:colOff>101600</xdr:colOff>
      <xdr:row>104</xdr:row>
      <xdr:rowOff>69850</xdr:rowOff>
    </xdr:to>
    <xdr:sp macro="" textlink="">
      <xdr:nvSpPr>
        <xdr:cNvPr id="418" name="楕円 417">
          <a:extLst>
            <a:ext uri="{FF2B5EF4-FFF2-40B4-BE49-F238E27FC236}">
              <a16:creationId xmlns:a16="http://schemas.microsoft.com/office/drawing/2014/main" id="{7269FB50-F50D-44A8-83CA-5F1DF7BBE9EE}"/>
            </a:ext>
          </a:extLst>
        </xdr:cNvPr>
        <xdr:cNvSpPr/>
      </xdr:nvSpPr>
      <xdr:spPr>
        <a:xfrm>
          <a:off x="2857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19050</xdr:rowOff>
    </xdr:from>
    <xdr:to>
      <xdr:col>19</xdr:col>
      <xdr:colOff>177800</xdr:colOff>
      <xdr:row>104</xdr:row>
      <xdr:rowOff>55245</xdr:rowOff>
    </xdr:to>
    <xdr:cxnSp macro="">
      <xdr:nvCxnSpPr>
        <xdr:cNvPr id="419" name="直線コネクタ 418">
          <a:extLst>
            <a:ext uri="{FF2B5EF4-FFF2-40B4-BE49-F238E27FC236}">
              <a16:creationId xmlns:a16="http://schemas.microsoft.com/office/drawing/2014/main" id="{A958D9E0-721D-4C38-9912-3BE03399254B}"/>
            </a:ext>
          </a:extLst>
        </xdr:cNvPr>
        <xdr:cNvCxnSpPr/>
      </xdr:nvCxnSpPr>
      <xdr:spPr>
        <a:xfrm>
          <a:off x="2908300" y="17849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46355</xdr:rowOff>
    </xdr:from>
    <xdr:to>
      <xdr:col>10</xdr:col>
      <xdr:colOff>165100</xdr:colOff>
      <xdr:row>104</xdr:row>
      <xdr:rowOff>147955</xdr:rowOff>
    </xdr:to>
    <xdr:sp macro="" textlink="">
      <xdr:nvSpPr>
        <xdr:cNvPr id="420" name="楕円 419">
          <a:extLst>
            <a:ext uri="{FF2B5EF4-FFF2-40B4-BE49-F238E27FC236}">
              <a16:creationId xmlns:a16="http://schemas.microsoft.com/office/drawing/2014/main" id="{0DAFF9E2-2939-4730-8878-089884A435D7}"/>
            </a:ext>
          </a:extLst>
        </xdr:cNvPr>
        <xdr:cNvSpPr/>
      </xdr:nvSpPr>
      <xdr:spPr>
        <a:xfrm>
          <a:off x="1968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19050</xdr:rowOff>
    </xdr:from>
    <xdr:to>
      <xdr:col>15</xdr:col>
      <xdr:colOff>50800</xdr:colOff>
      <xdr:row>104</xdr:row>
      <xdr:rowOff>97155</xdr:rowOff>
    </xdr:to>
    <xdr:cxnSp macro="">
      <xdr:nvCxnSpPr>
        <xdr:cNvPr id="421" name="直線コネクタ 420">
          <a:extLst>
            <a:ext uri="{FF2B5EF4-FFF2-40B4-BE49-F238E27FC236}">
              <a16:creationId xmlns:a16="http://schemas.microsoft.com/office/drawing/2014/main" id="{E6243B5A-6E18-4FA2-826D-F8A38A890F44}"/>
            </a:ext>
          </a:extLst>
        </xdr:cNvPr>
        <xdr:cNvCxnSpPr/>
      </xdr:nvCxnSpPr>
      <xdr:spPr>
        <a:xfrm flipV="1">
          <a:off x="2019300" y="1784985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10161</xdr:rowOff>
    </xdr:from>
    <xdr:to>
      <xdr:col>6</xdr:col>
      <xdr:colOff>38100</xdr:colOff>
      <xdr:row>104</xdr:row>
      <xdr:rowOff>111761</xdr:rowOff>
    </xdr:to>
    <xdr:sp macro="" textlink="">
      <xdr:nvSpPr>
        <xdr:cNvPr id="422" name="楕円 421">
          <a:extLst>
            <a:ext uri="{FF2B5EF4-FFF2-40B4-BE49-F238E27FC236}">
              <a16:creationId xmlns:a16="http://schemas.microsoft.com/office/drawing/2014/main" id="{60B5BC64-7ED4-4543-92CA-70196CE381EB}"/>
            </a:ext>
          </a:extLst>
        </xdr:cNvPr>
        <xdr:cNvSpPr/>
      </xdr:nvSpPr>
      <xdr:spPr>
        <a:xfrm>
          <a:off x="1079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60961</xdr:rowOff>
    </xdr:from>
    <xdr:to>
      <xdr:col>10</xdr:col>
      <xdr:colOff>114300</xdr:colOff>
      <xdr:row>104</xdr:row>
      <xdr:rowOff>97155</xdr:rowOff>
    </xdr:to>
    <xdr:cxnSp macro="">
      <xdr:nvCxnSpPr>
        <xdr:cNvPr id="423" name="直線コネクタ 422">
          <a:extLst>
            <a:ext uri="{FF2B5EF4-FFF2-40B4-BE49-F238E27FC236}">
              <a16:creationId xmlns:a16="http://schemas.microsoft.com/office/drawing/2014/main" id="{F7842E50-4A7D-4066-AD3E-C358D2BB305B}"/>
            </a:ext>
          </a:extLst>
        </xdr:cNvPr>
        <xdr:cNvCxnSpPr/>
      </xdr:nvCxnSpPr>
      <xdr:spPr>
        <a:xfrm>
          <a:off x="1130300" y="178917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141622</xdr:rowOff>
    </xdr:from>
    <xdr:ext cx="405111" cy="259045"/>
    <xdr:sp macro="" textlink="">
      <xdr:nvSpPr>
        <xdr:cNvPr id="424" name="n_1aveValue【市民会館】&#10;有形固定資産減価償却率">
          <a:extLst>
            <a:ext uri="{FF2B5EF4-FFF2-40B4-BE49-F238E27FC236}">
              <a16:creationId xmlns:a16="http://schemas.microsoft.com/office/drawing/2014/main" id="{F082DDE3-21C0-4140-9B1B-A0F793433C0B}"/>
            </a:ext>
          </a:extLst>
        </xdr:cNvPr>
        <xdr:cNvSpPr txBox="1"/>
      </xdr:nvSpPr>
      <xdr:spPr>
        <a:xfrm>
          <a:off x="35820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425" name="n_2aveValue【市民会館】&#10;有形固定資産減価償却率">
          <a:extLst>
            <a:ext uri="{FF2B5EF4-FFF2-40B4-BE49-F238E27FC236}">
              <a16:creationId xmlns:a16="http://schemas.microsoft.com/office/drawing/2014/main" id="{EFCBB350-4C16-46B0-B943-3EE915C6BF66}"/>
            </a:ext>
          </a:extLst>
        </xdr:cNvPr>
        <xdr:cNvSpPr txBox="1"/>
      </xdr:nvSpPr>
      <xdr:spPr>
        <a:xfrm>
          <a:off x="2705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90193651-F552-488A-85BD-732DE9599E3F}"/>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27" name="n_4aveValue【市民会館】&#10;有形固定資産減価償却率">
          <a:extLst>
            <a:ext uri="{FF2B5EF4-FFF2-40B4-BE49-F238E27FC236}">
              <a16:creationId xmlns:a16="http://schemas.microsoft.com/office/drawing/2014/main" id="{0F0A7019-E11C-4032-B501-30F11CF4441E}"/>
            </a:ext>
          </a:extLst>
        </xdr:cNvPr>
        <xdr:cNvSpPr txBox="1"/>
      </xdr:nvSpPr>
      <xdr:spPr>
        <a:xfrm>
          <a:off x="927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97172</xdr:rowOff>
    </xdr:from>
    <xdr:ext cx="405111" cy="259045"/>
    <xdr:sp macro="" textlink="">
      <xdr:nvSpPr>
        <xdr:cNvPr id="428" name="n_1mainValue【市民会館】&#10;有形固定資産減価償却率">
          <a:extLst>
            <a:ext uri="{FF2B5EF4-FFF2-40B4-BE49-F238E27FC236}">
              <a16:creationId xmlns:a16="http://schemas.microsoft.com/office/drawing/2014/main" id="{630F0C8D-96D4-43CF-A2AF-6C3BD724DB7F}"/>
            </a:ext>
          </a:extLst>
        </xdr:cNvPr>
        <xdr:cNvSpPr txBox="1"/>
      </xdr:nvSpPr>
      <xdr:spPr>
        <a:xfrm>
          <a:off x="35820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60977</xdr:rowOff>
    </xdr:from>
    <xdr:ext cx="405111" cy="259045"/>
    <xdr:sp macro="" textlink="">
      <xdr:nvSpPr>
        <xdr:cNvPr id="429" name="n_2mainValue【市民会館】&#10;有形固定資産減価償却率">
          <a:extLst>
            <a:ext uri="{FF2B5EF4-FFF2-40B4-BE49-F238E27FC236}">
              <a16:creationId xmlns:a16="http://schemas.microsoft.com/office/drawing/2014/main" id="{F09BEAA9-A978-40BC-9380-F667523D8D49}"/>
            </a:ext>
          </a:extLst>
        </xdr:cNvPr>
        <xdr:cNvSpPr txBox="1"/>
      </xdr:nvSpPr>
      <xdr:spPr>
        <a:xfrm>
          <a:off x="2705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139082</xdr:rowOff>
    </xdr:from>
    <xdr:ext cx="405111" cy="259045"/>
    <xdr:sp macro="" textlink="">
      <xdr:nvSpPr>
        <xdr:cNvPr id="430" name="n_3mainValue【市民会館】&#10;有形固定資産減価償却率">
          <a:extLst>
            <a:ext uri="{FF2B5EF4-FFF2-40B4-BE49-F238E27FC236}">
              <a16:creationId xmlns:a16="http://schemas.microsoft.com/office/drawing/2014/main" id="{8A0AE719-79EF-4F31-82CB-9228D5FE657C}"/>
            </a:ext>
          </a:extLst>
        </xdr:cNvPr>
        <xdr:cNvSpPr txBox="1"/>
      </xdr:nvSpPr>
      <xdr:spPr>
        <a:xfrm>
          <a:off x="1816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102888</xdr:rowOff>
    </xdr:from>
    <xdr:ext cx="405111" cy="259045"/>
    <xdr:sp macro="" textlink="">
      <xdr:nvSpPr>
        <xdr:cNvPr id="431" name="n_4mainValue【市民会館】&#10;有形固定資産減価償却率">
          <a:extLst>
            <a:ext uri="{FF2B5EF4-FFF2-40B4-BE49-F238E27FC236}">
              <a16:creationId xmlns:a16="http://schemas.microsoft.com/office/drawing/2014/main" id="{77EF5B13-E2DA-4F8A-8C42-8162C8CDE97B}"/>
            </a:ext>
          </a:extLst>
        </xdr:cNvPr>
        <xdr:cNvSpPr txBox="1"/>
      </xdr:nvSpPr>
      <xdr:spPr>
        <a:xfrm>
          <a:off x="927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D5C65EE4-3BA8-4DA4-B107-64D9013FD82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1ACF6945-94B3-441A-8D70-5D37CFC4354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FE4D2E1F-5127-4001-B97A-305F3401A27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A7731F41-A308-4214-AFE0-DE8EA25A965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9F49B732-2D19-409F-B2A8-83EA0FD7FA1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4DBD8C84-003E-4E58-AAB4-FABC0329E93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9F8BBEEB-C5C8-46AA-A905-343735A73AB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8FBD938-7E2A-434B-BF93-D4725CF58E3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BA8C31F2-C2D8-4909-911F-456F4D14099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926A75CC-D144-4C01-B0B5-F6F27841095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A7F2BA41-09BB-4EB3-9CAA-031C76F8C21C}"/>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E64DC7B3-EA7F-4E2C-AFB6-B777AA88C117}"/>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9CF8309E-D944-4CAB-BD44-560BD22658C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1F2AD910-887A-4B82-AC9B-64B91BCAB26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1265910B-B3DB-4757-9CA4-9EE669415032}"/>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9E8522BF-C5D8-40B5-9406-F816288363F5}"/>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865AEC57-F3CB-4604-83E3-875D470EE2B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740C4BCF-4320-400F-B10F-AB8157ACC7B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688C41AA-5142-425D-912C-162FC703D32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F924714A-C283-4FFB-8321-6E17591BB3D6}"/>
            </a:ext>
          </a:extLst>
        </xdr:cNvPr>
        <xdr:cNvCxnSpPr/>
      </xdr:nvCxnSpPr>
      <xdr:spPr>
        <a:xfrm flipV="1">
          <a:off x="10476865" y="172612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118D6904-7B9E-41F9-8CF0-E73F3A3D6835}"/>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BE240FE2-542B-4130-8791-61084E30A23C}"/>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a:extLst>
            <a:ext uri="{FF2B5EF4-FFF2-40B4-BE49-F238E27FC236}">
              <a16:creationId xmlns:a16="http://schemas.microsoft.com/office/drawing/2014/main" id="{A445CEED-8B87-4221-B2D2-0891C0FFF9CE}"/>
            </a:ext>
          </a:extLst>
        </xdr:cNvPr>
        <xdr:cNvSpPr txBox="1"/>
      </xdr:nvSpPr>
      <xdr:spPr>
        <a:xfrm>
          <a:off x="10515600" y="170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a:extLst>
            <a:ext uri="{FF2B5EF4-FFF2-40B4-BE49-F238E27FC236}">
              <a16:creationId xmlns:a16="http://schemas.microsoft.com/office/drawing/2014/main" id="{899A23C6-F222-4BC5-A039-6134F48AB4FE}"/>
            </a:ext>
          </a:extLst>
        </xdr:cNvPr>
        <xdr:cNvCxnSpPr/>
      </xdr:nvCxnSpPr>
      <xdr:spPr>
        <a:xfrm>
          <a:off x="10388600" y="172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56" name="【市民会館】&#10;一人当たり面積平均値テキスト">
          <a:extLst>
            <a:ext uri="{FF2B5EF4-FFF2-40B4-BE49-F238E27FC236}">
              <a16:creationId xmlns:a16="http://schemas.microsoft.com/office/drawing/2014/main" id="{49881386-B160-4338-9DAA-F90104DCFB7B}"/>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a:extLst>
            <a:ext uri="{FF2B5EF4-FFF2-40B4-BE49-F238E27FC236}">
              <a16:creationId xmlns:a16="http://schemas.microsoft.com/office/drawing/2014/main" id="{79036A07-8E6B-418C-AB85-AC0B8C764A53}"/>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9AD6BD4F-5F31-430C-9CD3-1CDF236E7657}"/>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a:extLst>
            <a:ext uri="{FF2B5EF4-FFF2-40B4-BE49-F238E27FC236}">
              <a16:creationId xmlns:a16="http://schemas.microsoft.com/office/drawing/2014/main" id="{10AA7E9F-2F06-4653-B49D-E509BBB2A028}"/>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a:extLst>
            <a:ext uri="{FF2B5EF4-FFF2-40B4-BE49-F238E27FC236}">
              <a16:creationId xmlns:a16="http://schemas.microsoft.com/office/drawing/2014/main" id="{D1F9EAD9-7953-49F1-BE89-54E407DEB626}"/>
            </a:ext>
          </a:extLst>
        </xdr:cNvPr>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4E0189B2-8475-486C-8548-967AEAA205A3}"/>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D9C70742-8D0F-458C-9F55-1AC0225F128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E641BF1F-568D-4A92-9794-9883B271810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75A8D2D2-FCFE-41EE-B236-5F8F6982493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E8932C0A-A82E-49F6-ABCC-49A032A23E4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967AFD02-C4CD-4A02-B53A-6EBC56188DA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楕円 466">
          <a:extLst>
            <a:ext uri="{FF2B5EF4-FFF2-40B4-BE49-F238E27FC236}">
              <a16:creationId xmlns:a16="http://schemas.microsoft.com/office/drawing/2014/main" id="{E4755AE1-0F32-4160-AAB2-1479DCE76789}"/>
            </a:ext>
          </a:extLst>
        </xdr:cNvPr>
        <xdr:cNvSpPr/>
      </xdr:nvSpPr>
      <xdr:spPr>
        <a:xfrm>
          <a:off x="10426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38116</xdr:rowOff>
    </xdr:from>
    <xdr:ext cx="469744" cy="259045"/>
    <xdr:sp macro="" textlink="">
      <xdr:nvSpPr>
        <xdr:cNvPr id="468" name="【市民会館】&#10;一人当たり面積該当値テキスト">
          <a:extLst>
            <a:ext uri="{FF2B5EF4-FFF2-40B4-BE49-F238E27FC236}">
              <a16:creationId xmlns:a16="http://schemas.microsoft.com/office/drawing/2014/main" id="{783CEF1C-0140-4CD3-B7A0-2D909B89C6C7}"/>
            </a:ext>
          </a:extLst>
        </xdr:cNvPr>
        <xdr:cNvSpPr txBox="1"/>
      </xdr:nvSpPr>
      <xdr:spPr>
        <a:xfrm>
          <a:off x="10515600"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65405</xdr:rowOff>
    </xdr:from>
    <xdr:to>
      <xdr:col>50</xdr:col>
      <xdr:colOff>165100</xdr:colOff>
      <xdr:row>105</xdr:row>
      <xdr:rowOff>167005</xdr:rowOff>
    </xdr:to>
    <xdr:sp macro="" textlink="">
      <xdr:nvSpPr>
        <xdr:cNvPr id="469" name="楕円 468">
          <a:extLst>
            <a:ext uri="{FF2B5EF4-FFF2-40B4-BE49-F238E27FC236}">
              <a16:creationId xmlns:a16="http://schemas.microsoft.com/office/drawing/2014/main" id="{FE7A836D-F05D-4254-970F-16C7DDF9B107}"/>
            </a:ext>
          </a:extLst>
        </xdr:cNvPr>
        <xdr:cNvSpPr/>
      </xdr:nvSpPr>
      <xdr:spPr>
        <a:xfrm>
          <a:off x="9588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110489</xdr:rowOff>
    </xdr:from>
    <xdr:to>
      <xdr:col>55</xdr:col>
      <xdr:colOff>0</xdr:colOff>
      <xdr:row>105</xdr:row>
      <xdr:rowOff>116205</xdr:rowOff>
    </xdr:to>
    <xdr:cxnSp macro="">
      <xdr:nvCxnSpPr>
        <xdr:cNvPr id="470" name="直線コネクタ 469">
          <a:extLst>
            <a:ext uri="{FF2B5EF4-FFF2-40B4-BE49-F238E27FC236}">
              <a16:creationId xmlns:a16="http://schemas.microsoft.com/office/drawing/2014/main" id="{8EDBCB96-B3AB-4AAD-B834-E4965BFC52A7}"/>
            </a:ext>
          </a:extLst>
        </xdr:cNvPr>
        <xdr:cNvCxnSpPr/>
      </xdr:nvCxnSpPr>
      <xdr:spPr>
        <a:xfrm flipV="1">
          <a:off x="9639300" y="181127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65405</xdr:rowOff>
    </xdr:from>
    <xdr:to>
      <xdr:col>46</xdr:col>
      <xdr:colOff>38100</xdr:colOff>
      <xdr:row>105</xdr:row>
      <xdr:rowOff>167005</xdr:rowOff>
    </xdr:to>
    <xdr:sp macro="" textlink="">
      <xdr:nvSpPr>
        <xdr:cNvPr id="471" name="楕円 470">
          <a:extLst>
            <a:ext uri="{FF2B5EF4-FFF2-40B4-BE49-F238E27FC236}">
              <a16:creationId xmlns:a16="http://schemas.microsoft.com/office/drawing/2014/main" id="{8867CE64-BE9A-433A-B43D-EF9697E16FCB}"/>
            </a:ext>
          </a:extLst>
        </xdr:cNvPr>
        <xdr:cNvSpPr/>
      </xdr:nvSpPr>
      <xdr:spPr>
        <a:xfrm>
          <a:off x="8699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116205</xdr:rowOff>
    </xdr:from>
    <xdr:to>
      <xdr:col>50</xdr:col>
      <xdr:colOff>114300</xdr:colOff>
      <xdr:row>105</xdr:row>
      <xdr:rowOff>116205</xdr:rowOff>
    </xdr:to>
    <xdr:cxnSp macro="">
      <xdr:nvCxnSpPr>
        <xdr:cNvPr id="472" name="直線コネクタ 471">
          <a:extLst>
            <a:ext uri="{FF2B5EF4-FFF2-40B4-BE49-F238E27FC236}">
              <a16:creationId xmlns:a16="http://schemas.microsoft.com/office/drawing/2014/main" id="{56B21A5C-6C8A-4E5D-A4EA-B51C67592B95}"/>
            </a:ext>
          </a:extLst>
        </xdr:cNvPr>
        <xdr:cNvCxnSpPr/>
      </xdr:nvCxnSpPr>
      <xdr:spPr>
        <a:xfrm>
          <a:off x="8750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65405</xdr:rowOff>
    </xdr:from>
    <xdr:to>
      <xdr:col>41</xdr:col>
      <xdr:colOff>101600</xdr:colOff>
      <xdr:row>105</xdr:row>
      <xdr:rowOff>167005</xdr:rowOff>
    </xdr:to>
    <xdr:sp macro="" textlink="">
      <xdr:nvSpPr>
        <xdr:cNvPr id="473" name="楕円 472">
          <a:extLst>
            <a:ext uri="{FF2B5EF4-FFF2-40B4-BE49-F238E27FC236}">
              <a16:creationId xmlns:a16="http://schemas.microsoft.com/office/drawing/2014/main" id="{1B5C76BE-E74D-43A9-8D87-48B1CA2B2372}"/>
            </a:ext>
          </a:extLst>
        </xdr:cNvPr>
        <xdr:cNvSpPr/>
      </xdr:nvSpPr>
      <xdr:spPr>
        <a:xfrm>
          <a:off x="7810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116205</xdr:rowOff>
    </xdr:from>
    <xdr:to>
      <xdr:col>45</xdr:col>
      <xdr:colOff>177800</xdr:colOff>
      <xdr:row>105</xdr:row>
      <xdr:rowOff>116205</xdr:rowOff>
    </xdr:to>
    <xdr:cxnSp macro="">
      <xdr:nvCxnSpPr>
        <xdr:cNvPr id="474" name="直線コネクタ 473">
          <a:extLst>
            <a:ext uri="{FF2B5EF4-FFF2-40B4-BE49-F238E27FC236}">
              <a16:creationId xmlns:a16="http://schemas.microsoft.com/office/drawing/2014/main" id="{94E19B9C-98F5-45F3-A234-352F5F394C3B}"/>
            </a:ext>
          </a:extLst>
        </xdr:cNvPr>
        <xdr:cNvCxnSpPr/>
      </xdr:nvCxnSpPr>
      <xdr:spPr>
        <a:xfrm>
          <a:off x="7861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65405</xdr:rowOff>
    </xdr:from>
    <xdr:to>
      <xdr:col>36</xdr:col>
      <xdr:colOff>165100</xdr:colOff>
      <xdr:row>105</xdr:row>
      <xdr:rowOff>167005</xdr:rowOff>
    </xdr:to>
    <xdr:sp macro="" textlink="">
      <xdr:nvSpPr>
        <xdr:cNvPr id="475" name="楕円 474">
          <a:extLst>
            <a:ext uri="{FF2B5EF4-FFF2-40B4-BE49-F238E27FC236}">
              <a16:creationId xmlns:a16="http://schemas.microsoft.com/office/drawing/2014/main" id="{72AAE5A8-C2F2-4DDB-995A-EA6201EB65A2}"/>
            </a:ext>
          </a:extLst>
        </xdr:cNvPr>
        <xdr:cNvSpPr/>
      </xdr:nvSpPr>
      <xdr:spPr>
        <a:xfrm>
          <a:off x="6921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116205</xdr:rowOff>
    </xdr:from>
    <xdr:to>
      <xdr:col>41</xdr:col>
      <xdr:colOff>50800</xdr:colOff>
      <xdr:row>105</xdr:row>
      <xdr:rowOff>116205</xdr:rowOff>
    </xdr:to>
    <xdr:cxnSp macro="">
      <xdr:nvCxnSpPr>
        <xdr:cNvPr id="476" name="直線コネクタ 475">
          <a:extLst>
            <a:ext uri="{FF2B5EF4-FFF2-40B4-BE49-F238E27FC236}">
              <a16:creationId xmlns:a16="http://schemas.microsoft.com/office/drawing/2014/main" id="{4532ED1E-E69E-42AE-B11D-6882AF11F90C}"/>
            </a:ext>
          </a:extLst>
        </xdr:cNvPr>
        <xdr:cNvCxnSpPr/>
      </xdr:nvCxnSpPr>
      <xdr:spPr>
        <a:xfrm>
          <a:off x="6972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a:extLst>
            <a:ext uri="{FF2B5EF4-FFF2-40B4-BE49-F238E27FC236}">
              <a16:creationId xmlns:a16="http://schemas.microsoft.com/office/drawing/2014/main" id="{A74D3839-D70F-41D9-B240-A4B3BEFC4468}"/>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78" name="n_2aveValue【市民会館】&#10;一人当たり面積">
          <a:extLst>
            <a:ext uri="{FF2B5EF4-FFF2-40B4-BE49-F238E27FC236}">
              <a16:creationId xmlns:a16="http://schemas.microsoft.com/office/drawing/2014/main" id="{8466B267-42A6-4F0C-B1C2-61E0ABA90073}"/>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79" name="n_3aveValue【市民会館】&#10;一人当たり面積">
          <a:extLst>
            <a:ext uri="{FF2B5EF4-FFF2-40B4-BE49-F238E27FC236}">
              <a16:creationId xmlns:a16="http://schemas.microsoft.com/office/drawing/2014/main" id="{F8B98B9C-3EC7-4158-AE04-485612EBB3DF}"/>
            </a:ext>
          </a:extLst>
        </xdr:cNvPr>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10;一人当たり面積">
          <a:extLst>
            <a:ext uri="{FF2B5EF4-FFF2-40B4-BE49-F238E27FC236}">
              <a16:creationId xmlns:a16="http://schemas.microsoft.com/office/drawing/2014/main" id="{0F6B27A7-FDB3-498E-8997-ECDC648F86C5}"/>
            </a:ext>
          </a:extLst>
        </xdr:cNvPr>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158132</xdr:rowOff>
    </xdr:from>
    <xdr:ext cx="469744" cy="259045"/>
    <xdr:sp macro="" textlink="">
      <xdr:nvSpPr>
        <xdr:cNvPr id="481" name="n_1mainValue【市民会館】&#10;一人当たり面積">
          <a:extLst>
            <a:ext uri="{FF2B5EF4-FFF2-40B4-BE49-F238E27FC236}">
              <a16:creationId xmlns:a16="http://schemas.microsoft.com/office/drawing/2014/main" id="{FD6B3899-E6CA-4AF6-9457-377E523473B7}"/>
            </a:ext>
          </a:extLst>
        </xdr:cNvPr>
        <xdr:cNvSpPr txBox="1"/>
      </xdr:nvSpPr>
      <xdr:spPr>
        <a:xfrm>
          <a:off x="93917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158132</xdr:rowOff>
    </xdr:from>
    <xdr:ext cx="469744" cy="259045"/>
    <xdr:sp macro="" textlink="">
      <xdr:nvSpPr>
        <xdr:cNvPr id="482" name="n_2mainValue【市民会館】&#10;一人当たり面積">
          <a:extLst>
            <a:ext uri="{FF2B5EF4-FFF2-40B4-BE49-F238E27FC236}">
              <a16:creationId xmlns:a16="http://schemas.microsoft.com/office/drawing/2014/main" id="{A2DB35E9-07EF-412A-A51B-4FDF774F7DB0}"/>
            </a:ext>
          </a:extLst>
        </xdr:cNvPr>
        <xdr:cNvSpPr txBox="1"/>
      </xdr:nvSpPr>
      <xdr:spPr>
        <a:xfrm>
          <a:off x="8515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158132</xdr:rowOff>
    </xdr:from>
    <xdr:ext cx="469744" cy="259045"/>
    <xdr:sp macro="" textlink="">
      <xdr:nvSpPr>
        <xdr:cNvPr id="483" name="n_3mainValue【市民会館】&#10;一人当たり面積">
          <a:extLst>
            <a:ext uri="{FF2B5EF4-FFF2-40B4-BE49-F238E27FC236}">
              <a16:creationId xmlns:a16="http://schemas.microsoft.com/office/drawing/2014/main" id="{F1A19E27-E701-4A6B-93F5-B7A4EE005635}"/>
            </a:ext>
          </a:extLst>
        </xdr:cNvPr>
        <xdr:cNvSpPr txBox="1"/>
      </xdr:nvSpPr>
      <xdr:spPr>
        <a:xfrm>
          <a:off x="7626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158132</xdr:rowOff>
    </xdr:from>
    <xdr:ext cx="469744" cy="259045"/>
    <xdr:sp macro="" textlink="">
      <xdr:nvSpPr>
        <xdr:cNvPr id="484" name="n_4mainValue【市民会館】&#10;一人当たり面積">
          <a:extLst>
            <a:ext uri="{FF2B5EF4-FFF2-40B4-BE49-F238E27FC236}">
              <a16:creationId xmlns:a16="http://schemas.microsoft.com/office/drawing/2014/main" id="{03AE24BF-8DB4-4884-B8B5-409E2A5FD05F}"/>
            </a:ext>
          </a:extLst>
        </xdr:cNvPr>
        <xdr:cNvSpPr txBox="1"/>
      </xdr:nvSpPr>
      <xdr:spPr>
        <a:xfrm>
          <a:off x="6737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5AC42B8E-423D-4D5C-ADDE-B567735492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23D2AEEC-BA32-492C-81E9-34AE943DF54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33112EF1-CE0D-4582-8A68-974846D1AA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2728B047-4073-41E0-90E9-CBD4B96A25A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31D0D34E-2B7C-48DD-AF4B-D3373D5DD0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E39389ED-FDDB-4C25-9F84-2F9B838B11E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C7733CE3-5E5E-4089-B323-391F3A7754D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6F3D12D9-84DD-475F-90C0-449C98FF301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E6C81D5F-406B-4A89-BF16-D81543B794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A558E589-661E-42F3-8D5D-E19D1D6F079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6401F52D-EE06-4B00-ADC3-C2F477DD314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63F1D260-7C6D-4AB6-ABF0-B2A4D0A2DE9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F7C15CE9-DFF2-4C95-B992-9D48FD18E8F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443B140B-0E86-4859-ACBD-D98261ED599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D13DF73F-1418-49E8-A3C0-AC63AA47D16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A858D4A6-49EF-4FB0-AAD4-CCAA45A859C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A1613057-0764-4675-83D1-3A47A8C696E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B8A135A7-BD37-482D-8FEA-031FC9A7C83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E2ADF06-EBA4-409D-98F6-4BE7506FD33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8AF8DB21-C513-47A1-BECC-CD9AA34E5FD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31DC7897-39CC-4254-90F7-A8ED9F88702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AB4E0E61-A6E8-4AAC-A4C3-7AE52B67D2B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20760F71-A076-4B50-A425-A3F7631AA12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25519308-094E-462A-8EE8-36FDAFE0519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a:extLst>
            <a:ext uri="{FF2B5EF4-FFF2-40B4-BE49-F238E27FC236}">
              <a16:creationId xmlns:a16="http://schemas.microsoft.com/office/drawing/2014/main" id="{C321D05C-81C1-4A20-90F8-2F48C0ED8904}"/>
            </a:ext>
          </a:extLst>
        </xdr:cNvPr>
        <xdr:cNvCxnSpPr/>
      </xdr:nvCxnSpPr>
      <xdr:spPr>
        <a:xfrm flipV="1">
          <a:off x="16318864" y="568452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54D90C31-B380-4FD7-B9ED-D6993E0536DC}"/>
            </a:ext>
          </a:extLst>
        </xdr:cNvPr>
        <xdr:cNvSpPr txBox="1"/>
      </xdr:nvSpPr>
      <xdr:spPr>
        <a:xfrm>
          <a:off x="16357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a:extLst>
            <a:ext uri="{FF2B5EF4-FFF2-40B4-BE49-F238E27FC236}">
              <a16:creationId xmlns:a16="http://schemas.microsoft.com/office/drawing/2014/main" id="{174380F7-2E5F-440A-AD24-F0FBD12DA11A}"/>
            </a:ext>
          </a:extLst>
        </xdr:cNvPr>
        <xdr:cNvCxnSpPr/>
      </xdr:nvCxnSpPr>
      <xdr:spPr>
        <a:xfrm>
          <a:off x="16230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6F66C067-C154-45FD-8B02-E1C20AE60798}"/>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a:extLst>
            <a:ext uri="{FF2B5EF4-FFF2-40B4-BE49-F238E27FC236}">
              <a16:creationId xmlns:a16="http://schemas.microsoft.com/office/drawing/2014/main" id="{CB1FD5E3-5BBF-4057-9CC1-B9CB7234BDB5}"/>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8D6EBA50-4BBE-4471-A895-40BA42C6F2E3}"/>
            </a:ext>
          </a:extLst>
        </xdr:cNvPr>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a:extLst>
            <a:ext uri="{FF2B5EF4-FFF2-40B4-BE49-F238E27FC236}">
              <a16:creationId xmlns:a16="http://schemas.microsoft.com/office/drawing/2014/main" id="{EBD8E244-61B0-4BB7-A96D-5CD2C71090B8}"/>
            </a:ext>
          </a:extLst>
        </xdr:cNvPr>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a:extLst>
            <a:ext uri="{FF2B5EF4-FFF2-40B4-BE49-F238E27FC236}">
              <a16:creationId xmlns:a16="http://schemas.microsoft.com/office/drawing/2014/main" id="{76775D8C-2BAC-4ADB-9B59-C839AEB18AC2}"/>
            </a:ext>
          </a:extLst>
        </xdr:cNvPr>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a:extLst>
            <a:ext uri="{FF2B5EF4-FFF2-40B4-BE49-F238E27FC236}">
              <a16:creationId xmlns:a16="http://schemas.microsoft.com/office/drawing/2014/main" id="{A498E61A-101C-4053-A744-5959B54A9A5A}"/>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a:extLst>
            <a:ext uri="{FF2B5EF4-FFF2-40B4-BE49-F238E27FC236}">
              <a16:creationId xmlns:a16="http://schemas.microsoft.com/office/drawing/2014/main" id="{1DE1C61F-BC5E-4E5E-8AB0-0F24E80E5E0A}"/>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a:extLst>
            <a:ext uri="{FF2B5EF4-FFF2-40B4-BE49-F238E27FC236}">
              <a16:creationId xmlns:a16="http://schemas.microsoft.com/office/drawing/2014/main" id="{25CAD303-F82A-4FCD-9514-2C5A5000556E}"/>
            </a:ext>
          </a:extLst>
        </xdr:cNvPr>
        <xdr:cNvSpPr/>
      </xdr:nvSpPr>
      <xdr:spPr>
        <a:xfrm>
          <a:off x="12763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9A107FDB-5FA8-4C6D-B9FA-FE4B65B78FF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68021F21-1CFA-4CED-B355-D941CAC36D2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902A90FE-53B9-45B5-8BC9-499131940EB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4513BD1-5A97-4AAB-AA95-26F78A4C19B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8E0853B0-7086-41D7-A63E-BCB75B504A0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124460</xdr:rowOff>
    </xdr:from>
    <xdr:to>
      <xdr:col>85</xdr:col>
      <xdr:colOff>177800</xdr:colOff>
      <xdr:row>36</xdr:row>
      <xdr:rowOff>54610</xdr:rowOff>
    </xdr:to>
    <xdr:sp macro="" textlink="">
      <xdr:nvSpPr>
        <xdr:cNvPr id="525" name="楕円 524">
          <a:extLst>
            <a:ext uri="{FF2B5EF4-FFF2-40B4-BE49-F238E27FC236}">
              <a16:creationId xmlns:a16="http://schemas.microsoft.com/office/drawing/2014/main" id="{B553DC74-9998-477E-884D-CE8344EBDB86}"/>
            </a:ext>
          </a:extLst>
        </xdr:cNvPr>
        <xdr:cNvSpPr/>
      </xdr:nvSpPr>
      <xdr:spPr>
        <a:xfrm>
          <a:off x="162687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147337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CB26502D-C32F-4253-92D2-30B49BE5FD94}"/>
            </a:ext>
          </a:extLst>
        </xdr:cNvPr>
        <xdr:cNvSpPr txBox="1"/>
      </xdr:nvSpPr>
      <xdr:spPr>
        <a:xfrm>
          <a:off x="16357600"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74930</xdr:rowOff>
    </xdr:from>
    <xdr:to>
      <xdr:col>81</xdr:col>
      <xdr:colOff>101600</xdr:colOff>
      <xdr:row>36</xdr:row>
      <xdr:rowOff>5080</xdr:rowOff>
    </xdr:to>
    <xdr:sp macro="" textlink="">
      <xdr:nvSpPr>
        <xdr:cNvPr id="527" name="楕円 526">
          <a:extLst>
            <a:ext uri="{FF2B5EF4-FFF2-40B4-BE49-F238E27FC236}">
              <a16:creationId xmlns:a16="http://schemas.microsoft.com/office/drawing/2014/main" id="{19A787D9-EDDB-47F0-8CEC-F1A4AD30B4F0}"/>
            </a:ext>
          </a:extLst>
        </xdr:cNvPr>
        <xdr:cNvSpPr/>
      </xdr:nvSpPr>
      <xdr:spPr>
        <a:xfrm>
          <a:off x="15430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125730</xdr:rowOff>
    </xdr:from>
    <xdr:to>
      <xdr:col>85</xdr:col>
      <xdr:colOff>127000</xdr:colOff>
      <xdr:row>36</xdr:row>
      <xdr:rowOff>3810</xdr:rowOff>
    </xdr:to>
    <xdr:cxnSp macro="">
      <xdr:nvCxnSpPr>
        <xdr:cNvPr id="528" name="直線コネクタ 527">
          <a:extLst>
            <a:ext uri="{FF2B5EF4-FFF2-40B4-BE49-F238E27FC236}">
              <a16:creationId xmlns:a16="http://schemas.microsoft.com/office/drawing/2014/main" id="{E2082752-0221-4C9E-8127-A903D95E625E}"/>
            </a:ext>
          </a:extLst>
        </xdr:cNvPr>
        <xdr:cNvCxnSpPr/>
      </xdr:nvCxnSpPr>
      <xdr:spPr>
        <a:xfrm>
          <a:off x="15481300" y="61264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34925</xdr:rowOff>
    </xdr:from>
    <xdr:to>
      <xdr:col>76</xdr:col>
      <xdr:colOff>165100</xdr:colOff>
      <xdr:row>35</xdr:row>
      <xdr:rowOff>136525</xdr:rowOff>
    </xdr:to>
    <xdr:sp macro="" textlink="">
      <xdr:nvSpPr>
        <xdr:cNvPr id="529" name="楕円 528">
          <a:extLst>
            <a:ext uri="{FF2B5EF4-FFF2-40B4-BE49-F238E27FC236}">
              <a16:creationId xmlns:a16="http://schemas.microsoft.com/office/drawing/2014/main" id="{E728555C-D6FB-4AE1-979E-1C729ABEA245}"/>
            </a:ext>
          </a:extLst>
        </xdr:cNvPr>
        <xdr:cNvSpPr/>
      </xdr:nvSpPr>
      <xdr:spPr>
        <a:xfrm>
          <a:off x="14541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85725</xdr:rowOff>
    </xdr:from>
    <xdr:to>
      <xdr:col>81</xdr:col>
      <xdr:colOff>50800</xdr:colOff>
      <xdr:row>35</xdr:row>
      <xdr:rowOff>125730</xdr:rowOff>
    </xdr:to>
    <xdr:cxnSp macro="">
      <xdr:nvCxnSpPr>
        <xdr:cNvPr id="530" name="直線コネクタ 529">
          <a:extLst>
            <a:ext uri="{FF2B5EF4-FFF2-40B4-BE49-F238E27FC236}">
              <a16:creationId xmlns:a16="http://schemas.microsoft.com/office/drawing/2014/main" id="{05892B45-1E8A-4813-9FA1-089E0EBCBACB}"/>
            </a:ext>
          </a:extLst>
        </xdr:cNvPr>
        <xdr:cNvCxnSpPr/>
      </xdr:nvCxnSpPr>
      <xdr:spPr>
        <a:xfrm>
          <a:off x="14592300" y="60864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19685</xdr:rowOff>
    </xdr:from>
    <xdr:to>
      <xdr:col>72</xdr:col>
      <xdr:colOff>38100</xdr:colOff>
      <xdr:row>35</xdr:row>
      <xdr:rowOff>121285</xdr:rowOff>
    </xdr:to>
    <xdr:sp macro="" textlink="">
      <xdr:nvSpPr>
        <xdr:cNvPr id="531" name="楕円 530">
          <a:extLst>
            <a:ext uri="{FF2B5EF4-FFF2-40B4-BE49-F238E27FC236}">
              <a16:creationId xmlns:a16="http://schemas.microsoft.com/office/drawing/2014/main" id="{AD575377-12D9-4B37-8431-906A705704E1}"/>
            </a:ext>
          </a:extLst>
        </xdr:cNvPr>
        <xdr:cNvSpPr/>
      </xdr:nvSpPr>
      <xdr:spPr>
        <a:xfrm>
          <a:off x="13652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70485</xdr:rowOff>
    </xdr:from>
    <xdr:to>
      <xdr:col>76</xdr:col>
      <xdr:colOff>114300</xdr:colOff>
      <xdr:row>35</xdr:row>
      <xdr:rowOff>85725</xdr:rowOff>
    </xdr:to>
    <xdr:cxnSp macro="">
      <xdr:nvCxnSpPr>
        <xdr:cNvPr id="532" name="直線コネクタ 531">
          <a:extLst>
            <a:ext uri="{FF2B5EF4-FFF2-40B4-BE49-F238E27FC236}">
              <a16:creationId xmlns:a16="http://schemas.microsoft.com/office/drawing/2014/main" id="{B98B7A60-9C6C-4B76-A7E6-471EAA2CE202}"/>
            </a:ext>
          </a:extLst>
        </xdr:cNvPr>
        <xdr:cNvCxnSpPr/>
      </xdr:nvCxnSpPr>
      <xdr:spPr>
        <a:xfrm>
          <a:off x="13703300" y="60712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46355</xdr:rowOff>
    </xdr:from>
    <xdr:to>
      <xdr:col>67</xdr:col>
      <xdr:colOff>101600</xdr:colOff>
      <xdr:row>35</xdr:row>
      <xdr:rowOff>147955</xdr:rowOff>
    </xdr:to>
    <xdr:sp macro="" textlink="">
      <xdr:nvSpPr>
        <xdr:cNvPr id="533" name="楕円 532">
          <a:extLst>
            <a:ext uri="{FF2B5EF4-FFF2-40B4-BE49-F238E27FC236}">
              <a16:creationId xmlns:a16="http://schemas.microsoft.com/office/drawing/2014/main" id="{79AC97A2-BFA3-41CD-8AB5-C3F9E5032346}"/>
            </a:ext>
          </a:extLst>
        </xdr:cNvPr>
        <xdr:cNvSpPr/>
      </xdr:nvSpPr>
      <xdr:spPr>
        <a:xfrm>
          <a:off x="12763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70485</xdr:rowOff>
    </xdr:from>
    <xdr:to>
      <xdr:col>71</xdr:col>
      <xdr:colOff>177800</xdr:colOff>
      <xdr:row>35</xdr:row>
      <xdr:rowOff>97155</xdr:rowOff>
    </xdr:to>
    <xdr:cxnSp macro="">
      <xdr:nvCxnSpPr>
        <xdr:cNvPr id="534" name="直線コネクタ 533">
          <a:extLst>
            <a:ext uri="{FF2B5EF4-FFF2-40B4-BE49-F238E27FC236}">
              <a16:creationId xmlns:a16="http://schemas.microsoft.com/office/drawing/2014/main" id="{4E2D26D5-F9AA-422D-A772-E60727FB0DA2}"/>
            </a:ext>
          </a:extLst>
        </xdr:cNvPr>
        <xdr:cNvCxnSpPr/>
      </xdr:nvCxnSpPr>
      <xdr:spPr>
        <a:xfrm flipV="1">
          <a:off x="12814300" y="60712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8466639F-3D9A-414A-A812-5A89B2D1EA36}"/>
            </a:ext>
          </a:extLst>
        </xdr:cNvPr>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E4C8F0A6-78D5-4239-B766-5D406E2E0FF5}"/>
            </a:ext>
          </a:extLst>
        </xdr:cNvPr>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D2DA8413-0D3A-42F0-80A1-9B0EDD41EC8B}"/>
            </a:ext>
          </a:extLst>
        </xdr:cNvPr>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158132</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EE85F665-B36D-4C6D-90F7-94DCB7A6BB32}"/>
            </a:ext>
          </a:extLst>
        </xdr:cNvPr>
        <xdr:cNvSpPr txBox="1"/>
      </xdr:nvSpPr>
      <xdr:spPr>
        <a:xfrm>
          <a:off x="12611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21607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9D335E5D-A48C-440B-AB06-EC317D6EC184}"/>
            </a:ext>
          </a:extLst>
        </xdr:cNvPr>
        <xdr:cNvSpPr txBox="1"/>
      </xdr:nvSpPr>
      <xdr:spPr>
        <a:xfrm>
          <a:off x="152660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153052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70D8D5CD-D219-445B-8ADA-1C9DFB89B609}"/>
            </a:ext>
          </a:extLst>
        </xdr:cNvPr>
        <xdr:cNvSpPr txBox="1"/>
      </xdr:nvSpPr>
      <xdr:spPr>
        <a:xfrm>
          <a:off x="14389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137812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9D372D2A-C1C9-461E-A8B3-291120294912}"/>
            </a:ext>
          </a:extLst>
        </xdr:cNvPr>
        <xdr:cNvSpPr txBox="1"/>
      </xdr:nvSpPr>
      <xdr:spPr>
        <a:xfrm>
          <a:off x="1350074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164482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7452084D-1A7C-46AF-959D-1CC22F4E078D}"/>
            </a:ext>
          </a:extLst>
        </xdr:cNvPr>
        <xdr:cNvSpPr txBox="1"/>
      </xdr:nvSpPr>
      <xdr:spPr>
        <a:xfrm>
          <a:off x="126117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4049B26F-378D-4C11-A1FF-DDC82E2A22A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AF169C72-C652-4189-9F0E-6764D540A96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DA4E35F4-D905-491C-B854-31F4F9537AC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20F4885C-045B-4379-95EF-FB5BEF42682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E49B6DD8-4818-473C-A79A-1AAE3CCC658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4ED28876-22E3-4F2E-8F13-EB641B56E7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34F905AD-59CC-4827-B06F-3F3C68C3801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DD534549-9823-4E0E-99A6-EAC5394CACF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C9ADEB0C-327E-44D9-AB83-224FE1BE0DE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4D7E4288-6EC1-41DE-9965-63268701641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328ED159-8FF3-4CE8-ADD1-E399124B0EA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6694FF9A-9FAD-4039-A029-AA8D7B9B231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795FD57-A09B-43A3-95E1-46A2F624286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852C6523-16DF-44A4-8E16-174FCA10F02B}"/>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39C034F4-04A1-4C41-A595-65544A36E75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28FD7679-B654-4630-8EBF-C643E4419EE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EBC03B5C-83B7-4E84-8907-C5429BBCEBE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D555F86-6CDA-47CE-BC54-6C375B1E416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88FC1C15-0312-42BA-B59D-FD7BE75517E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2096C0EC-8777-4A54-A22E-6F3FBF75575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2A5ADBC9-700D-4A19-8DFE-A284C8A188E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BCDDF188-D552-4322-A64A-A20396A24D3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A4F29D07-8D85-4D53-B078-833725D5336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a:extLst>
            <a:ext uri="{FF2B5EF4-FFF2-40B4-BE49-F238E27FC236}">
              <a16:creationId xmlns:a16="http://schemas.microsoft.com/office/drawing/2014/main" id="{30C7E48A-54AE-4C3E-852E-707BEA887B98}"/>
            </a:ext>
          </a:extLst>
        </xdr:cNvPr>
        <xdr:cNvCxnSpPr/>
      </xdr:nvCxnSpPr>
      <xdr:spPr>
        <a:xfrm flipV="1">
          <a:off x="22160864" y="5741038"/>
          <a:ext cx="0" cy="147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B78DBCD4-E02F-4CB2-9C22-C36ACAEE0149}"/>
            </a:ext>
          </a:extLst>
        </xdr:cNvPr>
        <xdr:cNvSpPr txBox="1"/>
      </xdr:nvSpPr>
      <xdr:spPr>
        <a:xfrm>
          <a:off x="22199600" y="72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a:extLst>
            <a:ext uri="{FF2B5EF4-FFF2-40B4-BE49-F238E27FC236}">
              <a16:creationId xmlns:a16="http://schemas.microsoft.com/office/drawing/2014/main" id="{D6F0A0A8-880F-4D2F-BBC4-4896F31270A9}"/>
            </a:ext>
          </a:extLst>
        </xdr:cNvPr>
        <xdr:cNvCxnSpPr/>
      </xdr:nvCxnSpPr>
      <xdr:spPr>
        <a:xfrm>
          <a:off x="22072600" y="721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6519BB7B-1017-4EB7-A0D0-57DE2E111BAB}"/>
            </a:ext>
          </a:extLst>
        </xdr:cNvPr>
        <xdr:cNvSpPr txBox="1"/>
      </xdr:nvSpPr>
      <xdr:spPr>
        <a:xfrm>
          <a:off x="22199600" y="55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a:extLst>
            <a:ext uri="{FF2B5EF4-FFF2-40B4-BE49-F238E27FC236}">
              <a16:creationId xmlns:a16="http://schemas.microsoft.com/office/drawing/2014/main" id="{E0889AF9-081D-4A6F-814A-447DE5E6FEC4}"/>
            </a:ext>
          </a:extLst>
        </xdr:cNvPr>
        <xdr:cNvCxnSpPr/>
      </xdr:nvCxnSpPr>
      <xdr:spPr>
        <a:xfrm>
          <a:off x="22072600" y="574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BC973C1A-D2AF-4854-B37E-E0EC9FF5BC32}"/>
            </a:ext>
          </a:extLst>
        </xdr:cNvPr>
        <xdr:cNvSpPr txBox="1"/>
      </xdr:nvSpPr>
      <xdr:spPr>
        <a:xfrm>
          <a:off x="22199600" y="6604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2" name="フローチャート: 判断 571">
          <a:extLst>
            <a:ext uri="{FF2B5EF4-FFF2-40B4-BE49-F238E27FC236}">
              <a16:creationId xmlns:a16="http://schemas.microsoft.com/office/drawing/2014/main" id="{A11238EB-F1F7-4D17-8C3A-5FD0E9558A7B}"/>
            </a:ext>
          </a:extLst>
        </xdr:cNvPr>
        <xdr:cNvSpPr/>
      </xdr:nvSpPr>
      <xdr:spPr>
        <a:xfrm>
          <a:off x="22110700" y="66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3" name="フローチャート: 判断 572">
          <a:extLst>
            <a:ext uri="{FF2B5EF4-FFF2-40B4-BE49-F238E27FC236}">
              <a16:creationId xmlns:a16="http://schemas.microsoft.com/office/drawing/2014/main" id="{9C6DE533-2EA7-471B-BB79-CDBA2FF958DA}"/>
            </a:ext>
          </a:extLst>
        </xdr:cNvPr>
        <xdr:cNvSpPr/>
      </xdr:nvSpPr>
      <xdr:spPr>
        <a:xfrm>
          <a:off x="21272500" y="664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4" name="フローチャート: 判断 573">
          <a:extLst>
            <a:ext uri="{FF2B5EF4-FFF2-40B4-BE49-F238E27FC236}">
              <a16:creationId xmlns:a16="http://schemas.microsoft.com/office/drawing/2014/main" id="{1B80816D-D792-4CFB-8B30-FA45A2DE2106}"/>
            </a:ext>
          </a:extLst>
        </xdr:cNvPr>
        <xdr:cNvSpPr/>
      </xdr:nvSpPr>
      <xdr:spPr>
        <a:xfrm>
          <a:off x="20383500" y="66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5" name="フローチャート: 判断 574">
          <a:extLst>
            <a:ext uri="{FF2B5EF4-FFF2-40B4-BE49-F238E27FC236}">
              <a16:creationId xmlns:a16="http://schemas.microsoft.com/office/drawing/2014/main" id="{A5A2F517-2DF8-4197-AF81-005CEF3F810E}"/>
            </a:ext>
          </a:extLst>
        </xdr:cNvPr>
        <xdr:cNvSpPr/>
      </xdr:nvSpPr>
      <xdr:spPr>
        <a:xfrm>
          <a:off x="19494500" y="66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6" name="フローチャート: 判断 575">
          <a:extLst>
            <a:ext uri="{FF2B5EF4-FFF2-40B4-BE49-F238E27FC236}">
              <a16:creationId xmlns:a16="http://schemas.microsoft.com/office/drawing/2014/main" id="{40F5EFE1-17D6-4C24-8F97-C5AFF709BDC1}"/>
            </a:ext>
          </a:extLst>
        </xdr:cNvPr>
        <xdr:cNvSpPr/>
      </xdr:nvSpPr>
      <xdr:spPr>
        <a:xfrm>
          <a:off x="18605500" y="668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CE4C6BD8-3CE7-4C69-A873-98FCFE1C9E8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E6E678A3-13EA-4F7C-B2AC-F959AE1F220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94B0FAD5-E3A8-41EE-B78C-59642110060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7188DFB8-A4B7-47A6-973F-EACED399924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2B497FB-DDF4-481B-B510-800A60144AD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26955</xdr:rowOff>
    </xdr:from>
    <xdr:to>
      <xdr:col>116</xdr:col>
      <xdr:colOff>114300</xdr:colOff>
      <xdr:row>37</xdr:row>
      <xdr:rowOff>128555</xdr:rowOff>
    </xdr:to>
    <xdr:sp macro="" textlink="">
      <xdr:nvSpPr>
        <xdr:cNvPr id="582" name="楕円 581">
          <a:extLst>
            <a:ext uri="{FF2B5EF4-FFF2-40B4-BE49-F238E27FC236}">
              <a16:creationId xmlns:a16="http://schemas.microsoft.com/office/drawing/2014/main" id="{9B27BE04-D38B-4658-915F-00BC983F9F84}"/>
            </a:ext>
          </a:extLst>
        </xdr:cNvPr>
        <xdr:cNvSpPr/>
      </xdr:nvSpPr>
      <xdr:spPr>
        <a:xfrm>
          <a:off x="22110700" y="63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49832</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1C9618DF-F4A1-4A74-BA36-681C876029C3}"/>
            </a:ext>
          </a:extLst>
        </xdr:cNvPr>
        <xdr:cNvSpPr txBox="1"/>
      </xdr:nvSpPr>
      <xdr:spPr>
        <a:xfrm>
          <a:off x="22199600" y="622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31389</xdr:rowOff>
    </xdr:from>
    <xdr:to>
      <xdr:col>112</xdr:col>
      <xdr:colOff>38100</xdr:colOff>
      <xdr:row>37</xdr:row>
      <xdr:rowOff>132989</xdr:rowOff>
    </xdr:to>
    <xdr:sp macro="" textlink="">
      <xdr:nvSpPr>
        <xdr:cNvPr id="584" name="楕円 583">
          <a:extLst>
            <a:ext uri="{FF2B5EF4-FFF2-40B4-BE49-F238E27FC236}">
              <a16:creationId xmlns:a16="http://schemas.microsoft.com/office/drawing/2014/main" id="{130FE60E-270E-473D-BA19-9033907F0D9D}"/>
            </a:ext>
          </a:extLst>
        </xdr:cNvPr>
        <xdr:cNvSpPr/>
      </xdr:nvSpPr>
      <xdr:spPr>
        <a:xfrm>
          <a:off x="21272500" y="63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77755</xdr:rowOff>
    </xdr:from>
    <xdr:to>
      <xdr:col>116</xdr:col>
      <xdr:colOff>63500</xdr:colOff>
      <xdr:row>37</xdr:row>
      <xdr:rowOff>82189</xdr:rowOff>
    </xdr:to>
    <xdr:cxnSp macro="">
      <xdr:nvCxnSpPr>
        <xdr:cNvPr id="585" name="直線コネクタ 584">
          <a:extLst>
            <a:ext uri="{FF2B5EF4-FFF2-40B4-BE49-F238E27FC236}">
              <a16:creationId xmlns:a16="http://schemas.microsoft.com/office/drawing/2014/main" id="{F41CC25B-A00A-4634-8918-7B691052ADB3}"/>
            </a:ext>
          </a:extLst>
        </xdr:cNvPr>
        <xdr:cNvCxnSpPr/>
      </xdr:nvCxnSpPr>
      <xdr:spPr>
        <a:xfrm flipV="1">
          <a:off x="21323300" y="6421405"/>
          <a:ext cx="8382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37432</xdr:rowOff>
    </xdr:from>
    <xdr:to>
      <xdr:col>107</xdr:col>
      <xdr:colOff>101600</xdr:colOff>
      <xdr:row>37</xdr:row>
      <xdr:rowOff>139032</xdr:rowOff>
    </xdr:to>
    <xdr:sp macro="" textlink="">
      <xdr:nvSpPr>
        <xdr:cNvPr id="586" name="楕円 585">
          <a:extLst>
            <a:ext uri="{FF2B5EF4-FFF2-40B4-BE49-F238E27FC236}">
              <a16:creationId xmlns:a16="http://schemas.microsoft.com/office/drawing/2014/main" id="{C519EA87-7E23-4F31-BAA2-E8172E883C34}"/>
            </a:ext>
          </a:extLst>
        </xdr:cNvPr>
        <xdr:cNvSpPr/>
      </xdr:nvSpPr>
      <xdr:spPr>
        <a:xfrm>
          <a:off x="20383500" y="638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82189</xdr:rowOff>
    </xdr:from>
    <xdr:to>
      <xdr:col>111</xdr:col>
      <xdr:colOff>177800</xdr:colOff>
      <xdr:row>37</xdr:row>
      <xdr:rowOff>88232</xdr:rowOff>
    </xdr:to>
    <xdr:cxnSp macro="">
      <xdr:nvCxnSpPr>
        <xdr:cNvPr id="587" name="直線コネクタ 586">
          <a:extLst>
            <a:ext uri="{FF2B5EF4-FFF2-40B4-BE49-F238E27FC236}">
              <a16:creationId xmlns:a16="http://schemas.microsoft.com/office/drawing/2014/main" id="{FE47F455-8248-4340-B49B-FCE6C24F7581}"/>
            </a:ext>
          </a:extLst>
        </xdr:cNvPr>
        <xdr:cNvCxnSpPr/>
      </xdr:nvCxnSpPr>
      <xdr:spPr>
        <a:xfrm flipV="1">
          <a:off x="20434300" y="6425839"/>
          <a:ext cx="8890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12035</xdr:rowOff>
    </xdr:from>
    <xdr:to>
      <xdr:col>102</xdr:col>
      <xdr:colOff>165100</xdr:colOff>
      <xdr:row>37</xdr:row>
      <xdr:rowOff>113635</xdr:rowOff>
    </xdr:to>
    <xdr:sp macro="" textlink="">
      <xdr:nvSpPr>
        <xdr:cNvPr id="588" name="楕円 587">
          <a:extLst>
            <a:ext uri="{FF2B5EF4-FFF2-40B4-BE49-F238E27FC236}">
              <a16:creationId xmlns:a16="http://schemas.microsoft.com/office/drawing/2014/main" id="{047DA909-04C9-4DBF-AB63-3DF6FCDA4139}"/>
            </a:ext>
          </a:extLst>
        </xdr:cNvPr>
        <xdr:cNvSpPr/>
      </xdr:nvSpPr>
      <xdr:spPr>
        <a:xfrm>
          <a:off x="19494500" y="635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62835</xdr:rowOff>
    </xdr:from>
    <xdr:to>
      <xdr:col>107</xdr:col>
      <xdr:colOff>50800</xdr:colOff>
      <xdr:row>37</xdr:row>
      <xdr:rowOff>88232</xdr:rowOff>
    </xdr:to>
    <xdr:cxnSp macro="">
      <xdr:nvCxnSpPr>
        <xdr:cNvPr id="589" name="直線コネクタ 588">
          <a:extLst>
            <a:ext uri="{FF2B5EF4-FFF2-40B4-BE49-F238E27FC236}">
              <a16:creationId xmlns:a16="http://schemas.microsoft.com/office/drawing/2014/main" id="{AB476366-DC77-4AF3-8A4E-33347556D7FA}"/>
            </a:ext>
          </a:extLst>
        </xdr:cNvPr>
        <xdr:cNvCxnSpPr/>
      </xdr:nvCxnSpPr>
      <xdr:spPr>
        <a:xfrm>
          <a:off x="19545300" y="6406485"/>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44496</xdr:rowOff>
    </xdr:from>
    <xdr:to>
      <xdr:col>98</xdr:col>
      <xdr:colOff>38100</xdr:colOff>
      <xdr:row>37</xdr:row>
      <xdr:rowOff>146096</xdr:rowOff>
    </xdr:to>
    <xdr:sp macro="" textlink="">
      <xdr:nvSpPr>
        <xdr:cNvPr id="590" name="楕円 589">
          <a:extLst>
            <a:ext uri="{FF2B5EF4-FFF2-40B4-BE49-F238E27FC236}">
              <a16:creationId xmlns:a16="http://schemas.microsoft.com/office/drawing/2014/main" id="{48684269-2163-420E-B302-CEA16612AE75}"/>
            </a:ext>
          </a:extLst>
        </xdr:cNvPr>
        <xdr:cNvSpPr/>
      </xdr:nvSpPr>
      <xdr:spPr>
        <a:xfrm>
          <a:off x="18605500" y="638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62835</xdr:rowOff>
    </xdr:from>
    <xdr:to>
      <xdr:col>102</xdr:col>
      <xdr:colOff>114300</xdr:colOff>
      <xdr:row>37</xdr:row>
      <xdr:rowOff>95296</xdr:rowOff>
    </xdr:to>
    <xdr:cxnSp macro="">
      <xdr:nvCxnSpPr>
        <xdr:cNvPr id="591" name="直線コネクタ 590">
          <a:extLst>
            <a:ext uri="{FF2B5EF4-FFF2-40B4-BE49-F238E27FC236}">
              <a16:creationId xmlns:a16="http://schemas.microsoft.com/office/drawing/2014/main" id="{1D10D8FA-4604-4F21-B0B7-0691CCC0B350}"/>
            </a:ext>
          </a:extLst>
        </xdr:cNvPr>
        <xdr:cNvCxnSpPr/>
      </xdr:nvCxnSpPr>
      <xdr:spPr>
        <a:xfrm flipV="1">
          <a:off x="18656300" y="6406485"/>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144F99AA-0BBB-4170-A276-41517594B544}"/>
            </a:ext>
          </a:extLst>
        </xdr:cNvPr>
        <xdr:cNvSpPr txBox="1"/>
      </xdr:nvSpPr>
      <xdr:spPr>
        <a:xfrm>
          <a:off x="21043411" y="67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D4ADFF5A-5CD7-472A-A001-19C83A842176}"/>
            </a:ext>
          </a:extLst>
        </xdr:cNvPr>
        <xdr:cNvSpPr txBox="1"/>
      </xdr:nvSpPr>
      <xdr:spPr>
        <a:xfrm>
          <a:off x="20167111" y="675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90154</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8F1C59D-E795-45CF-A8AF-7EE971849D6A}"/>
            </a:ext>
          </a:extLst>
        </xdr:cNvPr>
        <xdr:cNvSpPr txBox="1"/>
      </xdr:nvSpPr>
      <xdr:spPr>
        <a:xfrm>
          <a:off x="19278111" y="67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90223</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CF4DD656-A755-46B9-A2B7-98D25FA0277D}"/>
            </a:ext>
          </a:extLst>
        </xdr:cNvPr>
        <xdr:cNvSpPr txBox="1"/>
      </xdr:nvSpPr>
      <xdr:spPr>
        <a:xfrm>
          <a:off x="18389111" y="677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149516</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85F7BB49-3BE1-46C2-AC5A-7FD124162762}"/>
            </a:ext>
          </a:extLst>
        </xdr:cNvPr>
        <xdr:cNvSpPr txBox="1"/>
      </xdr:nvSpPr>
      <xdr:spPr>
        <a:xfrm>
          <a:off x="21011095" y="615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155559</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F305106B-7311-45B4-9423-2FB8FD3C1226}"/>
            </a:ext>
          </a:extLst>
        </xdr:cNvPr>
        <xdr:cNvSpPr txBox="1"/>
      </xdr:nvSpPr>
      <xdr:spPr>
        <a:xfrm>
          <a:off x="20134795" y="615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130162</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E4D35315-6A2C-49BF-B2C0-1F88EFC2CB54}"/>
            </a:ext>
          </a:extLst>
        </xdr:cNvPr>
        <xdr:cNvSpPr txBox="1"/>
      </xdr:nvSpPr>
      <xdr:spPr>
        <a:xfrm>
          <a:off x="19245795" y="613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162623</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7AA1F1A2-A55B-4AD7-80CB-5468A5C2EB17}"/>
            </a:ext>
          </a:extLst>
        </xdr:cNvPr>
        <xdr:cNvSpPr txBox="1"/>
      </xdr:nvSpPr>
      <xdr:spPr>
        <a:xfrm>
          <a:off x="18356795" y="616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FAF8392-4572-499B-9933-A8CAA1DA45D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8498A408-3294-4D4B-9B4D-D7CB0DEB3E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DBE19D0F-692D-4409-B39B-CC826FB09EA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BF48FCA4-F742-44D3-8D4A-AC0CE3D3EA7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D62EF5F1-E847-40AC-A75B-59899F403A7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427285F7-5B54-4A60-A3AA-B623BE64403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DB90B9F5-398B-4C6E-8387-7A0A928B89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6EBDA6A3-386D-43FD-A0F9-E8897C73734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F4009981-58C4-4359-B39C-003FE9AFEB5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D99690E8-EF52-444E-9772-1887E069848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32720442-96AB-4D27-B5D3-7FA87E1BC86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41612154-45A2-40CA-8DD6-728124FC397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3FEDA4A2-B7DD-4D00-99D2-F0B398B1747F}"/>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474FA1C8-56DF-428E-BAC9-FD065A68249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CE2E6CDD-4E62-4CF7-B7AD-879B65DBB6B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82965840-B014-4D39-9A5A-DDC34F0173C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C2B14E00-0F3D-4A4F-B6C2-B2FA3C48717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3DD6FA8B-23E2-4194-91CF-B20F2B63FBB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3A179CD5-E046-4456-AA4B-EDF4E726946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846B0392-71CA-445B-BE47-5C7D97490F5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a:extLst>
            <a:ext uri="{FF2B5EF4-FFF2-40B4-BE49-F238E27FC236}">
              <a16:creationId xmlns:a16="http://schemas.microsoft.com/office/drawing/2014/main" id="{447A4244-4005-4F84-B486-5AE32ED23F54}"/>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98021035-7543-4FA4-B10C-D1E163E4BB2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74663712-DE13-42F4-B4C4-920958BD636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3" name="直線コネクタ 622">
          <a:extLst>
            <a:ext uri="{FF2B5EF4-FFF2-40B4-BE49-F238E27FC236}">
              <a16:creationId xmlns:a16="http://schemas.microsoft.com/office/drawing/2014/main" id="{815FAD72-BC98-4365-AF78-B285BDBC3796}"/>
            </a:ext>
          </a:extLst>
        </xdr:cNvPr>
        <xdr:cNvCxnSpPr/>
      </xdr:nvCxnSpPr>
      <xdr:spPr>
        <a:xfrm flipV="1">
          <a:off x="16318864" y="961263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BDAD7B6E-4D80-4DA3-8143-5F38D3E4E3C8}"/>
            </a:ext>
          </a:extLst>
        </xdr:cNvPr>
        <xdr:cNvSpPr txBox="1"/>
      </xdr:nvSpPr>
      <xdr:spPr>
        <a:xfrm>
          <a:off x="163576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5" name="直線コネクタ 624">
          <a:extLst>
            <a:ext uri="{FF2B5EF4-FFF2-40B4-BE49-F238E27FC236}">
              <a16:creationId xmlns:a16="http://schemas.microsoft.com/office/drawing/2014/main" id="{2D3BE584-17FB-4BE5-A4CF-6730FB52870E}"/>
            </a:ext>
          </a:extLst>
        </xdr:cNvPr>
        <xdr:cNvCxnSpPr/>
      </xdr:nvCxnSpPr>
      <xdr:spPr>
        <a:xfrm>
          <a:off x="16230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6" name="【保健センター・保健所】&#10;有形固定資産減価償却率最大値テキスト">
          <a:extLst>
            <a:ext uri="{FF2B5EF4-FFF2-40B4-BE49-F238E27FC236}">
              <a16:creationId xmlns:a16="http://schemas.microsoft.com/office/drawing/2014/main" id="{A7A83F31-8DDF-4627-AD14-FD5C3262BC74}"/>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7" name="直線コネクタ 626">
          <a:extLst>
            <a:ext uri="{FF2B5EF4-FFF2-40B4-BE49-F238E27FC236}">
              <a16:creationId xmlns:a16="http://schemas.microsoft.com/office/drawing/2014/main" id="{7C706D8B-0007-4732-BC0D-0621CF24F54B}"/>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3E247EC1-B88E-4B97-8504-C1780870A7C5}"/>
            </a:ext>
          </a:extLst>
        </xdr:cNvPr>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29" name="フローチャート: 判断 628">
          <a:extLst>
            <a:ext uri="{FF2B5EF4-FFF2-40B4-BE49-F238E27FC236}">
              <a16:creationId xmlns:a16="http://schemas.microsoft.com/office/drawing/2014/main" id="{9D85C865-3EE9-4C4D-9025-1FE64BA843D1}"/>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a:extLst>
            <a:ext uri="{FF2B5EF4-FFF2-40B4-BE49-F238E27FC236}">
              <a16:creationId xmlns:a16="http://schemas.microsoft.com/office/drawing/2014/main" id="{22E5BDEE-D398-45B0-B089-9BB4FFCE7066}"/>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1" name="フローチャート: 判断 630">
          <a:extLst>
            <a:ext uri="{FF2B5EF4-FFF2-40B4-BE49-F238E27FC236}">
              <a16:creationId xmlns:a16="http://schemas.microsoft.com/office/drawing/2014/main" id="{F16CF6F5-9DE5-417A-BF67-F2EE868C7768}"/>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2" name="フローチャート: 判断 631">
          <a:extLst>
            <a:ext uri="{FF2B5EF4-FFF2-40B4-BE49-F238E27FC236}">
              <a16:creationId xmlns:a16="http://schemas.microsoft.com/office/drawing/2014/main" id="{8A9D06E0-3FD5-4A95-BBA0-41AD9BB75BE2}"/>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33" name="フローチャート: 判断 632">
          <a:extLst>
            <a:ext uri="{FF2B5EF4-FFF2-40B4-BE49-F238E27FC236}">
              <a16:creationId xmlns:a16="http://schemas.microsoft.com/office/drawing/2014/main" id="{87D6B69A-0002-43E4-87B5-106BF5F4768E}"/>
            </a:ext>
          </a:extLst>
        </xdr:cNvPr>
        <xdr:cNvSpPr/>
      </xdr:nvSpPr>
      <xdr:spPr>
        <a:xfrm>
          <a:off x="12763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193E6A49-6B37-469B-8BB5-7CA3EE556A5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185E7AC7-DFA5-467A-BC0A-103033D8D46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2B88274D-40EB-4F48-9304-5D2061B4CD3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3BB60637-F9B0-41AE-A299-6F45BC6D95F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CF384EE-9E07-4DF9-AA10-B96C9EBC2D0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93980</xdr:rowOff>
    </xdr:from>
    <xdr:to>
      <xdr:col>85</xdr:col>
      <xdr:colOff>177800</xdr:colOff>
      <xdr:row>61</xdr:row>
      <xdr:rowOff>24130</xdr:rowOff>
    </xdr:to>
    <xdr:sp macro="" textlink="">
      <xdr:nvSpPr>
        <xdr:cNvPr id="639" name="楕円 638">
          <a:extLst>
            <a:ext uri="{FF2B5EF4-FFF2-40B4-BE49-F238E27FC236}">
              <a16:creationId xmlns:a16="http://schemas.microsoft.com/office/drawing/2014/main" id="{FD6A175E-577B-4686-BCB2-6F31DA1F7804}"/>
            </a:ext>
          </a:extLst>
        </xdr:cNvPr>
        <xdr:cNvSpPr/>
      </xdr:nvSpPr>
      <xdr:spPr>
        <a:xfrm>
          <a:off x="16268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72407</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B2E5A671-846D-4616-841F-E9098E26A0DC}"/>
            </a:ext>
          </a:extLst>
        </xdr:cNvPr>
        <xdr:cNvSpPr txBox="1"/>
      </xdr:nvSpPr>
      <xdr:spPr>
        <a:xfrm>
          <a:off x="16357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67310</xdr:rowOff>
    </xdr:from>
    <xdr:to>
      <xdr:col>81</xdr:col>
      <xdr:colOff>101600</xdr:colOff>
      <xdr:row>60</xdr:row>
      <xdr:rowOff>168910</xdr:rowOff>
    </xdr:to>
    <xdr:sp macro="" textlink="">
      <xdr:nvSpPr>
        <xdr:cNvPr id="641" name="楕円 640">
          <a:extLst>
            <a:ext uri="{FF2B5EF4-FFF2-40B4-BE49-F238E27FC236}">
              <a16:creationId xmlns:a16="http://schemas.microsoft.com/office/drawing/2014/main" id="{1B52DF26-BED8-4CBF-9A55-A8F02D168110}"/>
            </a:ext>
          </a:extLst>
        </xdr:cNvPr>
        <xdr:cNvSpPr/>
      </xdr:nvSpPr>
      <xdr:spPr>
        <a:xfrm>
          <a:off x="15430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118110</xdr:rowOff>
    </xdr:from>
    <xdr:to>
      <xdr:col>85</xdr:col>
      <xdr:colOff>127000</xdr:colOff>
      <xdr:row>60</xdr:row>
      <xdr:rowOff>144780</xdr:rowOff>
    </xdr:to>
    <xdr:cxnSp macro="">
      <xdr:nvCxnSpPr>
        <xdr:cNvPr id="642" name="直線コネクタ 641">
          <a:extLst>
            <a:ext uri="{FF2B5EF4-FFF2-40B4-BE49-F238E27FC236}">
              <a16:creationId xmlns:a16="http://schemas.microsoft.com/office/drawing/2014/main" id="{A8EFF05C-4EA3-45B6-9413-6C3E3CE1CC69}"/>
            </a:ext>
          </a:extLst>
        </xdr:cNvPr>
        <xdr:cNvCxnSpPr/>
      </xdr:nvCxnSpPr>
      <xdr:spPr>
        <a:xfrm>
          <a:off x="15481300" y="104051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29210</xdr:rowOff>
    </xdr:from>
    <xdr:to>
      <xdr:col>76</xdr:col>
      <xdr:colOff>165100</xdr:colOff>
      <xdr:row>60</xdr:row>
      <xdr:rowOff>130810</xdr:rowOff>
    </xdr:to>
    <xdr:sp macro="" textlink="">
      <xdr:nvSpPr>
        <xdr:cNvPr id="643" name="楕円 642">
          <a:extLst>
            <a:ext uri="{FF2B5EF4-FFF2-40B4-BE49-F238E27FC236}">
              <a16:creationId xmlns:a16="http://schemas.microsoft.com/office/drawing/2014/main" id="{B4CD9B55-4FAA-483A-9427-71DFF5052B09}"/>
            </a:ext>
          </a:extLst>
        </xdr:cNvPr>
        <xdr:cNvSpPr/>
      </xdr:nvSpPr>
      <xdr:spPr>
        <a:xfrm>
          <a:off x="14541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80010</xdr:rowOff>
    </xdr:from>
    <xdr:to>
      <xdr:col>81</xdr:col>
      <xdr:colOff>50800</xdr:colOff>
      <xdr:row>60</xdr:row>
      <xdr:rowOff>118110</xdr:rowOff>
    </xdr:to>
    <xdr:cxnSp macro="">
      <xdr:nvCxnSpPr>
        <xdr:cNvPr id="644" name="直線コネクタ 643">
          <a:extLst>
            <a:ext uri="{FF2B5EF4-FFF2-40B4-BE49-F238E27FC236}">
              <a16:creationId xmlns:a16="http://schemas.microsoft.com/office/drawing/2014/main" id="{6F305DC7-22B1-4C43-8520-93684B027C8D}"/>
            </a:ext>
          </a:extLst>
        </xdr:cNvPr>
        <xdr:cNvCxnSpPr/>
      </xdr:nvCxnSpPr>
      <xdr:spPr>
        <a:xfrm>
          <a:off x="14592300" y="103670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162560</xdr:rowOff>
    </xdr:from>
    <xdr:to>
      <xdr:col>72</xdr:col>
      <xdr:colOff>38100</xdr:colOff>
      <xdr:row>60</xdr:row>
      <xdr:rowOff>92710</xdr:rowOff>
    </xdr:to>
    <xdr:sp macro="" textlink="">
      <xdr:nvSpPr>
        <xdr:cNvPr id="645" name="楕円 644">
          <a:extLst>
            <a:ext uri="{FF2B5EF4-FFF2-40B4-BE49-F238E27FC236}">
              <a16:creationId xmlns:a16="http://schemas.microsoft.com/office/drawing/2014/main" id="{9B20E439-B12F-429B-83AE-08271A54CAC2}"/>
            </a:ext>
          </a:extLst>
        </xdr:cNvPr>
        <xdr:cNvSpPr/>
      </xdr:nvSpPr>
      <xdr:spPr>
        <a:xfrm>
          <a:off x="13652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41910</xdr:rowOff>
    </xdr:from>
    <xdr:to>
      <xdr:col>76</xdr:col>
      <xdr:colOff>114300</xdr:colOff>
      <xdr:row>60</xdr:row>
      <xdr:rowOff>80010</xdr:rowOff>
    </xdr:to>
    <xdr:cxnSp macro="">
      <xdr:nvCxnSpPr>
        <xdr:cNvPr id="646" name="直線コネクタ 645">
          <a:extLst>
            <a:ext uri="{FF2B5EF4-FFF2-40B4-BE49-F238E27FC236}">
              <a16:creationId xmlns:a16="http://schemas.microsoft.com/office/drawing/2014/main" id="{3DB6FC35-D90C-4958-BA3D-9D894331889C}"/>
            </a:ext>
          </a:extLst>
        </xdr:cNvPr>
        <xdr:cNvCxnSpPr/>
      </xdr:nvCxnSpPr>
      <xdr:spPr>
        <a:xfrm>
          <a:off x="13703300" y="10328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137795</xdr:rowOff>
    </xdr:from>
    <xdr:to>
      <xdr:col>67</xdr:col>
      <xdr:colOff>101600</xdr:colOff>
      <xdr:row>60</xdr:row>
      <xdr:rowOff>67945</xdr:rowOff>
    </xdr:to>
    <xdr:sp macro="" textlink="">
      <xdr:nvSpPr>
        <xdr:cNvPr id="647" name="楕円 646">
          <a:extLst>
            <a:ext uri="{FF2B5EF4-FFF2-40B4-BE49-F238E27FC236}">
              <a16:creationId xmlns:a16="http://schemas.microsoft.com/office/drawing/2014/main" id="{A8FC1804-E6C4-4CEE-BB67-65364ED3418D}"/>
            </a:ext>
          </a:extLst>
        </xdr:cNvPr>
        <xdr:cNvSpPr/>
      </xdr:nvSpPr>
      <xdr:spPr>
        <a:xfrm>
          <a:off x="12763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17145</xdr:rowOff>
    </xdr:from>
    <xdr:to>
      <xdr:col>71</xdr:col>
      <xdr:colOff>177800</xdr:colOff>
      <xdr:row>60</xdr:row>
      <xdr:rowOff>41910</xdr:rowOff>
    </xdr:to>
    <xdr:cxnSp macro="">
      <xdr:nvCxnSpPr>
        <xdr:cNvPr id="648" name="直線コネクタ 647">
          <a:extLst>
            <a:ext uri="{FF2B5EF4-FFF2-40B4-BE49-F238E27FC236}">
              <a16:creationId xmlns:a16="http://schemas.microsoft.com/office/drawing/2014/main" id="{BFC18E41-B656-4EE2-B505-6F10CE7B279E}"/>
            </a:ext>
          </a:extLst>
        </xdr:cNvPr>
        <xdr:cNvCxnSpPr/>
      </xdr:nvCxnSpPr>
      <xdr:spPr>
        <a:xfrm>
          <a:off x="12814300" y="103041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8933E170-35DD-4057-9E96-00FA536B76C2}"/>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D0B4D8B3-D3A0-466C-AAF4-FC2606572728}"/>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CE2FA178-1508-438E-AA86-4DADF2C75E1C}"/>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19702</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69B720B7-A055-41E2-A0C9-8741FC2C5503}"/>
            </a:ext>
          </a:extLst>
        </xdr:cNvPr>
        <xdr:cNvSpPr txBox="1"/>
      </xdr:nvSpPr>
      <xdr:spPr>
        <a:xfrm>
          <a:off x="12611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160037</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D2CE2934-3821-4AF4-B53A-BD7B766D9F00}"/>
            </a:ext>
          </a:extLst>
        </xdr:cNvPr>
        <xdr:cNvSpPr txBox="1"/>
      </xdr:nvSpPr>
      <xdr:spPr>
        <a:xfrm>
          <a:off x="152660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121937</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89FA70E4-334F-4162-A5D1-08E53C39E21E}"/>
            </a:ext>
          </a:extLst>
        </xdr:cNvPr>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A121660C-69E0-4591-B034-B79C20C89B81}"/>
            </a:ext>
          </a:extLst>
        </xdr:cNvPr>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59072</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FA281367-D983-49D4-9C69-FA3F47A43042}"/>
            </a:ext>
          </a:extLst>
        </xdr:cNvPr>
        <xdr:cNvSpPr txBox="1"/>
      </xdr:nvSpPr>
      <xdr:spPr>
        <a:xfrm>
          <a:off x="12611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9EA475A6-9014-4B77-BFF3-3DB9728B3D8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7873DFF1-FCD9-439B-AF14-A41CAB0DD01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DBEDAC14-2C2B-4E18-B489-5E4F06EC8FB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2FE351B5-5BDD-44D5-8759-8C6B455EFBF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BB000824-0C2F-415F-9B7B-E7F9BC2B9BC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4CC9F57D-C342-41B6-A4F7-A7CDF46420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E825996-CDE0-498E-924B-FEFF07F2C73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EE11E09F-85BB-4A74-ADC3-1411D684A54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592ED0A8-2FE5-4224-B8D2-3BC8358C5F3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1AD75B95-F367-4AF9-85CB-14717A08837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9A943164-58A5-4585-B6F8-3B6EEE75B32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7CFAA455-4556-4FA2-8E2A-795947C6083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A78AB57C-263B-406A-8453-01D67C5C7DD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533C414D-27FC-404C-8B1D-1C2579C70A9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3FF70817-38E3-49C3-94D0-D522CBD05A9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7C1AAC73-958B-452D-BA43-E4948D3DF17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956A99C-E37C-4859-9CB5-8F824C47355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99E8977F-8A79-4FC7-AC48-368C1481294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19EB1B8A-E822-467E-8AF2-095A515364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3130311C-AB83-4023-9723-6DACA749FD4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2D55C028-6455-4CE2-93EE-F01F2C7692D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8" name="直線コネクタ 677">
          <a:extLst>
            <a:ext uri="{FF2B5EF4-FFF2-40B4-BE49-F238E27FC236}">
              <a16:creationId xmlns:a16="http://schemas.microsoft.com/office/drawing/2014/main" id="{24E0B424-E74C-401D-B44E-7CC2873AE4A3}"/>
            </a:ext>
          </a:extLst>
        </xdr:cNvPr>
        <xdr:cNvCxnSpPr/>
      </xdr:nvCxnSpPr>
      <xdr:spPr>
        <a:xfrm flipV="1">
          <a:off x="22160864" y="95097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F4E16FB0-FB91-40EC-B95C-71BB4ED2589A}"/>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a:extLst>
            <a:ext uri="{FF2B5EF4-FFF2-40B4-BE49-F238E27FC236}">
              <a16:creationId xmlns:a16="http://schemas.microsoft.com/office/drawing/2014/main" id="{98AE0BCA-3CB2-4BD2-AF5B-CBA07F6D6288}"/>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CCE4D6B8-81C5-4F71-BB8F-177B2D920751}"/>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2" name="直線コネクタ 681">
          <a:extLst>
            <a:ext uri="{FF2B5EF4-FFF2-40B4-BE49-F238E27FC236}">
              <a16:creationId xmlns:a16="http://schemas.microsoft.com/office/drawing/2014/main" id="{7CECC163-1C7F-410C-8CC5-E7795B133A7D}"/>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23FD12F8-CFEB-4B82-8995-3C955D5CAA0F}"/>
            </a:ext>
          </a:extLst>
        </xdr:cNvPr>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a:extLst>
            <a:ext uri="{FF2B5EF4-FFF2-40B4-BE49-F238E27FC236}">
              <a16:creationId xmlns:a16="http://schemas.microsoft.com/office/drawing/2014/main" id="{D64979E5-303B-4DED-ABFA-7F49942B4B52}"/>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5" name="フローチャート: 判断 684">
          <a:extLst>
            <a:ext uri="{FF2B5EF4-FFF2-40B4-BE49-F238E27FC236}">
              <a16:creationId xmlns:a16="http://schemas.microsoft.com/office/drawing/2014/main" id="{DCD6C6DA-3565-4413-975D-69601A077168}"/>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6" name="フローチャート: 判断 685">
          <a:extLst>
            <a:ext uri="{FF2B5EF4-FFF2-40B4-BE49-F238E27FC236}">
              <a16:creationId xmlns:a16="http://schemas.microsoft.com/office/drawing/2014/main" id="{2FB41B58-61C3-4B98-B808-1DD4446CDD9B}"/>
            </a:ext>
          </a:extLst>
        </xdr:cNvPr>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7" name="フローチャート: 判断 686">
          <a:extLst>
            <a:ext uri="{FF2B5EF4-FFF2-40B4-BE49-F238E27FC236}">
              <a16:creationId xmlns:a16="http://schemas.microsoft.com/office/drawing/2014/main" id="{09A524D6-A918-4709-8D8C-29E95A1FB4B7}"/>
            </a:ext>
          </a:extLst>
        </xdr:cNvPr>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88" name="フローチャート: 判断 687">
          <a:extLst>
            <a:ext uri="{FF2B5EF4-FFF2-40B4-BE49-F238E27FC236}">
              <a16:creationId xmlns:a16="http://schemas.microsoft.com/office/drawing/2014/main" id="{139C6209-E7D0-4629-8A71-C2314A0D700E}"/>
            </a:ext>
          </a:extLst>
        </xdr:cNvPr>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10D32BA6-941A-40B6-AAD6-1255F5346A1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D3636963-EC29-4624-8604-47F7E7DE7E5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8EE566AE-FF38-4B6B-956D-067B2BC0721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B14A02CB-529B-4AFE-A1F6-90D2B686EA6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BC205E1C-013D-472F-9BFD-3AD0699E5F2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694" name="楕円 693">
          <a:extLst>
            <a:ext uri="{FF2B5EF4-FFF2-40B4-BE49-F238E27FC236}">
              <a16:creationId xmlns:a16="http://schemas.microsoft.com/office/drawing/2014/main" id="{F475917A-EF2F-4A9A-AFD5-4BC68E9FC348}"/>
            </a:ext>
          </a:extLst>
        </xdr:cNvPr>
        <xdr:cNvSpPr/>
      </xdr:nvSpPr>
      <xdr:spPr>
        <a:xfrm>
          <a:off x="22110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124223</xdr:rowOff>
    </xdr:from>
    <xdr:ext cx="469744" cy="259045"/>
    <xdr:sp macro="" textlink="">
      <xdr:nvSpPr>
        <xdr:cNvPr id="695" name="【保健センター・保健所】&#10;一人当たり面積該当値テキスト">
          <a:extLst>
            <a:ext uri="{FF2B5EF4-FFF2-40B4-BE49-F238E27FC236}">
              <a16:creationId xmlns:a16="http://schemas.microsoft.com/office/drawing/2014/main" id="{AF1911C8-956D-4CE5-9AA0-2E806A69989B}"/>
            </a:ext>
          </a:extLst>
        </xdr:cNvPr>
        <xdr:cNvSpPr txBox="1"/>
      </xdr:nvSpPr>
      <xdr:spPr>
        <a:xfrm>
          <a:off x="22199600"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696" name="楕円 695">
          <a:extLst>
            <a:ext uri="{FF2B5EF4-FFF2-40B4-BE49-F238E27FC236}">
              <a16:creationId xmlns:a16="http://schemas.microsoft.com/office/drawing/2014/main" id="{D1C652F0-8739-4C5F-87E8-25F5403300B3}"/>
            </a:ext>
          </a:extLst>
        </xdr:cNvPr>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25146</xdr:rowOff>
    </xdr:to>
    <xdr:cxnSp macro="">
      <xdr:nvCxnSpPr>
        <xdr:cNvPr id="697" name="直線コネクタ 696">
          <a:extLst>
            <a:ext uri="{FF2B5EF4-FFF2-40B4-BE49-F238E27FC236}">
              <a16:creationId xmlns:a16="http://schemas.microsoft.com/office/drawing/2014/main" id="{514F495C-EB1B-49E3-9467-259A768DAB4B}"/>
            </a:ext>
          </a:extLst>
        </xdr:cNvPr>
        <xdr:cNvCxnSpPr/>
      </xdr:nvCxnSpPr>
      <xdr:spPr>
        <a:xfrm>
          <a:off x="21323300" y="10826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698" name="楕円 697">
          <a:extLst>
            <a:ext uri="{FF2B5EF4-FFF2-40B4-BE49-F238E27FC236}">
              <a16:creationId xmlns:a16="http://schemas.microsoft.com/office/drawing/2014/main" id="{9118CBCD-661F-4E31-996D-D804C2C25FF1}"/>
            </a:ext>
          </a:extLst>
        </xdr:cNvPr>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25146</xdr:rowOff>
    </xdr:to>
    <xdr:cxnSp macro="">
      <xdr:nvCxnSpPr>
        <xdr:cNvPr id="699" name="直線コネクタ 698">
          <a:extLst>
            <a:ext uri="{FF2B5EF4-FFF2-40B4-BE49-F238E27FC236}">
              <a16:creationId xmlns:a16="http://schemas.microsoft.com/office/drawing/2014/main" id="{85404706-C38B-4368-B3BB-D1230DF5D0D9}"/>
            </a:ext>
          </a:extLst>
        </xdr:cNvPr>
        <xdr:cNvCxnSpPr/>
      </xdr:nvCxnSpPr>
      <xdr:spPr>
        <a:xfrm>
          <a:off x="20434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700" name="楕円 699">
          <a:extLst>
            <a:ext uri="{FF2B5EF4-FFF2-40B4-BE49-F238E27FC236}">
              <a16:creationId xmlns:a16="http://schemas.microsoft.com/office/drawing/2014/main" id="{81B05F76-C409-4DE1-A7F3-4C66A62D617B}"/>
            </a:ext>
          </a:extLst>
        </xdr:cNvPr>
        <xdr:cNvSpPr/>
      </xdr:nvSpPr>
      <xdr:spPr>
        <a:xfrm>
          <a:off x="19494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25146</xdr:rowOff>
    </xdr:to>
    <xdr:cxnSp macro="">
      <xdr:nvCxnSpPr>
        <xdr:cNvPr id="701" name="直線コネクタ 700">
          <a:extLst>
            <a:ext uri="{FF2B5EF4-FFF2-40B4-BE49-F238E27FC236}">
              <a16:creationId xmlns:a16="http://schemas.microsoft.com/office/drawing/2014/main" id="{3B945FFB-A2AF-49BE-AA7E-BDC5CCDF1EBA}"/>
            </a:ext>
          </a:extLst>
        </xdr:cNvPr>
        <xdr:cNvCxnSpPr/>
      </xdr:nvCxnSpPr>
      <xdr:spPr>
        <a:xfrm>
          <a:off x="19545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02" name="楕円 701">
          <a:extLst>
            <a:ext uri="{FF2B5EF4-FFF2-40B4-BE49-F238E27FC236}">
              <a16:creationId xmlns:a16="http://schemas.microsoft.com/office/drawing/2014/main" id="{812EDB38-8DDA-4451-9254-5244A703F525}"/>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34290</xdr:rowOff>
    </xdr:to>
    <xdr:cxnSp macro="">
      <xdr:nvCxnSpPr>
        <xdr:cNvPr id="703" name="直線コネクタ 702">
          <a:extLst>
            <a:ext uri="{FF2B5EF4-FFF2-40B4-BE49-F238E27FC236}">
              <a16:creationId xmlns:a16="http://schemas.microsoft.com/office/drawing/2014/main" id="{2CEA9A32-F7F6-43C5-BD74-34096D7B3167}"/>
            </a:ext>
          </a:extLst>
        </xdr:cNvPr>
        <xdr:cNvCxnSpPr/>
      </xdr:nvCxnSpPr>
      <xdr:spPr>
        <a:xfrm flipV="1">
          <a:off x="18656300" y="10826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04" name="n_1aveValue【保健センター・保健所】&#10;一人当たり面積">
          <a:extLst>
            <a:ext uri="{FF2B5EF4-FFF2-40B4-BE49-F238E27FC236}">
              <a16:creationId xmlns:a16="http://schemas.microsoft.com/office/drawing/2014/main" id="{3EF095BE-2CC7-4498-9E0A-DD676512C60F}"/>
            </a:ext>
          </a:extLst>
        </xdr:cNvPr>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05" name="n_2aveValue【保健センター・保健所】&#10;一人当たり面積">
          <a:extLst>
            <a:ext uri="{FF2B5EF4-FFF2-40B4-BE49-F238E27FC236}">
              <a16:creationId xmlns:a16="http://schemas.microsoft.com/office/drawing/2014/main" id="{BCA5A492-AF2C-463B-83CD-5A2E53D017E4}"/>
            </a:ext>
          </a:extLst>
        </xdr:cNvPr>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706" name="n_3aveValue【保健センター・保健所】&#10;一人当たり面積">
          <a:extLst>
            <a:ext uri="{FF2B5EF4-FFF2-40B4-BE49-F238E27FC236}">
              <a16:creationId xmlns:a16="http://schemas.microsoft.com/office/drawing/2014/main" id="{6304043E-8715-4ABE-A365-2CAACD593D71}"/>
            </a:ext>
          </a:extLst>
        </xdr:cNvPr>
        <xdr:cNvSpPr txBox="1"/>
      </xdr:nvSpPr>
      <xdr:spPr>
        <a:xfrm>
          <a:off x="19310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707" name="n_4aveValue【保健センター・保健所】&#10;一人当たり面積">
          <a:extLst>
            <a:ext uri="{FF2B5EF4-FFF2-40B4-BE49-F238E27FC236}">
              <a16:creationId xmlns:a16="http://schemas.microsoft.com/office/drawing/2014/main" id="{BFE92A0D-EA91-45DB-9591-13E423A4E788}"/>
            </a:ext>
          </a:extLst>
        </xdr:cNvPr>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macro="" textlink="">
      <xdr:nvSpPr>
        <xdr:cNvPr id="708" name="n_1mainValue【保健センター・保健所】&#10;一人当たり面積">
          <a:extLst>
            <a:ext uri="{FF2B5EF4-FFF2-40B4-BE49-F238E27FC236}">
              <a16:creationId xmlns:a16="http://schemas.microsoft.com/office/drawing/2014/main" id="{02B203F7-EF3D-418E-9DBF-155B7669DEFD}"/>
            </a:ext>
          </a:extLst>
        </xdr:cNvPr>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709" name="n_2mainValue【保健センター・保健所】&#10;一人当たり面積">
          <a:extLst>
            <a:ext uri="{FF2B5EF4-FFF2-40B4-BE49-F238E27FC236}">
              <a16:creationId xmlns:a16="http://schemas.microsoft.com/office/drawing/2014/main" id="{33CE7805-C542-4EE5-B72C-8D5245F3EA30}"/>
            </a:ext>
          </a:extLst>
        </xdr:cNvPr>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710" name="n_3mainValue【保健センター・保健所】&#10;一人当たり面積">
          <a:extLst>
            <a:ext uri="{FF2B5EF4-FFF2-40B4-BE49-F238E27FC236}">
              <a16:creationId xmlns:a16="http://schemas.microsoft.com/office/drawing/2014/main" id="{09EFBE7D-9066-4ACD-A78F-57D58111FFB7}"/>
            </a:ext>
          </a:extLst>
        </xdr:cNvPr>
        <xdr:cNvSpPr txBox="1"/>
      </xdr:nvSpPr>
      <xdr:spPr>
        <a:xfrm>
          <a:off x="19310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711" name="n_4mainValue【保健センター・保健所】&#10;一人当たり面積">
          <a:extLst>
            <a:ext uri="{FF2B5EF4-FFF2-40B4-BE49-F238E27FC236}">
              <a16:creationId xmlns:a16="http://schemas.microsoft.com/office/drawing/2014/main" id="{43B21B15-9CCA-4210-BBA0-EEAFDD713D67}"/>
            </a:ext>
          </a:extLst>
        </xdr:cNvPr>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0ABB30BD-C65F-470D-8758-1EB5C5F7F1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C575629D-52B4-460E-BB5E-D034680BE17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9358EE0A-E17A-4D7C-A5A8-40233959839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61E44ED4-771E-498D-AE8F-B02F792B0C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49F53D5C-5287-4A2F-B857-C84D1DEE7A1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F6B44FCF-5A8B-4AAF-82FD-8CF7601011C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18E22C51-A74B-4BF9-A33D-01ACEDE7DF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3BB17C0D-3BD1-4AAC-A278-ECD12C7D58E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174627CB-D736-476D-9A94-4B3828E8F6A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327EFDF6-117C-4B6E-BE6F-55DCA126745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C74659C3-A290-41ED-9E55-794676FD444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8F432E39-048C-45EE-ADDC-BA147D85EEC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134545F6-5365-4060-984A-64977122956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790BD6F4-0F74-40CD-8CDA-68CEAA56BAB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6BDCAE2C-C19E-4979-AC9A-1132F8DF9E0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903FD66C-B0CA-4B29-9A11-52E9ABDEAEB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D89A5AF2-D10C-47F6-9589-65FDE6D872B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6E1FCA8B-D8E4-4A39-BD74-C12E43C212E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1259BC2A-B4A0-48F6-BD9F-254ADE11973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247477B1-7800-4648-9165-BA927356593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EB23BEBD-ABA1-4211-B646-165083B75A1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2808946F-B31F-4735-B615-3E29118A739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BCE97EB5-480F-44F1-895E-15D46EC950F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DCE8BFDA-A7D5-41BC-BED8-9CC1DB5E192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6" name="直線コネクタ 735">
          <a:extLst>
            <a:ext uri="{FF2B5EF4-FFF2-40B4-BE49-F238E27FC236}">
              <a16:creationId xmlns:a16="http://schemas.microsoft.com/office/drawing/2014/main" id="{DEEF7586-55F0-43D2-B94B-FA917C9B84AB}"/>
            </a:ext>
          </a:extLst>
        </xdr:cNvPr>
        <xdr:cNvCxnSpPr/>
      </xdr:nvCxnSpPr>
      <xdr:spPr>
        <a:xfrm flipV="1">
          <a:off x="16318864" y="135750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354AAF48-F262-4D13-8197-06A58ACD4F75}"/>
            </a:ext>
          </a:extLst>
        </xdr:cNvPr>
        <xdr:cNvSpPr txBox="1"/>
      </xdr:nvSpPr>
      <xdr:spPr>
        <a:xfrm>
          <a:off x="16357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8" name="直線コネクタ 737">
          <a:extLst>
            <a:ext uri="{FF2B5EF4-FFF2-40B4-BE49-F238E27FC236}">
              <a16:creationId xmlns:a16="http://schemas.microsoft.com/office/drawing/2014/main" id="{BF06AE73-1050-4F73-BA75-D09E988BF861}"/>
            </a:ext>
          </a:extLst>
        </xdr:cNvPr>
        <xdr:cNvCxnSpPr/>
      </xdr:nvCxnSpPr>
      <xdr:spPr>
        <a:xfrm>
          <a:off x="16230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06C5013A-13FF-4953-9835-0B870C0543A2}"/>
            </a:ext>
          </a:extLst>
        </xdr:cNvPr>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0" name="直線コネクタ 739">
          <a:extLst>
            <a:ext uri="{FF2B5EF4-FFF2-40B4-BE49-F238E27FC236}">
              <a16:creationId xmlns:a16="http://schemas.microsoft.com/office/drawing/2014/main" id="{49DBE15B-026F-4E25-BB36-5B203E45430D}"/>
            </a:ext>
          </a:extLst>
        </xdr:cNvPr>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EAB23EFC-E23F-4909-8DB4-2602122207A2}"/>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2" name="フローチャート: 判断 741">
          <a:extLst>
            <a:ext uri="{FF2B5EF4-FFF2-40B4-BE49-F238E27FC236}">
              <a16:creationId xmlns:a16="http://schemas.microsoft.com/office/drawing/2014/main" id="{4D2A824D-5A51-4013-B37A-A2A54ED66DDC}"/>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3" name="フローチャート: 判断 742">
          <a:extLst>
            <a:ext uri="{FF2B5EF4-FFF2-40B4-BE49-F238E27FC236}">
              <a16:creationId xmlns:a16="http://schemas.microsoft.com/office/drawing/2014/main" id="{09F54CEC-2CD5-4A7B-9A2A-2401E6B49C7E}"/>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4" name="フローチャート: 判断 743">
          <a:extLst>
            <a:ext uri="{FF2B5EF4-FFF2-40B4-BE49-F238E27FC236}">
              <a16:creationId xmlns:a16="http://schemas.microsoft.com/office/drawing/2014/main" id="{D7B151D7-3F39-437B-897D-4B555AA1FEDC}"/>
            </a:ext>
          </a:extLst>
        </xdr:cNvPr>
        <xdr:cNvSpPr/>
      </xdr:nvSpPr>
      <xdr:spPr>
        <a:xfrm>
          <a:off x="14541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5" name="フローチャート: 判断 744">
          <a:extLst>
            <a:ext uri="{FF2B5EF4-FFF2-40B4-BE49-F238E27FC236}">
              <a16:creationId xmlns:a16="http://schemas.microsoft.com/office/drawing/2014/main" id="{6A4FCBD9-AD8C-4793-AB39-DF32B82110BC}"/>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6" name="フローチャート: 判断 745">
          <a:extLst>
            <a:ext uri="{FF2B5EF4-FFF2-40B4-BE49-F238E27FC236}">
              <a16:creationId xmlns:a16="http://schemas.microsoft.com/office/drawing/2014/main" id="{670FC96C-F8E7-4FCB-9E59-F260D2257E9B}"/>
            </a:ext>
          </a:extLst>
        </xdr:cNvPr>
        <xdr:cNvSpPr/>
      </xdr:nvSpPr>
      <xdr:spPr>
        <a:xfrm>
          <a:off x="12763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629527C5-703A-46E9-8F82-AAB677E265E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C81AA872-F719-4434-9E2D-C241B736466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EC9C33E-40C9-4961-8BE0-80A91303F7B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494F5B67-3CDA-4E99-B019-DEA1F614316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9BA34736-9BB0-4994-AEAC-E088ECC8B28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xdr:rowOff>
    </xdr:from>
    <xdr:to>
      <xdr:col>85</xdr:col>
      <xdr:colOff>177800</xdr:colOff>
      <xdr:row>81</xdr:row>
      <xdr:rowOff>117475</xdr:rowOff>
    </xdr:to>
    <xdr:sp macro="" textlink="">
      <xdr:nvSpPr>
        <xdr:cNvPr id="752" name="楕円 751">
          <a:extLst>
            <a:ext uri="{FF2B5EF4-FFF2-40B4-BE49-F238E27FC236}">
              <a16:creationId xmlns:a16="http://schemas.microsoft.com/office/drawing/2014/main" id="{E63CE396-2A27-4492-B75D-159404B2945F}"/>
            </a:ext>
          </a:extLst>
        </xdr:cNvPr>
        <xdr:cNvSpPr/>
      </xdr:nvSpPr>
      <xdr:spPr>
        <a:xfrm>
          <a:off x="162687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38752</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F897498D-4F23-4FBD-B928-BE159207ABE7}"/>
            </a:ext>
          </a:extLst>
        </xdr:cNvPr>
        <xdr:cNvSpPr txBox="1"/>
      </xdr:nvSpPr>
      <xdr:spPr>
        <a:xfrm>
          <a:off x="16357600"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xdr:rowOff>
    </xdr:from>
    <xdr:to>
      <xdr:col>81</xdr:col>
      <xdr:colOff>101600</xdr:colOff>
      <xdr:row>81</xdr:row>
      <xdr:rowOff>109855</xdr:rowOff>
    </xdr:to>
    <xdr:sp macro="" textlink="">
      <xdr:nvSpPr>
        <xdr:cNvPr id="754" name="楕円 753">
          <a:extLst>
            <a:ext uri="{FF2B5EF4-FFF2-40B4-BE49-F238E27FC236}">
              <a16:creationId xmlns:a16="http://schemas.microsoft.com/office/drawing/2014/main" id="{62EEC9A2-D5FD-441C-BEC3-8E4D87D5D308}"/>
            </a:ext>
          </a:extLst>
        </xdr:cNvPr>
        <xdr:cNvSpPr/>
      </xdr:nvSpPr>
      <xdr:spPr>
        <a:xfrm>
          <a:off x="15430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59055</xdr:rowOff>
    </xdr:from>
    <xdr:to>
      <xdr:col>85</xdr:col>
      <xdr:colOff>127000</xdr:colOff>
      <xdr:row>81</xdr:row>
      <xdr:rowOff>66675</xdr:rowOff>
    </xdr:to>
    <xdr:cxnSp macro="">
      <xdr:nvCxnSpPr>
        <xdr:cNvPr id="755" name="直線コネクタ 754">
          <a:extLst>
            <a:ext uri="{FF2B5EF4-FFF2-40B4-BE49-F238E27FC236}">
              <a16:creationId xmlns:a16="http://schemas.microsoft.com/office/drawing/2014/main" id="{31DBD114-CD65-4250-B983-DB6E7B031346}"/>
            </a:ext>
          </a:extLst>
        </xdr:cNvPr>
        <xdr:cNvCxnSpPr/>
      </xdr:nvCxnSpPr>
      <xdr:spPr>
        <a:xfrm>
          <a:off x="15481300" y="1394650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158750</xdr:rowOff>
    </xdr:from>
    <xdr:to>
      <xdr:col>76</xdr:col>
      <xdr:colOff>165100</xdr:colOff>
      <xdr:row>81</xdr:row>
      <xdr:rowOff>88900</xdr:rowOff>
    </xdr:to>
    <xdr:sp macro="" textlink="">
      <xdr:nvSpPr>
        <xdr:cNvPr id="756" name="楕円 755">
          <a:extLst>
            <a:ext uri="{FF2B5EF4-FFF2-40B4-BE49-F238E27FC236}">
              <a16:creationId xmlns:a16="http://schemas.microsoft.com/office/drawing/2014/main" id="{9434E2D5-09AD-4F2A-AD22-FE2D2C722484}"/>
            </a:ext>
          </a:extLst>
        </xdr:cNvPr>
        <xdr:cNvSpPr/>
      </xdr:nvSpPr>
      <xdr:spPr>
        <a:xfrm>
          <a:off x="14541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38100</xdr:rowOff>
    </xdr:from>
    <xdr:to>
      <xdr:col>81</xdr:col>
      <xdr:colOff>50800</xdr:colOff>
      <xdr:row>81</xdr:row>
      <xdr:rowOff>59055</xdr:rowOff>
    </xdr:to>
    <xdr:cxnSp macro="">
      <xdr:nvCxnSpPr>
        <xdr:cNvPr id="757" name="直線コネクタ 756">
          <a:extLst>
            <a:ext uri="{FF2B5EF4-FFF2-40B4-BE49-F238E27FC236}">
              <a16:creationId xmlns:a16="http://schemas.microsoft.com/office/drawing/2014/main" id="{2FDEE350-F30B-48ED-80B7-D872A71C2B53}"/>
            </a:ext>
          </a:extLst>
        </xdr:cNvPr>
        <xdr:cNvCxnSpPr/>
      </xdr:nvCxnSpPr>
      <xdr:spPr>
        <a:xfrm>
          <a:off x="14592300" y="139255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93980</xdr:rowOff>
    </xdr:from>
    <xdr:to>
      <xdr:col>72</xdr:col>
      <xdr:colOff>38100</xdr:colOff>
      <xdr:row>81</xdr:row>
      <xdr:rowOff>24130</xdr:rowOff>
    </xdr:to>
    <xdr:sp macro="" textlink="">
      <xdr:nvSpPr>
        <xdr:cNvPr id="758" name="楕円 757">
          <a:extLst>
            <a:ext uri="{FF2B5EF4-FFF2-40B4-BE49-F238E27FC236}">
              <a16:creationId xmlns:a16="http://schemas.microsoft.com/office/drawing/2014/main" id="{ADCDA9E2-9FFA-4733-8D94-82C01CB7E068}"/>
            </a:ext>
          </a:extLst>
        </xdr:cNvPr>
        <xdr:cNvSpPr/>
      </xdr:nvSpPr>
      <xdr:spPr>
        <a:xfrm>
          <a:off x="13652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144780</xdr:rowOff>
    </xdr:from>
    <xdr:to>
      <xdr:col>76</xdr:col>
      <xdr:colOff>114300</xdr:colOff>
      <xdr:row>81</xdr:row>
      <xdr:rowOff>38100</xdr:rowOff>
    </xdr:to>
    <xdr:cxnSp macro="">
      <xdr:nvCxnSpPr>
        <xdr:cNvPr id="759" name="直線コネクタ 758">
          <a:extLst>
            <a:ext uri="{FF2B5EF4-FFF2-40B4-BE49-F238E27FC236}">
              <a16:creationId xmlns:a16="http://schemas.microsoft.com/office/drawing/2014/main" id="{303D3E7A-D3AC-42D8-BF6F-5486F4784E3D}"/>
            </a:ext>
          </a:extLst>
        </xdr:cNvPr>
        <xdr:cNvCxnSpPr/>
      </xdr:nvCxnSpPr>
      <xdr:spPr>
        <a:xfrm>
          <a:off x="13703300" y="138607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57786</xdr:rowOff>
    </xdr:from>
    <xdr:to>
      <xdr:col>67</xdr:col>
      <xdr:colOff>101600</xdr:colOff>
      <xdr:row>80</xdr:row>
      <xdr:rowOff>159386</xdr:rowOff>
    </xdr:to>
    <xdr:sp macro="" textlink="">
      <xdr:nvSpPr>
        <xdr:cNvPr id="760" name="楕円 759">
          <a:extLst>
            <a:ext uri="{FF2B5EF4-FFF2-40B4-BE49-F238E27FC236}">
              <a16:creationId xmlns:a16="http://schemas.microsoft.com/office/drawing/2014/main" id="{31BC0A88-846A-44AE-99C2-851D34299217}"/>
            </a:ext>
          </a:extLst>
        </xdr:cNvPr>
        <xdr:cNvSpPr/>
      </xdr:nvSpPr>
      <xdr:spPr>
        <a:xfrm>
          <a:off x="12763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108586</xdr:rowOff>
    </xdr:from>
    <xdr:to>
      <xdr:col>71</xdr:col>
      <xdr:colOff>177800</xdr:colOff>
      <xdr:row>80</xdr:row>
      <xdr:rowOff>144780</xdr:rowOff>
    </xdr:to>
    <xdr:cxnSp macro="">
      <xdr:nvCxnSpPr>
        <xdr:cNvPr id="761" name="直線コネクタ 760">
          <a:extLst>
            <a:ext uri="{FF2B5EF4-FFF2-40B4-BE49-F238E27FC236}">
              <a16:creationId xmlns:a16="http://schemas.microsoft.com/office/drawing/2014/main" id="{204C7DF5-6CDA-4CBA-8D27-EF79D30A53F2}"/>
            </a:ext>
          </a:extLst>
        </xdr:cNvPr>
        <xdr:cNvCxnSpPr/>
      </xdr:nvCxnSpPr>
      <xdr:spPr>
        <a:xfrm>
          <a:off x="12814300" y="138245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762" name="n_1aveValue【消防施設】&#10;有形固定資産減価償却率">
          <a:extLst>
            <a:ext uri="{FF2B5EF4-FFF2-40B4-BE49-F238E27FC236}">
              <a16:creationId xmlns:a16="http://schemas.microsoft.com/office/drawing/2014/main" id="{7ED680A9-2621-46F1-B50C-76BCFB3D853B}"/>
            </a:ext>
          </a:extLst>
        </xdr:cNvPr>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160038</xdr:rowOff>
    </xdr:from>
    <xdr:ext cx="405111" cy="259045"/>
    <xdr:sp macro="" textlink="">
      <xdr:nvSpPr>
        <xdr:cNvPr id="763" name="n_2aveValue【消防施設】&#10;有形固定資産減価償却率">
          <a:extLst>
            <a:ext uri="{FF2B5EF4-FFF2-40B4-BE49-F238E27FC236}">
              <a16:creationId xmlns:a16="http://schemas.microsoft.com/office/drawing/2014/main" id="{5600D03C-0220-4DC1-BE88-FF2B45C55440}"/>
            </a:ext>
          </a:extLst>
        </xdr:cNvPr>
        <xdr:cNvSpPr txBox="1"/>
      </xdr:nvSpPr>
      <xdr:spPr>
        <a:xfrm>
          <a:off x="14389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764" name="n_3aveValue【消防施設】&#10;有形固定資産減価償却率">
          <a:extLst>
            <a:ext uri="{FF2B5EF4-FFF2-40B4-BE49-F238E27FC236}">
              <a16:creationId xmlns:a16="http://schemas.microsoft.com/office/drawing/2014/main" id="{D389FBD1-0171-4648-88EB-D60ABDD62169}"/>
            </a:ext>
          </a:extLst>
        </xdr:cNvPr>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765" name="n_4aveValue【消防施設】&#10;有形固定資産減価償却率">
          <a:extLst>
            <a:ext uri="{FF2B5EF4-FFF2-40B4-BE49-F238E27FC236}">
              <a16:creationId xmlns:a16="http://schemas.microsoft.com/office/drawing/2014/main" id="{B75393CA-BCE9-4A86-8A33-56CDB8C55BB7}"/>
            </a:ext>
          </a:extLst>
        </xdr:cNvPr>
        <xdr:cNvSpPr txBox="1"/>
      </xdr:nvSpPr>
      <xdr:spPr>
        <a:xfrm>
          <a:off x="12611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126382</xdr:rowOff>
    </xdr:from>
    <xdr:ext cx="405111" cy="259045"/>
    <xdr:sp macro="" textlink="">
      <xdr:nvSpPr>
        <xdr:cNvPr id="766" name="n_1mainValue【消防施設】&#10;有形固定資産減価償却率">
          <a:extLst>
            <a:ext uri="{FF2B5EF4-FFF2-40B4-BE49-F238E27FC236}">
              <a16:creationId xmlns:a16="http://schemas.microsoft.com/office/drawing/2014/main" id="{6B53829B-8A25-4AC2-A25A-1AB7F8137C03}"/>
            </a:ext>
          </a:extLst>
        </xdr:cNvPr>
        <xdr:cNvSpPr txBox="1"/>
      </xdr:nvSpPr>
      <xdr:spPr>
        <a:xfrm>
          <a:off x="152660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105427</xdr:rowOff>
    </xdr:from>
    <xdr:ext cx="405111" cy="259045"/>
    <xdr:sp macro="" textlink="">
      <xdr:nvSpPr>
        <xdr:cNvPr id="767" name="n_2mainValue【消防施設】&#10;有形固定資産減価償却率">
          <a:extLst>
            <a:ext uri="{FF2B5EF4-FFF2-40B4-BE49-F238E27FC236}">
              <a16:creationId xmlns:a16="http://schemas.microsoft.com/office/drawing/2014/main" id="{DD923DAB-0354-4382-9F46-5DB431455517}"/>
            </a:ext>
          </a:extLst>
        </xdr:cNvPr>
        <xdr:cNvSpPr txBox="1"/>
      </xdr:nvSpPr>
      <xdr:spPr>
        <a:xfrm>
          <a:off x="14389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40657</xdr:rowOff>
    </xdr:from>
    <xdr:ext cx="405111" cy="259045"/>
    <xdr:sp macro="" textlink="">
      <xdr:nvSpPr>
        <xdr:cNvPr id="768" name="n_3mainValue【消防施設】&#10;有形固定資産減価償却率">
          <a:extLst>
            <a:ext uri="{FF2B5EF4-FFF2-40B4-BE49-F238E27FC236}">
              <a16:creationId xmlns:a16="http://schemas.microsoft.com/office/drawing/2014/main" id="{AED93FCC-069B-4E6B-99FD-554E0FE0C7C7}"/>
            </a:ext>
          </a:extLst>
        </xdr:cNvPr>
        <xdr:cNvSpPr txBox="1"/>
      </xdr:nvSpPr>
      <xdr:spPr>
        <a:xfrm>
          <a:off x="13500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4463</xdr:rowOff>
    </xdr:from>
    <xdr:ext cx="405111" cy="259045"/>
    <xdr:sp macro="" textlink="">
      <xdr:nvSpPr>
        <xdr:cNvPr id="769" name="n_4mainValue【消防施設】&#10;有形固定資産減価償却率">
          <a:extLst>
            <a:ext uri="{FF2B5EF4-FFF2-40B4-BE49-F238E27FC236}">
              <a16:creationId xmlns:a16="http://schemas.microsoft.com/office/drawing/2014/main" id="{0AD19784-90F4-45F1-A93E-B9DDC93E5BA9}"/>
            </a:ext>
          </a:extLst>
        </xdr:cNvPr>
        <xdr:cNvSpPr txBox="1"/>
      </xdr:nvSpPr>
      <xdr:spPr>
        <a:xfrm>
          <a:off x="12611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F5B12026-CA40-4429-8880-08FE4B821A5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644D3E38-8974-4C15-9E46-36CAE8D7E8A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2090BC94-FA83-4535-B6B3-DE63826B631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F06388AC-487F-46A5-8AD8-A31CAE44C18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D8DDEE56-E1B8-41A6-9636-34361D5D251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AEA13F11-112B-4B34-9B90-D20E864C080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10D9FE89-A868-4C4F-915B-BF2F001D03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73504355-A03C-4989-A986-E440ABBB116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87989F0B-3DF8-4C89-974A-3E9A7789F8A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ECBDDEC2-E071-4CAC-B249-EDA871A4084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41F259BA-1E23-4B9D-ABF8-3D09F4C6C5E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5B06F483-2B2B-44B3-B963-0FDEF2A60DE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0B042921-5D4B-4CC5-A1C0-7636239D5E9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672A9643-967A-41DD-905F-E090877B032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89E03722-2DD7-4853-B331-C7B9132B18B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C0109E47-5826-4022-B045-4D26177CA87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2CCDABF7-9250-43A5-905E-4BC52730546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03B0FB40-A831-4112-8868-3D403C488C0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31D58202-317A-4567-91D8-E082567EF0E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C5981F0D-AC65-4ED9-8644-B407F8715B1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E3803B76-A3ED-429C-A150-65A81E153B5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EE7B1381-613A-493B-B69A-DEB65FDC888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6EF9A2ED-8F19-4630-8FF5-D201C2AC7B5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3" name="直線コネクタ 792">
          <a:extLst>
            <a:ext uri="{FF2B5EF4-FFF2-40B4-BE49-F238E27FC236}">
              <a16:creationId xmlns:a16="http://schemas.microsoft.com/office/drawing/2014/main" id="{ECECE9D7-84FA-4D3F-96DC-1C05842BA8D3}"/>
            </a:ext>
          </a:extLst>
        </xdr:cNvPr>
        <xdr:cNvCxnSpPr/>
      </xdr:nvCxnSpPr>
      <xdr:spPr>
        <a:xfrm flipV="1">
          <a:off x="22160864" y="1332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a:extLst>
            <a:ext uri="{FF2B5EF4-FFF2-40B4-BE49-F238E27FC236}">
              <a16:creationId xmlns:a16="http://schemas.microsoft.com/office/drawing/2014/main" id="{153FBD0D-FEFD-4525-8D76-018D83937FEF}"/>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a:extLst>
            <a:ext uri="{FF2B5EF4-FFF2-40B4-BE49-F238E27FC236}">
              <a16:creationId xmlns:a16="http://schemas.microsoft.com/office/drawing/2014/main" id="{F878B4D0-4E55-4CAD-884F-B0CF4A2EA8C9}"/>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6" name="【消防施設】&#10;一人当たり面積最大値テキスト">
          <a:extLst>
            <a:ext uri="{FF2B5EF4-FFF2-40B4-BE49-F238E27FC236}">
              <a16:creationId xmlns:a16="http://schemas.microsoft.com/office/drawing/2014/main" id="{5B6CD3B0-6BC2-4A17-8B1F-9F8516EC731C}"/>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7" name="直線コネクタ 796">
          <a:extLst>
            <a:ext uri="{FF2B5EF4-FFF2-40B4-BE49-F238E27FC236}">
              <a16:creationId xmlns:a16="http://schemas.microsoft.com/office/drawing/2014/main" id="{C38339EE-35EB-46BB-8F1D-047C1A0C3CD0}"/>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8" name="【消防施設】&#10;一人当たり面積平均値テキスト">
          <a:extLst>
            <a:ext uri="{FF2B5EF4-FFF2-40B4-BE49-F238E27FC236}">
              <a16:creationId xmlns:a16="http://schemas.microsoft.com/office/drawing/2014/main" id="{683D85AA-E053-4A1C-94DB-8BBB343A6C04}"/>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a:extLst>
            <a:ext uri="{FF2B5EF4-FFF2-40B4-BE49-F238E27FC236}">
              <a16:creationId xmlns:a16="http://schemas.microsoft.com/office/drawing/2014/main" id="{5188E563-7C8E-4A7A-9FAD-AEDC5D391A76}"/>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a:extLst>
            <a:ext uri="{FF2B5EF4-FFF2-40B4-BE49-F238E27FC236}">
              <a16:creationId xmlns:a16="http://schemas.microsoft.com/office/drawing/2014/main" id="{E294EF82-2D50-4DAC-B41D-146F95457DC6}"/>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1" name="フローチャート: 判断 800">
          <a:extLst>
            <a:ext uri="{FF2B5EF4-FFF2-40B4-BE49-F238E27FC236}">
              <a16:creationId xmlns:a16="http://schemas.microsoft.com/office/drawing/2014/main" id="{DCFA4376-2880-4ED7-A4B7-DF877AB76F02}"/>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2" name="フローチャート: 判断 801">
          <a:extLst>
            <a:ext uri="{FF2B5EF4-FFF2-40B4-BE49-F238E27FC236}">
              <a16:creationId xmlns:a16="http://schemas.microsoft.com/office/drawing/2014/main" id="{460F916D-FAAC-4879-9D4A-02C0AEADAF3C}"/>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3" name="フローチャート: 判断 802">
          <a:extLst>
            <a:ext uri="{FF2B5EF4-FFF2-40B4-BE49-F238E27FC236}">
              <a16:creationId xmlns:a16="http://schemas.microsoft.com/office/drawing/2014/main" id="{14E93D0F-29AE-4714-9FC7-9E7AFA6D1AE8}"/>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6205039A-4BB9-47DA-8616-BE4C557201C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2D2168A8-5923-4E7D-993C-E89FA893E1B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E410618E-4DAC-40EE-B13F-E0AD1ABB9BE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97A96587-E0DC-4288-A7E2-1B1A553114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7F4C844C-FF77-4126-8F4C-2ECE6DD0E9B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76200</xdr:rowOff>
    </xdr:from>
    <xdr:to>
      <xdr:col>116</xdr:col>
      <xdr:colOff>114300</xdr:colOff>
      <xdr:row>83</xdr:row>
      <xdr:rowOff>6350</xdr:rowOff>
    </xdr:to>
    <xdr:sp macro="" textlink="">
      <xdr:nvSpPr>
        <xdr:cNvPr id="809" name="楕円 808">
          <a:extLst>
            <a:ext uri="{FF2B5EF4-FFF2-40B4-BE49-F238E27FC236}">
              <a16:creationId xmlns:a16="http://schemas.microsoft.com/office/drawing/2014/main" id="{C7AA0B29-0DC7-495C-BA79-E0A1668007FD}"/>
            </a:ext>
          </a:extLst>
        </xdr:cNvPr>
        <xdr:cNvSpPr/>
      </xdr:nvSpPr>
      <xdr:spPr>
        <a:xfrm>
          <a:off x="221107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99077</xdr:rowOff>
    </xdr:from>
    <xdr:ext cx="469744" cy="259045"/>
    <xdr:sp macro="" textlink="">
      <xdr:nvSpPr>
        <xdr:cNvPr id="810" name="【消防施設】&#10;一人当たり面積該当値テキスト">
          <a:extLst>
            <a:ext uri="{FF2B5EF4-FFF2-40B4-BE49-F238E27FC236}">
              <a16:creationId xmlns:a16="http://schemas.microsoft.com/office/drawing/2014/main" id="{F48D5D5E-99FB-4C9D-8CEE-64166A96F4D6}"/>
            </a:ext>
          </a:extLst>
        </xdr:cNvPr>
        <xdr:cNvSpPr txBox="1"/>
      </xdr:nvSpPr>
      <xdr:spPr>
        <a:xfrm>
          <a:off x="22199600"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88900</xdr:rowOff>
    </xdr:from>
    <xdr:to>
      <xdr:col>112</xdr:col>
      <xdr:colOff>38100</xdr:colOff>
      <xdr:row>83</xdr:row>
      <xdr:rowOff>19050</xdr:rowOff>
    </xdr:to>
    <xdr:sp macro="" textlink="">
      <xdr:nvSpPr>
        <xdr:cNvPr id="811" name="楕円 810">
          <a:extLst>
            <a:ext uri="{FF2B5EF4-FFF2-40B4-BE49-F238E27FC236}">
              <a16:creationId xmlns:a16="http://schemas.microsoft.com/office/drawing/2014/main" id="{F6C6B3E6-8922-4CF2-A64B-4D8EC94FEC15}"/>
            </a:ext>
          </a:extLst>
        </xdr:cNvPr>
        <xdr:cNvSpPr/>
      </xdr:nvSpPr>
      <xdr:spPr>
        <a:xfrm>
          <a:off x="21272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127000</xdr:rowOff>
    </xdr:from>
    <xdr:to>
      <xdr:col>116</xdr:col>
      <xdr:colOff>63500</xdr:colOff>
      <xdr:row>82</xdr:row>
      <xdr:rowOff>139700</xdr:rowOff>
    </xdr:to>
    <xdr:cxnSp macro="">
      <xdr:nvCxnSpPr>
        <xdr:cNvPr id="812" name="直線コネクタ 811">
          <a:extLst>
            <a:ext uri="{FF2B5EF4-FFF2-40B4-BE49-F238E27FC236}">
              <a16:creationId xmlns:a16="http://schemas.microsoft.com/office/drawing/2014/main" id="{07677ABA-1638-4EB2-9F6A-322AE45CAC96}"/>
            </a:ext>
          </a:extLst>
        </xdr:cNvPr>
        <xdr:cNvCxnSpPr/>
      </xdr:nvCxnSpPr>
      <xdr:spPr>
        <a:xfrm flipV="1">
          <a:off x="21323300" y="14185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88900</xdr:rowOff>
    </xdr:from>
    <xdr:to>
      <xdr:col>107</xdr:col>
      <xdr:colOff>101600</xdr:colOff>
      <xdr:row>83</xdr:row>
      <xdr:rowOff>19050</xdr:rowOff>
    </xdr:to>
    <xdr:sp macro="" textlink="">
      <xdr:nvSpPr>
        <xdr:cNvPr id="813" name="楕円 812">
          <a:extLst>
            <a:ext uri="{FF2B5EF4-FFF2-40B4-BE49-F238E27FC236}">
              <a16:creationId xmlns:a16="http://schemas.microsoft.com/office/drawing/2014/main" id="{4D44A769-2941-4D45-BF19-8C4BEF713167}"/>
            </a:ext>
          </a:extLst>
        </xdr:cNvPr>
        <xdr:cNvSpPr/>
      </xdr:nvSpPr>
      <xdr:spPr>
        <a:xfrm>
          <a:off x="20383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139700</xdr:rowOff>
    </xdr:from>
    <xdr:to>
      <xdr:col>111</xdr:col>
      <xdr:colOff>177800</xdr:colOff>
      <xdr:row>82</xdr:row>
      <xdr:rowOff>139700</xdr:rowOff>
    </xdr:to>
    <xdr:cxnSp macro="">
      <xdr:nvCxnSpPr>
        <xdr:cNvPr id="814" name="直線コネクタ 813">
          <a:extLst>
            <a:ext uri="{FF2B5EF4-FFF2-40B4-BE49-F238E27FC236}">
              <a16:creationId xmlns:a16="http://schemas.microsoft.com/office/drawing/2014/main" id="{138D73FB-5646-4086-B736-3C311D3E9F65}"/>
            </a:ext>
          </a:extLst>
        </xdr:cNvPr>
        <xdr:cNvCxnSpPr/>
      </xdr:nvCxnSpPr>
      <xdr:spPr>
        <a:xfrm>
          <a:off x="20434300" y="1419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15" name="楕円 814">
          <a:extLst>
            <a:ext uri="{FF2B5EF4-FFF2-40B4-BE49-F238E27FC236}">
              <a16:creationId xmlns:a16="http://schemas.microsoft.com/office/drawing/2014/main" id="{F2BCE5B9-92DA-4A02-922E-371005607197}"/>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139700</xdr:rowOff>
    </xdr:from>
    <xdr:to>
      <xdr:col>107</xdr:col>
      <xdr:colOff>50800</xdr:colOff>
      <xdr:row>82</xdr:row>
      <xdr:rowOff>152400</xdr:rowOff>
    </xdr:to>
    <xdr:cxnSp macro="">
      <xdr:nvCxnSpPr>
        <xdr:cNvPr id="816" name="直線コネクタ 815">
          <a:extLst>
            <a:ext uri="{FF2B5EF4-FFF2-40B4-BE49-F238E27FC236}">
              <a16:creationId xmlns:a16="http://schemas.microsoft.com/office/drawing/2014/main" id="{AA81EA50-E6D9-4BDD-9626-175A1989C535}"/>
            </a:ext>
          </a:extLst>
        </xdr:cNvPr>
        <xdr:cNvCxnSpPr/>
      </xdr:nvCxnSpPr>
      <xdr:spPr>
        <a:xfrm flipV="1">
          <a:off x="19545300" y="1419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17" name="楕円 816">
          <a:extLst>
            <a:ext uri="{FF2B5EF4-FFF2-40B4-BE49-F238E27FC236}">
              <a16:creationId xmlns:a16="http://schemas.microsoft.com/office/drawing/2014/main" id="{D7714B32-580E-4B83-8467-5ADE51C2B197}"/>
            </a:ext>
          </a:extLst>
        </xdr:cNvPr>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82</xdr:row>
      <xdr:rowOff>152400</xdr:rowOff>
    </xdr:to>
    <xdr:cxnSp macro="">
      <xdr:nvCxnSpPr>
        <xdr:cNvPr id="818" name="直線コネクタ 817">
          <a:extLst>
            <a:ext uri="{FF2B5EF4-FFF2-40B4-BE49-F238E27FC236}">
              <a16:creationId xmlns:a16="http://schemas.microsoft.com/office/drawing/2014/main" id="{673E32D1-2365-425B-912D-E5DDFBC4A777}"/>
            </a:ext>
          </a:extLst>
        </xdr:cNvPr>
        <xdr:cNvCxnSpPr/>
      </xdr:nvCxnSpPr>
      <xdr:spPr>
        <a:xfrm>
          <a:off x="18656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19" name="n_1aveValue【消防施設】&#10;一人当たり面積">
          <a:extLst>
            <a:ext uri="{FF2B5EF4-FFF2-40B4-BE49-F238E27FC236}">
              <a16:creationId xmlns:a16="http://schemas.microsoft.com/office/drawing/2014/main" id="{A15BD14D-6392-4C8B-B371-1B2E9FD402E4}"/>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0" name="n_2aveValue【消防施設】&#10;一人当たり面積">
          <a:extLst>
            <a:ext uri="{FF2B5EF4-FFF2-40B4-BE49-F238E27FC236}">
              <a16:creationId xmlns:a16="http://schemas.microsoft.com/office/drawing/2014/main" id="{37A44023-CC03-4309-8859-600BA680E381}"/>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821" name="n_3aveValue【消防施設】&#10;一人当たり面積">
          <a:extLst>
            <a:ext uri="{FF2B5EF4-FFF2-40B4-BE49-F238E27FC236}">
              <a16:creationId xmlns:a16="http://schemas.microsoft.com/office/drawing/2014/main" id="{6FB2F95B-339F-4F26-85DA-856DB6C6E5DB}"/>
            </a:ext>
          </a:extLst>
        </xdr:cNvPr>
        <xdr:cNvSpPr txBox="1"/>
      </xdr:nvSpPr>
      <xdr:spPr>
        <a:xfrm>
          <a:off x="19310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822" name="n_4aveValue【消防施設】&#10;一人当たり面積">
          <a:extLst>
            <a:ext uri="{FF2B5EF4-FFF2-40B4-BE49-F238E27FC236}">
              <a16:creationId xmlns:a16="http://schemas.microsoft.com/office/drawing/2014/main" id="{1065117E-460F-49D4-9999-FA2D06503537}"/>
            </a:ext>
          </a:extLst>
        </xdr:cNvPr>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35577</xdr:rowOff>
    </xdr:from>
    <xdr:ext cx="469744" cy="259045"/>
    <xdr:sp macro="" textlink="">
      <xdr:nvSpPr>
        <xdr:cNvPr id="823" name="n_1mainValue【消防施設】&#10;一人当たり面積">
          <a:extLst>
            <a:ext uri="{FF2B5EF4-FFF2-40B4-BE49-F238E27FC236}">
              <a16:creationId xmlns:a16="http://schemas.microsoft.com/office/drawing/2014/main" id="{8B9CA0E1-5E03-4E85-9AF1-09DF86054901}"/>
            </a:ext>
          </a:extLst>
        </xdr:cNvPr>
        <xdr:cNvSpPr txBox="1"/>
      </xdr:nvSpPr>
      <xdr:spPr>
        <a:xfrm>
          <a:off x="210757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35577</xdr:rowOff>
    </xdr:from>
    <xdr:ext cx="469744" cy="259045"/>
    <xdr:sp macro="" textlink="">
      <xdr:nvSpPr>
        <xdr:cNvPr id="824" name="n_2mainValue【消防施設】&#10;一人当たり面積">
          <a:extLst>
            <a:ext uri="{FF2B5EF4-FFF2-40B4-BE49-F238E27FC236}">
              <a16:creationId xmlns:a16="http://schemas.microsoft.com/office/drawing/2014/main" id="{367DC940-CC8D-4BA3-9E47-9D93D284EA35}"/>
            </a:ext>
          </a:extLst>
        </xdr:cNvPr>
        <xdr:cNvSpPr txBox="1"/>
      </xdr:nvSpPr>
      <xdr:spPr>
        <a:xfrm>
          <a:off x="20199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5" name="n_3mainValue【消防施設】&#10;一人当たり面積">
          <a:extLst>
            <a:ext uri="{FF2B5EF4-FFF2-40B4-BE49-F238E27FC236}">
              <a16:creationId xmlns:a16="http://schemas.microsoft.com/office/drawing/2014/main" id="{C9A26C58-B82E-4418-A4C8-ADFF7FDCFEBA}"/>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6" name="n_4mainValue【消防施設】&#10;一人当たり面積">
          <a:extLst>
            <a:ext uri="{FF2B5EF4-FFF2-40B4-BE49-F238E27FC236}">
              <a16:creationId xmlns:a16="http://schemas.microsoft.com/office/drawing/2014/main" id="{9234EB2F-3BFA-486B-A56E-EF3F3E5769E6}"/>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64424A17-B302-40FE-A9AC-656B45798C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60D27FD8-B952-4694-9EC3-BB9B82BE8EB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43BA6AA2-5BAE-4D77-8D92-B5A5A6FD52B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79F140F7-3FA9-4741-8027-3561BDFE27F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ADFF47ED-297E-4E31-8BE0-2815EC2C719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AF40F333-0C05-4CF1-ABC3-0B687E97298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3514491F-8189-4EF4-8FE0-3F181E2DA4B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A7B649C6-A435-40B1-A04F-012785188E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C6291000-D970-4E2B-AC8F-22E0A125F72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718C8009-8A7F-4D76-8B83-0797EAEC232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35D4C856-2D14-4D97-8364-7563EEB925B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id="{3273DC3A-8288-4DF6-932B-06CA23669B7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a:extLst>
            <a:ext uri="{FF2B5EF4-FFF2-40B4-BE49-F238E27FC236}">
              <a16:creationId xmlns:a16="http://schemas.microsoft.com/office/drawing/2014/main" id="{864F375D-048F-4588-B3E4-AFB66EFA662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id="{F3A95E74-62FF-4E37-B6AC-1E299C6D99F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id="{9BD5F179-08BB-4451-91A5-71AC1AB73CA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id="{C6AFA9F7-F2D4-4391-B891-0F823F363BE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id="{2779ED50-85F6-43E0-A5A1-A656FE73B3D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id="{C079B65E-1CF0-42C7-890A-14D4E4810B9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id="{37159771-13C6-4995-991A-CECDEADCB66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id="{4D66D5B7-9EDE-45EF-B885-7D011E097ED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a:extLst>
            <a:ext uri="{FF2B5EF4-FFF2-40B4-BE49-F238E27FC236}">
              <a16:creationId xmlns:a16="http://schemas.microsoft.com/office/drawing/2014/main" id="{A1A74933-FC1D-4BD2-A1A6-7A19B3133BC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9C173292-E3E9-44F9-A32E-63F63EDB83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a:extLst>
            <a:ext uri="{FF2B5EF4-FFF2-40B4-BE49-F238E27FC236}">
              <a16:creationId xmlns:a16="http://schemas.microsoft.com/office/drawing/2014/main" id="{AB1113D8-BC45-41A5-858B-14E36322193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5719EB1B-6CEE-42E8-9BDB-6A7D5EDB0D4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1" name="直線コネクタ 850">
          <a:extLst>
            <a:ext uri="{FF2B5EF4-FFF2-40B4-BE49-F238E27FC236}">
              <a16:creationId xmlns:a16="http://schemas.microsoft.com/office/drawing/2014/main" id="{71E82566-CDFF-4ADE-8CCE-BDDA71285528}"/>
            </a:ext>
          </a:extLst>
        </xdr:cNvPr>
        <xdr:cNvCxnSpPr/>
      </xdr:nvCxnSpPr>
      <xdr:spPr>
        <a:xfrm flipV="1">
          <a:off x="16318864" y="170497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2" name="【庁舎】&#10;有形固定資産減価償却率最小値テキスト">
          <a:extLst>
            <a:ext uri="{FF2B5EF4-FFF2-40B4-BE49-F238E27FC236}">
              <a16:creationId xmlns:a16="http://schemas.microsoft.com/office/drawing/2014/main" id="{7E6333AE-ACAE-4E21-9D43-9BACD8C9B16F}"/>
            </a:ext>
          </a:extLst>
        </xdr:cNvPr>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3" name="直線コネクタ 852">
          <a:extLst>
            <a:ext uri="{FF2B5EF4-FFF2-40B4-BE49-F238E27FC236}">
              <a16:creationId xmlns:a16="http://schemas.microsoft.com/office/drawing/2014/main" id="{77CA4AE4-7CA8-48F5-91F0-C40D86D32ADB}"/>
            </a:ext>
          </a:extLst>
        </xdr:cNvPr>
        <xdr:cNvCxnSpPr/>
      </xdr:nvCxnSpPr>
      <xdr:spPr>
        <a:xfrm>
          <a:off x="16230600" y="1840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4" name="【庁舎】&#10;有形固定資産減価償却率最大値テキスト">
          <a:extLst>
            <a:ext uri="{FF2B5EF4-FFF2-40B4-BE49-F238E27FC236}">
              <a16:creationId xmlns:a16="http://schemas.microsoft.com/office/drawing/2014/main" id="{CA7BC86E-C3F5-48C7-9FE9-F9588A89C1A3}"/>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5" name="直線コネクタ 854">
          <a:extLst>
            <a:ext uri="{FF2B5EF4-FFF2-40B4-BE49-F238E27FC236}">
              <a16:creationId xmlns:a16="http://schemas.microsoft.com/office/drawing/2014/main" id="{3BD6A78D-6203-4984-8898-B7B678936C14}"/>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856" name="【庁舎】&#10;有形固定資産減価償却率平均値テキスト">
          <a:extLst>
            <a:ext uri="{FF2B5EF4-FFF2-40B4-BE49-F238E27FC236}">
              <a16:creationId xmlns:a16="http://schemas.microsoft.com/office/drawing/2014/main" id="{6215D61E-19FA-4873-AC21-A301AAE4F15D}"/>
            </a:ext>
          </a:extLst>
        </xdr:cNvPr>
        <xdr:cNvSpPr txBox="1"/>
      </xdr:nvSpPr>
      <xdr:spPr>
        <a:xfrm>
          <a:off x="16357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7" name="フローチャート: 判断 856">
          <a:extLst>
            <a:ext uri="{FF2B5EF4-FFF2-40B4-BE49-F238E27FC236}">
              <a16:creationId xmlns:a16="http://schemas.microsoft.com/office/drawing/2014/main" id="{FA92D924-D658-4CAA-85BF-D92CD9DD6DE2}"/>
            </a:ext>
          </a:extLst>
        </xdr:cNvPr>
        <xdr:cNvSpPr/>
      </xdr:nvSpPr>
      <xdr:spPr>
        <a:xfrm>
          <a:off x="16268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8" name="フローチャート: 判断 857">
          <a:extLst>
            <a:ext uri="{FF2B5EF4-FFF2-40B4-BE49-F238E27FC236}">
              <a16:creationId xmlns:a16="http://schemas.microsoft.com/office/drawing/2014/main" id="{B7329BC4-DB16-4FCE-BD64-3F4AE0DD96AA}"/>
            </a:ext>
          </a:extLst>
        </xdr:cNvPr>
        <xdr:cNvSpPr/>
      </xdr:nvSpPr>
      <xdr:spPr>
        <a:xfrm>
          <a:off x="15430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59" name="フローチャート: 判断 858">
          <a:extLst>
            <a:ext uri="{FF2B5EF4-FFF2-40B4-BE49-F238E27FC236}">
              <a16:creationId xmlns:a16="http://schemas.microsoft.com/office/drawing/2014/main" id="{ADA133AC-B66F-457F-A071-734DCF5B5DDF}"/>
            </a:ext>
          </a:extLst>
        </xdr:cNvPr>
        <xdr:cNvSpPr/>
      </xdr:nvSpPr>
      <xdr:spPr>
        <a:xfrm>
          <a:off x="14541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0" name="フローチャート: 判断 859">
          <a:extLst>
            <a:ext uri="{FF2B5EF4-FFF2-40B4-BE49-F238E27FC236}">
              <a16:creationId xmlns:a16="http://schemas.microsoft.com/office/drawing/2014/main" id="{EDC2D89F-F19C-48F7-928B-1F96790B4C6A}"/>
            </a:ext>
          </a:extLst>
        </xdr:cNvPr>
        <xdr:cNvSpPr/>
      </xdr:nvSpPr>
      <xdr:spPr>
        <a:xfrm>
          <a:off x="13652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1" name="フローチャート: 判断 860">
          <a:extLst>
            <a:ext uri="{FF2B5EF4-FFF2-40B4-BE49-F238E27FC236}">
              <a16:creationId xmlns:a16="http://schemas.microsoft.com/office/drawing/2014/main" id="{8533BA01-B6E0-4BFD-B823-B6EA608F859A}"/>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DA0714C4-2357-4284-9E3B-2E07A7287A4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93B5A53D-2E47-494C-919D-DC93D35193E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AB5B5F38-962F-4F5F-8825-FF1F9A2A491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76BBEE03-428E-4673-9299-AB6020C3EAE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9A822542-C928-4463-83CE-063ED40C014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118745</xdr:rowOff>
    </xdr:from>
    <xdr:to>
      <xdr:col>85</xdr:col>
      <xdr:colOff>177800</xdr:colOff>
      <xdr:row>107</xdr:row>
      <xdr:rowOff>48895</xdr:rowOff>
    </xdr:to>
    <xdr:sp macro="" textlink="">
      <xdr:nvSpPr>
        <xdr:cNvPr id="867" name="楕円 866">
          <a:extLst>
            <a:ext uri="{FF2B5EF4-FFF2-40B4-BE49-F238E27FC236}">
              <a16:creationId xmlns:a16="http://schemas.microsoft.com/office/drawing/2014/main" id="{1AE74020-2B0C-4DC8-9C69-B4E37BC58458}"/>
            </a:ext>
          </a:extLst>
        </xdr:cNvPr>
        <xdr:cNvSpPr/>
      </xdr:nvSpPr>
      <xdr:spPr>
        <a:xfrm>
          <a:off x="162687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33672</xdr:rowOff>
    </xdr:from>
    <xdr:ext cx="405111" cy="259045"/>
    <xdr:sp macro="" textlink="">
      <xdr:nvSpPr>
        <xdr:cNvPr id="868" name="【庁舎】&#10;有形固定資産減価償却率該当値テキスト">
          <a:extLst>
            <a:ext uri="{FF2B5EF4-FFF2-40B4-BE49-F238E27FC236}">
              <a16:creationId xmlns:a16="http://schemas.microsoft.com/office/drawing/2014/main" id="{56A039A2-1E07-47A5-A099-F29AF96D9475}"/>
            </a:ext>
          </a:extLst>
        </xdr:cNvPr>
        <xdr:cNvSpPr txBox="1"/>
      </xdr:nvSpPr>
      <xdr:spPr>
        <a:xfrm>
          <a:off x="16357600" y="182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869" name="楕円 868">
          <a:extLst>
            <a:ext uri="{FF2B5EF4-FFF2-40B4-BE49-F238E27FC236}">
              <a16:creationId xmlns:a16="http://schemas.microsoft.com/office/drawing/2014/main" id="{EAC9DF59-35E4-4D99-96E3-156F788D5634}"/>
            </a:ext>
          </a:extLst>
        </xdr:cNvPr>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169545</xdr:rowOff>
    </xdr:to>
    <xdr:cxnSp macro="">
      <xdr:nvCxnSpPr>
        <xdr:cNvPr id="870" name="直線コネクタ 869">
          <a:extLst>
            <a:ext uri="{FF2B5EF4-FFF2-40B4-BE49-F238E27FC236}">
              <a16:creationId xmlns:a16="http://schemas.microsoft.com/office/drawing/2014/main" id="{49CC457E-38BC-4104-B32E-545ADC6B8375}"/>
            </a:ext>
          </a:extLst>
        </xdr:cNvPr>
        <xdr:cNvCxnSpPr/>
      </xdr:nvCxnSpPr>
      <xdr:spPr>
        <a:xfrm>
          <a:off x="15481300" y="183070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44450</xdr:rowOff>
    </xdr:from>
    <xdr:to>
      <xdr:col>76</xdr:col>
      <xdr:colOff>165100</xdr:colOff>
      <xdr:row>106</xdr:row>
      <xdr:rowOff>146050</xdr:rowOff>
    </xdr:to>
    <xdr:sp macro="" textlink="">
      <xdr:nvSpPr>
        <xdr:cNvPr id="871" name="楕円 870">
          <a:extLst>
            <a:ext uri="{FF2B5EF4-FFF2-40B4-BE49-F238E27FC236}">
              <a16:creationId xmlns:a16="http://schemas.microsoft.com/office/drawing/2014/main" id="{F9FC9C08-5ADF-4010-90E8-B87155641B7D}"/>
            </a:ext>
          </a:extLst>
        </xdr:cNvPr>
        <xdr:cNvSpPr/>
      </xdr:nvSpPr>
      <xdr:spPr>
        <a:xfrm>
          <a:off x="14541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95250</xdr:rowOff>
    </xdr:from>
    <xdr:to>
      <xdr:col>81</xdr:col>
      <xdr:colOff>50800</xdr:colOff>
      <xdr:row>106</xdr:row>
      <xdr:rowOff>133350</xdr:rowOff>
    </xdr:to>
    <xdr:cxnSp macro="">
      <xdr:nvCxnSpPr>
        <xdr:cNvPr id="872" name="直線コネクタ 871">
          <a:extLst>
            <a:ext uri="{FF2B5EF4-FFF2-40B4-BE49-F238E27FC236}">
              <a16:creationId xmlns:a16="http://schemas.microsoft.com/office/drawing/2014/main" id="{72EB30E1-83A3-4DCA-B0FD-2D8D36C30BDD}"/>
            </a:ext>
          </a:extLst>
        </xdr:cNvPr>
        <xdr:cNvCxnSpPr/>
      </xdr:nvCxnSpPr>
      <xdr:spPr>
        <a:xfrm>
          <a:off x="14592300" y="18268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xdr:rowOff>
    </xdr:from>
    <xdr:to>
      <xdr:col>72</xdr:col>
      <xdr:colOff>38100</xdr:colOff>
      <xdr:row>106</xdr:row>
      <xdr:rowOff>109855</xdr:rowOff>
    </xdr:to>
    <xdr:sp macro="" textlink="">
      <xdr:nvSpPr>
        <xdr:cNvPr id="873" name="楕円 872">
          <a:extLst>
            <a:ext uri="{FF2B5EF4-FFF2-40B4-BE49-F238E27FC236}">
              <a16:creationId xmlns:a16="http://schemas.microsoft.com/office/drawing/2014/main" id="{BC967A42-C2FE-4140-80FF-D64F57E22A65}"/>
            </a:ext>
          </a:extLst>
        </xdr:cNvPr>
        <xdr:cNvSpPr/>
      </xdr:nvSpPr>
      <xdr:spPr>
        <a:xfrm>
          <a:off x="13652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59055</xdr:rowOff>
    </xdr:from>
    <xdr:to>
      <xdr:col>76</xdr:col>
      <xdr:colOff>114300</xdr:colOff>
      <xdr:row>106</xdr:row>
      <xdr:rowOff>95250</xdr:rowOff>
    </xdr:to>
    <xdr:cxnSp macro="">
      <xdr:nvCxnSpPr>
        <xdr:cNvPr id="874" name="直線コネクタ 873">
          <a:extLst>
            <a:ext uri="{FF2B5EF4-FFF2-40B4-BE49-F238E27FC236}">
              <a16:creationId xmlns:a16="http://schemas.microsoft.com/office/drawing/2014/main" id="{DA04292B-0DDF-48B2-B00E-218564DC63ED}"/>
            </a:ext>
          </a:extLst>
        </xdr:cNvPr>
        <xdr:cNvCxnSpPr/>
      </xdr:nvCxnSpPr>
      <xdr:spPr>
        <a:xfrm>
          <a:off x="13703300" y="182327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141605</xdr:rowOff>
    </xdr:from>
    <xdr:to>
      <xdr:col>67</xdr:col>
      <xdr:colOff>101600</xdr:colOff>
      <xdr:row>106</xdr:row>
      <xdr:rowOff>71755</xdr:rowOff>
    </xdr:to>
    <xdr:sp macro="" textlink="">
      <xdr:nvSpPr>
        <xdr:cNvPr id="875" name="楕円 874">
          <a:extLst>
            <a:ext uri="{FF2B5EF4-FFF2-40B4-BE49-F238E27FC236}">
              <a16:creationId xmlns:a16="http://schemas.microsoft.com/office/drawing/2014/main" id="{B2394B6A-5BC7-432E-BF21-E41FE9452626}"/>
            </a:ext>
          </a:extLst>
        </xdr:cNvPr>
        <xdr:cNvSpPr/>
      </xdr:nvSpPr>
      <xdr:spPr>
        <a:xfrm>
          <a:off x="12763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20955</xdr:rowOff>
    </xdr:from>
    <xdr:to>
      <xdr:col>71</xdr:col>
      <xdr:colOff>177800</xdr:colOff>
      <xdr:row>106</xdr:row>
      <xdr:rowOff>59055</xdr:rowOff>
    </xdr:to>
    <xdr:cxnSp macro="">
      <xdr:nvCxnSpPr>
        <xdr:cNvPr id="876" name="直線コネクタ 875">
          <a:extLst>
            <a:ext uri="{FF2B5EF4-FFF2-40B4-BE49-F238E27FC236}">
              <a16:creationId xmlns:a16="http://schemas.microsoft.com/office/drawing/2014/main" id="{CACDA13F-9C26-4C8A-AE18-267D6F67E776}"/>
            </a:ext>
          </a:extLst>
        </xdr:cNvPr>
        <xdr:cNvCxnSpPr/>
      </xdr:nvCxnSpPr>
      <xdr:spPr>
        <a:xfrm>
          <a:off x="12814300" y="181946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877" name="n_1aveValue【庁舎】&#10;有形固定資産減価償却率">
          <a:extLst>
            <a:ext uri="{FF2B5EF4-FFF2-40B4-BE49-F238E27FC236}">
              <a16:creationId xmlns:a16="http://schemas.microsoft.com/office/drawing/2014/main" id="{07567800-4E47-4B39-AB55-88EBA71CACAD}"/>
            </a:ext>
          </a:extLst>
        </xdr:cNvPr>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878" name="n_2aveValue【庁舎】&#10;有形固定資産減価償却率">
          <a:extLst>
            <a:ext uri="{FF2B5EF4-FFF2-40B4-BE49-F238E27FC236}">
              <a16:creationId xmlns:a16="http://schemas.microsoft.com/office/drawing/2014/main" id="{353E77CC-D8CA-4CC1-ABC7-1453AB13CC07}"/>
            </a:ext>
          </a:extLst>
        </xdr:cNvPr>
        <xdr:cNvSpPr txBox="1"/>
      </xdr:nvSpPr>
      <xdr:spPr>
        <a:xfrm>
          <a:off x="14389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879" name="n_3aveValue【庁舎】&#10;有形固定資産減価償却率">
          <a:extLst>
            <a:ext uri="{FF2B5EF4-FFF2-40B4-BE49-F238E27FC236}">
              <a16:creationId xmlns:a16="http://schemas.microsoft.com/office/drawing/2014/main" id="{3AC2170F-238E-4EF7-A9E7-0CA9D60EDA7A}"/>
            </a:ext>
          </a:extLst>
        </xdr:cNvPr>
        <xdr:cNvSpPr txBox="1"/>
      </xdr:nvSpPr>
      <xdr:spPr>
        <a:xfrm>
          <a:off x="13500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0" name="n_4aveValue【庁舎】&#10;有形固定資産減価償却率">
          <a:extLst>
            <a:ext uri="{FF2B5EF4-FFF2-40B4-BE49-F238E27FC236}">
              <a16:creationId xmlns:a16="http://schemas.microsoft.com/office/drawing/2014/main" id="{AF31C221-11FF-48C3-9E32-5968D0D5CC68}"/>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881" name="n_1mainValue【庁舎】&#10;有形固定資産減価償却率">
          <a:extLst>
            <a:ext uri="{FF2B5EF4-FFF2-40B4-BE49-F238E27FC236}">
              <a16:creationId xmlns:a16="http://schemas.microsoft.com/office/drawing/2014/main" id="{06D331DA-7E46-474F-83F0-4C9CCC8BCCA2}"/>
            </a:ext>
          </a:extLst>
        </xdr:cNvPr>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137177</xdr:rowOff>
    </xdr:from>
    <xdr:ext cx="405111" cy="259045"/>
    <xdr:sp macro="" textlink="">
      <xdr:nvSpPr>
        <xdr:cNvPr id="882" name="n_2mainValue【庁舎】&#10;有形固定資産減価償却率">
          <a:extLst>
            <a:ext uri="{FF2B5EF4-FFF2-40B4-BE49-F238E27FC236}">
              <a16:creationId xmlns:a16="http://schemas.microsoft.com/office/drawing/2014/main" id="{2115DE6D-E60C-4CD9-8B27-EF44D9AA2330}"/>
            </a:ext>
          </a:extLst>
        </xdr:cNvPr>
        <xdr:cNvSpPr txBox="1"/>
      </xdr:nvSpPr>
      <xdr:spPr>
        <a:xfrm>
          <a:off x="14389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100982</xdr:rowOff>
    </xdr:from>
    <xdr:ext cx="405111" cy="259045"/>
    <xdr:sp macro="" textlink="">
      <xdr:nvSpPr>
        <xdr:cNvPr id="883" name="n_3mainValue【庁舎】&#10;有形固定資産減価償却率">
          <a:extLst>
            <a:ext uri="{FF2B5EF4-FFF2-40B4-BE49-F238E27FC236}">
              <a16:creationId xmlns:a16="http://schemas.microsoft.com/office/drawing/2014/main" id="{84D68183-C0E2-4441-8AF9-33B70286DEBF}"/>
            </a:ext>
          </a:extLst>
        </xdr:cNvPr>
        <xdr:cNvSpPr txBox="1"/>
      </xdr:nvSpPr>
      <xdr:spPr>
        <a:xfrm>
          <a:off x="135007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62882</xdr:rowOff>
    </xdr:from>
    <xdr:ext cx="405111" cy="259045"/>
    <xdr:sp macro="" textlink="">
      <xdr:nvSpPr>
        <xdr:cNvPr id="884" name="n_4mainValue【庁舎】&#10;有形固定資産減価償却率">
          <a:extLst>
            <a:ext uri="{FF2B5EF4-FFF2-40B4-BE49-F238E27FC236}">
              <a16:creationId xmlns:a16="http://schemas.microsoft.com/office/drawing/2014/main" id="{3957DB61-5966-4D17-BAB0-D3E617DEF257}"/>
            </a:ext>
          </a:extLst>
        </xdr:cNvPr>
        <xdr:cNvSpPr txBox="1"/>
      </xdr:nvSpPr>
      <xdr:spPr>
        <a:xfrm>
          <a:off x="12611744"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83F297BC-920A-4089-9684-8180F26F531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94D4848B-B47F-4394-A149-C9560C8A287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E07CA939-7304-4884-B1F3-3ED424A2E52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40833E26-1BCD-4DD8-BD9B-7D64C1BEB3B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1547288E-FB69-4F35-8C52-182DB1E628F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CF1799EF-A8AA-412C-8C4A-29EE3A998C4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FBD0A642-3BDE-4751-8A2E-80A4D97B43D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87CA4D30-82AE-48A1-9076-36435FCD73D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6A1CBD32-F0F9-4944-B7E2-D27DB453C92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BBB72534-A0AA-4C0E-A1F6-0186A25149F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a:extLst>
            <a:ext uri="{FF2B5EF4-FFF2-40B4-BE49-F238E27FC236}">
              <a16:creationId xmlns:a16="http://schemas.microsoft.com/office/drawing/2014/main" id="{38A078CE-9FEE-46F0-8B91-FF955C54C8D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a:extLst>
            <a:ext uri="{FF2B5EF4-FFF2-40B4-BE49-F238E27FC236}">
              <a16:creationId xmlns:a16="http://schemas.microsoft.com/office/drawing/2014/main" id="{415CB398-A7AC-4057-A04A-03D9D4D6DEE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a:extLst>
            <a:ext uri="{FF2B5EF4-FFF2-40B4-BE49-F238E27FC236}">
              <a16:creationId xmlns:a16="http://schemas.microsoft.com/office/drawing/2014/main" id="{5E8B798D-D40A-48AA-9A73-F2BB528066D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a:extLst>
            <a:ext uri="{FF2B5EF4-FFF2-40B4-BE49-F238E27FC236}">
              <a16:creationId xmlns:a16="http://schemas.microsoft.com/office/drawing/2014/main" id="{08EBBF07-50C1-4F7B-8B95-F106DC88BA1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a:extLst>
            <a:ext uri="{FF2B5EF4-FFF2-40B4-BE49-F238E27FC236}">
              <a16:creationId xmlns:a16="http://schemas.microsoft.com/office/drawing/2014/main" id="{97CAC092-D030-4D38-907E-B84F1B58DDB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a:extLst>
            <a:ext uri="{FF2B5EF4-FFF2-40B4-BE49-F238E27FC236}">
              <a16:creationId xmlns:a16="http://schemas.microsoft.com/office/drawing/2014/main" id="{CEE638E3-FDC3-4AC4-BA7F-7190F73E0B7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a:extLst>
            <a:ext uri="{FF2B5EF4-FFF2-40B4-BE49-F238E27FC236}">
              <a16:creationId xmlns:a16="http://schemas.microsoft.com/office/drawing/2014/main" id="{55F6C45B-0186-4CEE-8ABA-83070182AEE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a:extLst>
            <a:ext uri="{FF2B5EF4-FFF2-40B4-BE49-F238E27FC236}">
              <a16:creationId xmlns:a16="http://schemas.microsoft.com/office/drawing/2014/main" id="{0D9F0760-259F-44A8-A64A-B99F9C08DA7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a:extLst>
            <a:ext uri="{FF2B5EF4-FFF2-40B4-BE49-F238E27FC236}">
              <a16:creationId xmlns:a16="http://schemas.microsoft.com/office/drawing/2014/main" id="{2172A210-588D-4CE7-90ED-80A8EAC5246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a:extLst>
            <a:ext uri="{FF2B5EF4-FFF2-40B4-BE49-F238E27FC236}">
              <a16:creationId xmlns:a16="http://schemas.microsoft.com/office/drawing/2014/main" id="{09BE94EF-F96E-499C-BA25-8BBA973318C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B8EE7C93-1737-4CF0-AC37-A3CE482A200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D0423404-C08D-4504-A14A-39A8DB58A97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094B8014-B085-4F11-8A31-FB326FF4D5E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8" name="直線コネクタ 907">
          <a:extLst>
            <a:ext uri="{FF2B5EF4-FFF2-40B4-BE49-F238E27FC236}">
              <a16:creationId xmlns:a16="http://schemas.microsoft.com/office/drawing/2014/main" id="{6F88C081-AF24-4A88-A4D8-376DDD175928}"/>
            </a:ext>
          </a:extLst>
        </xdr:cNvPr>
        <xdr:cNvCxnSpPr/>
      </xdr:nvCxnSpPr>
      <xdr:spPr>
        <a:xfrm flipV="1">
          <a:off x="22160864" y="173888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09" name="【庁舎】&#10;一人当たり面積最小値テキスト">
          <a:extLst>
            <a:ext uri="{FF2B5EF4-FFF2-40B4-BE49-F238E27FC236}">
              <a16:creationId xmlns:a16="http://schemas.microsoft.com/office/drawing/2014/main" id="{74D6C76C-C50F-4DFA-AA11-915B97B499CC}"/>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0" name="直線コネクタ 909">
          <a:extLst>
            <a:ext uri="{FF2B5EF4-FFF2-40B4-BE49-F238E27FC236}">
              <a16:creationId xmlns:a16="http://schemas.microsoft.com/office/drawing/2014/main" id="{0B7AB91A-D747-4EEA-BBD3-5BD8FCA1A688}"/>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1" name="【庁舎】&#10;一人当たり面積最大値テキスト">
          <a:extLst>
            <a:ext uri="{FF2B5EF4-FFF2-40B4-BE49-F238E27FC236}">
              <a16:creationId xmlns:a16="http://schemas.microsoft.com/office/drawing/2014/main" id="{A35A8CD0-14CA-4E6C-B679-FE3574900BE7}"/>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2" name="直線コネクタ 911">
          <a:extLst>
            <a:ext uri="{FF2B5EF4-FFF2-40B4-BE49-F238E27FC236}">
              <a16:creationId xmlns:a16="http://schemas.microsoft.com/office/drawing/2014/main" id="{A592057F-C65F-473F-82B2-279A0B6F633C}"/>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13" name="【庁舎】&#10;一人当たり面積平均値テキスト">
          <a:extLst>
            <a:ext uri="{FF2B5EF4-FFF2-40B4-BE49-F238E27FC236}">
              <a16:creationId xmlns:a16="http://schemas.microsoft.com/office/drawing/2014/main" id="{D4CCA741-B968-4203-ABB8-F118868C0638}"/>
            </a:ext>
          </a:extLst>
        </xdr:cNvPr>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4" name="フローチャート: 判断 913">
          <a:extLst>
            <a:ext uri="{FF2B5EF4-FFF2-40B4-BE49-F238E27FC236}">
              <a16:creationId xmlns:a16="http://schemas.microsoft.com/office/drawing/2014/main" id="{5D18E9F7-E36B-4509-9823-8F5A4B096770}"/>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5" name="フローチャート: 判断 914">
          <a:extLst>
            <a:ext uri="{FF2B5EF4-FFF2-40B4-BE49-F238E27FC236}">
              <a16:creationId xmlns:a16="http://schemas.microsoft.com/office/drawing/2014/main" id="{31B0AEAB-20BD-4451-AF95-186FA74EB4FF}"/>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6" name="フローチャート: 判断 915">
          <a:extLst>
            <a:ext uri="{FF2B5EF4-FFF2-40B4-BE49-F238E27FC236}">
              <a16:creationId xmlns:a16="http://schemas.microsoft.com/office/drawing/2014/main" id="{032F360E-C1F0-4231-A20F-6F1D6D1119CE}"/>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7" name="フローチャート: 判断 916">
          <a:extLst>
            <a:ext uri="{FF2B5EF4-FFF2-40B4-BE49-F238E27FC236}">
              <a16:creationId xmlns:a16="http://schemas.microsoft.com/office/drawing/2014/main" id="{294A8E4F-15BB-4D7D-B6E8-839EA8E8D7F3}"/>
            </a:ext>
          </a:extLst>
        </xdr:cNvPr>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18" name="フローチャート: 判断 917">
          <a:extLst>
            <a:ext uri="{FF2B5EF4-FFF2-40B4-BE49-F238E27FC236}">
              <a16:creationId xmlns:a16="http://schemas.microsoft.com/office/drawing/2014/main" id="{04DB8D3C-AA58-46C7-8D86-ABAAD05238DF}"/>
            </a:ext>
          </a:extLst>
        </xdr:cNvPr>
        <xdr:cNvSpPr/>
      </xdr:nvSpPr>
      <xdr:spPr>
        <a:xfrm>
          <a:off x="18605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962CC90C-7372-483F-9082-90C627C192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10521305-6756-4163-A566-B44C4B1C801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9CED0490-C352-49F6-827C-F2A7B578A2E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978A2E0B-39A9-49C2-97A4-959B555ACAA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E625785-0E71-4360-9A2E-E0BDACDA1A5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74930</xdr:rowOff>
    </xdr:from>
    <xdr:to>
      <xdr:col>116</xdr:col>
      <xdr:colOff>114300</xdr:colOff>
      <xdr:row>107</xdr:row>
      <xdr:rowOff>5080</xdr:rowOff>
    </xdr:to>
    <xdr:sp macro="" textlink="">
      <xdr:nvSpPr>
        <xdr:cNvPr id="924" name="楕円 923">
          <a:extLst>
            <a:ext uri="{FF2B5EF4-FFF2-40B4-BE49-F238E27FC236}">
              <a16:creationId xmlns:a16="http://schemas.microsoft.com/office/drawing/2014/main" id="{3246ED6B-C2E3-4B73-8927-2B627D093FEA}"/>
            </a:ext>
          </a:extLst>
        </xdr:cNvPr>
        <xdr:cNvSpPr/>
      </xdr:nvSpPr>
      <xdr:spPr>
        <a:xfrm>
          <a:off x="22110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53357</xdr:rowOff>
    </xdr:from>
    <xdr:ext cx="469744" cy="259045"/>
    <xdr:sp macro="" textlink="">
      <xdr:nvSpPr>
        <xdr:cNvPr id="925" name="【庁舎】&#10;一人当たり面積該当値テキスト">
          <a:extLst>
            <a:ext uri="{FF2B5EF4-FFF2-40B4-BE49-F238E27FC236}">
              <a16:creationId xmlns:a16="http://schemas.microsoft.com/office/drawing/2014/main" id="{3A64644E-40DE-49F0-A1E6-213D71581F6B}"/>
            </a:ext>
          </a:extLst>
        </xdr:cNvPr>
        <xdr:cNvSpPr txBox="1"/>
      </xdr:nvSpPr>
      <xdr:spPr>
        <a:xfrm>
          <a:off x="22199600"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78739</xdr:rowOff>
    </xdr:from>
    <xdr:to>
      <xdr:col>112</xdr:col>
      <xdr:colOff>38100</xdr:colOff>
      <xdr:row>107</xdr:row>
      <xdr:rowOff>8889</xdr:rowOff>
    </xdr:to>
    <xdr:sp macro="" textlink="">
      <xdr:nvSpPr>
        <xdr:cNvPr id="926" name="楕円 925">
          <a:extLst>
            <a:ext uri="{FF2B5EF4-FFF2-40B4-BE49-F238E27FC236}">
              <a16:creationId xmlns:a16="http://schemas.microsoft.com/office/drawing/2014/main" id="{0FF3465B-2324-479B-9956-4CCDE7553CFA}"/>
            </a:ext>
          </a:extLst>
        </xdr:cNvPr>
        <xdr:cNvSpPr/>
      </xdr:nvSpPr>
      <xdr:spPr>
        <a:xfrm>
          <a:off x="21272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125730</xdr:rowOff>
    </xdr:from>
    <xdr:to>
      <xdr:col>116</xdr:col>
      <xdr:colOff>63500</xdr:colOff>
      <xdr:row>106</xdr:row>
      <xdr:rowOff>129539</xdr:rowOff>
    </xdr:to>
    <xdr:cxnSp macro="">
      <xdr:nvCxnSpPr>
        <xdr:cNvPr id="927" name="直線コネクタ 926">
          <a:extLst>
            <a:ext uri="{FF2B5EF4-FFF2-40B4-BE49-F238E27FC236}">
              <a16:creationId xmlns:a16="http://schemas.microsoft.com/office/drawing/2014/main" id="{D89EF98A-5294-47C6-A66E-536B04842AB0}"/>
            </a:ext>
          </a:extLst>
        </xdr:cNvPr>
        <xdr:cNvCxnSpPr/>
      </xdr:nvCxnSpPr>
      <xdr:spPr>
        <a:xfrm flipV="1">
          <a:off x="21323300" y="182994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78739</xdr:rowOff>
    </xdr:from>
    <xdr:to>
      <xdr:col>107</xdr:col>
      <xdr:colOff>101600</xdr:colOff>
      <xdr:row>107</xdr:row>
      <xdr:rowOff>8889</xdr:rowOff>
    </xdr:to>
    <xdr:sp macro="" textlink="">
      <xdr:nvSpPr>
        <xdr:cNvPr id="928" name="楕円 927">
          <a:extLst>
            <a:ext uri="{FF2B5EF4-FFF2-40B4-BE49-F238E27FC236}">
              <a16:creationId xmlns:a16="http://schemas.microsoft.com/office/drawing/2014/main" id="{E0952DB6-9E23-494E-A30C-7E08F03D1DF8}"/>
            </a:ext>
          </a:extLst>
        </xdr:cNvPr>
        <xdr:cNvSpPr/>
      </xdr:nvSpPr>
      <xdr:spPr>
        <a:xfrm>
          <a:off x="20383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129539</xdr:rowOff>
    </xdr:from>
    <xdr:to>
      <xdr:col>111</xdr:col>
      <xdr:colOff>177800</xdr:colOff>
      <xdr:row>106</xdr:row>
      <xdr:rowOff>129539</xdr:rowOff>
    </xdr:to>
    <xdr:cxnSp macro="">
      <xdr:nvCxnSpPr>
        <xdr:cNvPr id="929" name="直線コネクタ 928">
          <a:extLst>
            <a:ext uri="{FF2B5EF4-FFF2-40B4-BE49-F238E27FC236}">
              <a16:creationId xmlns:a16="http://schemas.microsoft.com/office/drawing/2014/main" id="{C05186CB-C1C8-4CB5-981F-F927C6935B89}"/>
            </a:ext>
          </a:extLst>
        </xdr:cNvPr>
        <xdr:cNvCxnSpPr/>
      </xdr:nvCxnSpPr>
      <xdr:spPr>
        <a:xfrm>
          <a:off x="20434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930" name="楕円 929">
          <a:extLst>
            <a:ext uri="{FF2B5EF4-FFF2-40B4-BE49-F238E27FC236}">
              <a16:creationId xmlns:a16="http://schemas.microsoft.com/office/drawing/2014/main" id="{F9E199B6-4D64-4323-BECB-31CBAE6FD595}"/>
            </a:ext>
          </a:extLst>
        </xdr:cNvPr>
        <xdr:cNvSpPr/>
      </xdr:nvSpPr>
      <xdr:spPr>
        <a:xfrm>
          <a:off x="19494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129539</xdr:rowOff>
    </xdr:from>
    <xdr:to>
      <xdr:col>107</xdr:col>
      <xdr:colOff>50800</xdr:colOff>
      <xdr:row>106</xdr:row>
      <xdr:rowOff>129539</xdr:rowOff>
    </xdr:to>
    <xdr:cxnSp macro="">
      <xdr:nvCxnSpPr>
        <xdr:cNvPr id="931" name="直線コネクタ 930">
          <a:extLst>
            <a:ext uri="{FF2B5EF4-FFF2-40B4-BE49-F238E27FC236}">
              <a16:creationId xmlns:a16="http://schemas.microsoft.com/office/drawing/2014/main" id="{188D0457-8BDF-4052-AA9A-3EF9F87B8E55}"/>
            </a:ext>
          </a:extLst>
        </xdr:cNvPr>
        <xdr:cNvCxnSpPr/>
      </xdr:nvCxnSpPr>
      <xdr:spPr>
        <a:xfrm>
          <a:off x="19545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82550</xdr:rowOff>
    </xdr:from>
    <xdr:to>
      <xdr:col>98</xdr:col>
      <xdr:colOff>38100</xdr:colOff>
      <xdr:row>107</xdr:row>
      <xdr:rowOff>12700</xdr:rowOff>
    </xdr:to>
    <xdr:sp macro="" textlink="">
      <xdr:nvSpPr>
        <xdr:cNvPr id="932" name="楕円 931">
          <a:extLst>
            <a:ext uri="{FF2B5EF4-FFF2-40B4-BE49-F238E27FC236}">
              <a16:creationId xmlns:a16="http://schemas.microsoft.com/office/drawing/2014/main" id="{41AC48A1-1309-4DC6-A417-5EDAC628BEED}"/>
            </a:ext>
          </a:extLst>
        </xdr:cNvPr>
        <xdr:cNvSpPr/>
      </xdr:nvSpPr>
      <xdr:spPr>
        <a:xfrm>
          <a:off x="18605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129539</xdr:rowOff>
    </xdr:from>
    <xdr:to>
      <xdr:col>102</xdr:col>
      <xdr:colOff>114300</xdr:colOff>
      <xdr:row>106</xdr:row>
      <xdr:rowOff>133350</xdr:rowOff>
    </xdr:to>
    <xdr:cxnSp macro="">
      <xdr:nvCxnSpPr>
        <xdr:cNvPr id="933" name="直線コネクタ 932">
          <a:extLst>
            <a:ext uri="{FF2B5EF4-FFF2-40B4-BE49-F238E27FC236}">
              <a16:creationId xmlns:a16="http://schemas.microsoft.com/office/drawing/2014/main" id="{A0869549-C100-44FB-AFC0-CE165F87D37C}"/>
            </a:ext>
          </a:extLst>
        </xdr:cNvPr>
        <xdr:cNvCxnSpPr/>
      </xdr:nvCxnSpPr>
      <xdr:spPr>
        <a:xfrm flipV="1">
          <a:off x="18656300" y="18303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4" name="n_1aveValue【庁舎】&#10;一人当たり面積">
          <a:extLst>
            <a:ext uri="{FF2B5EF4-FFF2-40B4-BE49-F238E27FC236}">
              <a16:creationId xmlns:a16="http://schemas.microsoft.com/office/drawing/2014/main" id="{E55B4864-4C3F-49AA-A839-4C9C34043B26}"/>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5" name="n_2aveValue【庁舎】&#10;一人当たり面積">
          <a:extLst>
            <a:ext uri="{FF2B5EF4-FFF2-40B4-BE49-F238E27FC236}">
              <a16:creationId xmlns:a16="http://schemas.microsoft.com/office/drawing/2014/main" id="{B39AF4F8-9A5A-483F-8FD3-42F9B0F1B2F4}"/>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936" name="n_3aveValue【庁舎】&#10;一人当たり面積">
          <a:extLst>
            <a:ext uri="{FF2B5EF4-FFF2-40B4-BE49-F238E27FC236}">
              <a16:creationId xmlns:a16="http://schemas.microsoft.com/office/drawing/2014/main" id="{20354DAD-267C-40C7-85FE-AD936EFBC98A}"/>
            </a:ext>
          </a:extLst>
        </xdr:cNvPr>
        <xdr:cNvSpPr txBox="1"/>
      </xdr:nvSpPr>
      <xdr:spPr>
        <a:xfrm>
          <a:off x="19310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937" name="n_4aveValue【庁舎】&#10;一人当たり面積">
          <a:extLst>
            <a:ext uri="{FF2B5EF4-FFF2-40B4-BE49-F238E27FC236}">
              <a16:creationId xmlns:a16="http://schemas.microsoft.com/office/drawing/2014/main" id="{6D4D4AB9-C0D1-4231-8D62-A26A23030442}"/>
            </a:ext>
          </a:extLst>
        </xdr:cNvPr>
        <xdr:cNvSpPr txBox="1"/>
      </xdr:nvSpPr>
      <xdr:spPr>
        <a:xfrm>
          <a:off x="18421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xdr:rowOff>
    </xdr:from>
    <xdr:ext cx="469744" cy="259045"/>
    <xdr:sp macro="" textlink="">
      <xdr:nvSpPr>
        <xdr:cNvPr id="938" name="n_1mainValue【庁舎】&#10;一人当たり面積">
          <a:extLst>
            <a:ext uri="{FF2B5EF4-FFF2-40B4-BE49-F238E27FC236}">
              <a16:creationId xmlns:a16="http://schemas.microsoft.com/office/drawing/2014/main" id="{649DC76A-B616-4652-B9D7-B485936F5A52}"/>
            </a:ext>
          </a:extLst>
        </xdr:cNvPr>
        <xdr:cNvSpPr txBox="1"/>
      </xdr:nvSpPr>
      <xdr:spPr>
        <a:xfrm>
          <a:off x="210757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939" name="n_2mainValue【庁舎】&#10;一人当たり面積">
          <a:extLst>
            <a:ext uri="{FF2B5EF4-FFF2-40B4-BE49-F238E27FC236}">
              <a16:creationId xmlns:a16="http://schemas.microsoft.com/office/drawing/2014/main" id="{6D75193C-429E-41E1-BBDA-C81D156BD666}"/>
            </a:ext>
          </a:extLst>
        </xdr:cNvPr>
        <xdr:cNvSpPr txBox="1"/>
      </xdr:nvSpPr>
      <xdr:spPr>
        <a:xfrm>
          <a:off x="20199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xdr:rowOff>
    </xdr:from>
    <xdr:ext cx="469744" cy="259045"/>
    <xdr:sp macro="" textlink="">
      <xdr:nvSpPr>
        <xdr:cNvPr id="940" name="n_3mainValue【庁舎】&#10;一人当たり面積">
          <a:extLst>
            <a:ext uri="{FF2B5EF4-FFF2-40B4-BE49-F238E27FC236}">
              <a16:creationId xmlns:a16="http://schemas.microsoft.com/office/drawing/2014/main" id="{68649CA7-A85A-4F09-A34E-877D62C1875E}"/>
            </a:ext>
          </a:extLst>
        </xdr:cNvPr>
        <xdr:cNvSpPr txBox="1"/>
      </xdr:nvSpPr>
      <xdr:spPr>
        <a:xfrm>
          <a:off x="19310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3827</xdr:rowOff>
    </xdr:from>
    <xdr:ext cx="469744" cy="259045"/>
    <xdr:sp macro="" textlink="">
      <xdr:nvSpPr>
        <xdr:cNvPr id="941" name="n_4mainValue【庁舎】&#10;一人当たり面積">
          <a:extLst>
            <a:ext uri="{FF2B5EF4-FFF2-40B4-BE49-F238E27FC236}">
              <a16:creationId xmlns:a16="http://schemas.microsoft.com/office/drawing/2014/main" id="{2C301054-D0A1-4C30-885A-57079A9B1A47}"/>
            </a:ext>
          </a:extLst>
        </xdr:cNvPr>
        <xdr:cNvSpPr txBox="1"/>
      </xdr:nvSpPr>
      <xdr:spPr>
        <a:xfrm>
          <a:off x="18421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315A8538-0F08-4046-A29E-353E4B26D7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16474DBD-61D7-4F5B-A47B-D14BEE7CD66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8482FAF8-45FA-4B58-9A7E-96EAAA1F11E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分析表①分析欄のとおり。</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507,211
503,893
429.35
231,637,722
226,541,635
3,550,273
112,889,958
169,800,606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は、新設された地域デジタル社会推進費の皆増や高齢者保健福祉費などが増となったものの、臨時財政対策債の振り替え相当額が大幅増となったことで基準財政需要額総額は減少した一方、新型コロナウイルス感染症の影響で法人市民税が減少したことにより基準財政需要額の</a:t>
          </a:r>
          <a:r>
            <a:rPr kumimoji="1" lang="ja-JP" altLang="ja-JP" sz="1100">
              <a:solidFill>
                <a:sysClr val="windowText" lastClr="000000"/>
              </a:solidFill>
              <a:effectLst/>
              <a:latin typeface="+mn-lt"/>
              <a:ea typeface="+mn-ea"/>
              <a:cs typeface="+mn-cs"/>
            </a:rPr>
            <a:t>減少幅を上回る</a:t>
          </a:r>
          <a:r>
            <a:rPr kumimoji="1" lang="ja-JP" altLang="en-US" sz="1100">
              <a:solidFill>
                <a:sysClr val="windowText" lastClr="000000"/>
              </a:solidFill>
              <a:effectLst/>
              <a:latin typeface="+mn-lt"/>
              <a:ea typeface="+mn-ea"/>
              <a:cs typeface="+mn-cs"/>
            </a:rPr>
            <a:t>基準財政収入額の減となったため、指数は前年度から０．０１ポイント減少した。類似団体と比較し、平均値を下回っていることから、今後も市税徴収プランの推進や</a:t>
          </a:r>
          <a:r>
            <a:rPr kumimoji="1" lang="ja-JP" altLang="ja-JP" sz="1100">
              <a:solidFill>
                <a:sysClr val="windowText" lastClr="000000"/>
              </a:solidFill>
              <a:effectLst/>
              <a:latin typeface="+mn-lt"/>
              <a:ea typeface="+mn-ea"/>
              <a:cs typeface="+mn-cs"/>
            </a:rPr>
            <a:t>地域経済活性化</a:t>
          </a:r>
          <a:r>
            <a:rPr kumimoji="1" lang="ja-JP" altLang="en-US" sz="1100">
              <a:solidFill>
                <a:sysClr val="windowText" lastClr="000000"/>
              </a:solidFill>
              <a:effectLst/>
              <a:latin typeface="+mn-lt"/>
              <a:ea typeface="+mn-ea"/>
              <a:cs typeface="+mn-cs"/>
            </a:rPr>
            <a:t>策による</a:t>
          </a:r>
          <a:r>
            <a:rPr kumimoji="1" lang="ja-JP" altLang="ja-JP" sz="1100">
              <a:solidFill>
                <a:sysClr val="windowText" lastClr="000000"/>
              </a:solidFill>
              <a:effectLst/>
              <a:latin typeface="+mn-lt"/>
              <a:ea typeface="+mn-ea"/>
              <a:cs typeface="+mn-cs"/>
            </a:rPr>
            <a:t>税収</a:t>
          </a:r>
          <a:r>
            <a:rPr kumimoji="1" lang="ja-JP" altLang="en-US" sz="1100">
              <a:solidFill>
                <a:sysClr val="windowText" lastClr="000000"/>
              </a:solidFill>
              <a:effectLst/>
              <a:latin typeface="+mn-lt"/>
              <a:ea typeface="+mn-ea"/>
              <a:cs typeface="+mn-cs"/>
            </a:rPr>
            <a:t>確保など、指数の改善に努める。</a:t>
          </a:r>
          <a:endParaRPr kumimoji="1" lang="en-US" altLang="ja-JP" sz="1100">
            <a:solidFill>
              <a:sysClr val="windowText" lastClr="000000"/>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行財政改革努力により、経常経費の抑制、自主財源の確保に努めていることから、類似団体と比較し良好な水準を確保している。令和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障害福祉サービス事業費の増加などにより歳出総額は増加したものの、普通交付税の追加交付や地方消費税交付金の増などにより、歳出の増加額を歳入の増加額が上回ったため、前年度から２．２ポイント改善した。今後も扶助費や保険給付費等</a:t>
          </a:r>
          <a:r>
            <a:rPr kumimoji="1" lang="ja-JP" altLang="ja-JP" sz="1100">
              <a:solidFill>
                <a:sysClr val="windowText" lastClr="000000"/>
              </a:solidFill>
              <a:effectLst/>
              <a:latin typeface="+mn-lt"/>
              <a:ea typeface="+mn-ea"/>
              <a:cs typeface="+mn-cs"/>
            </a:rPr>
            <a:t>の社会保障経費は増加傾向で推移すると思われ、自助努力による数値の根本的な改善は困難な状況であると考えられる。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62</xdr:row>
      <xdr:rowOff>157056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10004"/>
          <a:ext cx="8382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153264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62</xdr:row>
      <xdr:rowOff>157056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467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62</xdr:row>
      <xdr:rowOff>116840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1000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62</xdr:row>
      <xdr:rowOff>36406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100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117281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46583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41081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97383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新型コロナウイルスワクチン接種の事業費が膨らんだことで物件費が</a:t>
          </a:r>
          <a:r>
            <a:rPr kumimoji="1" lang="ja-JP" altLang="ja-JP" sz="1100">
              <a:solidFill>
                <a:sysClr val="windowText" lastClr="000000"/>
              </a:solidFill>
              <a:effectLst/>
              <a:latin typeface="+mn-lt"/>
              <a:ea typeface="+mn-ea"/>
              <a:cs typeface="+mn-cs"/>
            </a:rPr>
            <a:t>増加している。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12779</xdr:rowOff>
    </xdr:from>
    <xdr:to>
      <xdr:col>23</xdr:col>
      <xdr:colOff>133350</xdr:colOff>
      <xdr:row>81</xdr:row>
      <xdr:rowOff>54538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728779"/>
          <a:ext cx="838200" cy="2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42301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72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152619</xdr:rowOff>
    </xdr:from>
    <xdr:to>
      <xdr:col>19</xdr:col>
      <xdr:colOff>133350</xdr:colOff>
      <xdr:row>80</xdr:row>
      <xdr:rowOff>12779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697169"/>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167164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26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152619</xdr:rowOff>
    </xdr:from>
    <xdr:to>
      <xdr:col>15</xdr:col>
      <xdr:colOff>82550</xdr:colOff>
      <xdr:row>80</xdr:row>
      <xdr:rowOff>34758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697169"/>
          <a:ext cx="889000" cy="5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1338</xdr:rowOff>
    </xdr:from>
    <xdr:to>
      <xdr:col>11</xdr:col>
      <xdr:colOff>31750</xdr:colOff>
      <xdr:row>80</xdr:row>
      <xdr:rowOff>34758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17338"/>
          <a:ext cx="889000" cy="3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69947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5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3738</xdr:rowOff>
    </xdr:from>
    <xdr:to>
      <xdr:col>23</xdr:col>
      <xdr:colOff>184150</xdr:colOff>
      <xdr:row>81</xdr:row>
      <xdr:rowOff>105338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20265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3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133429</xdr:rowOff>
    </xdr:from>
    <xdr:to>
      <xdr:col>19</xdr:col>
      <xdr:colOff>184150</xdr:colOff>
      <xdr:row>80</xdr:row>
      <xdr:rowOff>63579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6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73756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446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101819</xdr:rowOff>
    </xdr:from>
    <xdr:to>
      <xdr:col>15</xdr:col>
      <xdr:colOff>133350</xdr:colOff>
      <xdr:row>80</xdr:row>
      <xdr:rowOff>31969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6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42146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41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155408</xdr:rowOff>
    </xdr:from>
    <xdr:to>
      <xdr:col>11</xdr:col>
      <xdr:colOff>82550</xdr:colOff>
      <xdr:row>80</xdr:row>
      <xdr:rowOff>85558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69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95735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46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121988</xdr:rowOff>
    </xdr:from>
    <xdr:to>
      <xdr:col>7</xdr:col>
      <xdr:colOff>31750</xdr:colOff>
      <xdr:row>80</xdr:row>
      <xdr:rowOff>52138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62315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3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事院や愛媛県人事委員会の勧告を参考に、給与制度を見直すことにより、国等と概ね均衡を保っている。今後も引き続き、国・愛媛県・類似団体との均衡を図るとともに、本市の財政状況等を踏まえた適正な給与水準を維持す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14514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87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100693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877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169636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739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85</xdr:row>
      <xdr:rowOff>169636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17356</xdr:rowOff>
    </xdr:from>
    <xdr:to>
      <xdr:col>81</xdr:col>
      <xdr:colOff>44450</xdr:colOff>
      <xdr:row>60</xdr:row>
      <xdr:rowOff>29421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0435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160655</xdr:rowOff>
    </xdr:from>
    <xdr:to>
      <xdr:col>77</xdr:col>
      <xdr:colOff>44450</xdr:colOff>
      <xdr:row>60</xdr:row>
      <xdr:rowOff>17356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7620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112395</xdr:rowOff>
    </xdr:from>
    <xdr:to>
      <xdr:col>72</xdr:col>
      <xdr:colOff>203200</xdr:colOff>
      <xdr:row>59</xdr:row>
      <xdr:rowOff>160655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2794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98654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88265</xdr:rowOff>
    </xdr:from>
    <xdr:to>
      <xdr:col>68</xdr:col>
      <xdr:colOff>152400</xdr:colOff>
      <xdr:row>59</xdr:row>
      <xdr:rowOff>112395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0381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54415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150071</xdr:rowOff>
    </xdr:from>
    <xdr:to>
      <xdr:col>81</xdr:col>
      <xdr:colOff>95250</xdr:colOff>
      <xdr:row>60</xdr:row>
      <xdr:rowOff>80221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166598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10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138006</xdr:rowOff>
    </xdr:from>
    <xdr:to>
      <xdr:col>77</xdr:col>
      <xdr:colOff>95250</xdr:colOff>
      <xdr:row>60</xdr:row>
      <xdr:rowOff>68156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109855</xdr:rowOff>
    </xdr:from>
    <xdr:to>
      <xdr:col>73</xdr:col>
      <xdr:colOff>44450</xdr:colOff>
      <xdr:row>60</xdr:row>
      <xdr:rowOff>40005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50182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61595</xdr:rowOff>
    </xdr:from>
    <xdr:to>
      <xdr:col>68</xdr:col>
      <xdr:colOff>203200</xdr:colOff>
      <xdr:row>59</xdr:row>
      <xdr:rowOff>163195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149242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普通交付税の追加交付などで標準財政規模が増加するなどしたため</a:t>
          </a:r>
          <a:r>
            <a:rPr lang="ja-JP" altLang="ja-JP" sz="1100" b="0" i="0" baseline="0">
              <a:solidFill>
                <a:schemeClr val="dk1"/>
              </a:solidFill>
              <a:effectLst/>
              <a:latin typeface="+mn-lt"/>
              <a:ea typeface="+mn-ea"/>
              <a:cs typeface="+mn-cs"/>
            </a:rPr>
            <a:t>、令和３年度の単年度実質公債費比率は７．６％と前年度の８．</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から改善した。また、３か年平均では、７．９％と前年度と同じ数値となった。類似団体内平均を下回っていることや、公共施設の老朽化に伴う建替え更新や大型事業による数値の上昇が見込まれるため、今後も「健全な財政運営へのガイドライン」に基づき、市債残高を抑制することによる公債費の減少や交付税措置の高い起債を効果的に活用するなど実質負担の軽減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146579</xdr:rowOff>
    </xdr:from>
    <xdr:to>
      <xdr:col>81</xdr:col>
      <xdr:colOff>44450</xdr:colOff>
      <xdr:row>41</xdr:row>
      <xdr:rowOff>146579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176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126471</xdr:rowOff>
    </xdr:from>
    <xdr:to>
      <xdr:col>77</xdr:col>
      <xdr:colOff>44450</xdr:colOff>
      <xdr:row>41</xdr:row>
      <xdr:rowOff>146579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1559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106363</xdr:rowOff>
    </xdr:from>
    <xdr:to>
      <xdr:col>72</xdr:col>
      <xdr:colOff>203200</xdr:colOff>
      <xdr:row>41</xdr:row>
      <xdr:rowOff>126471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1358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157815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96308</xdr:rowOff>
    </xdr:from>
    <xdr:to>
      <xdr:col>68</xdr:col>
      <xdr:colOff>152400</xdr:colOff>
      <xdr:row>41</xdr:row>
      <xdr:rowOff>106363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1257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95779</xdr:rowOff>
    </xdr:from>
    <xdr:to>
      <xdr:col>81</xdr:col>
      <xdr:colOff>95250</xdr:colOff>
      <xdr:row>42</xdr:row>
      <xdr:rowOff>25929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67856</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09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95779</xdr:rowOff>
    </xdr:from>
    <xdr:to>
      <xdr:col>77</xdr:col>
      <xdr:colOff>95250</xdr:colOff>
      <xdr:row>42</xdr:row>
      <xdr:rowOff>25929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10706</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11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75671</xdr:rowOff>
    </xdr:from>
    <xdr:to>
      <xdr:col>73</xdr:col>
      <xdr:colOff>44450</xdr:colOff>
      <xdr:row>42</xdr:row>
      <xdr:rowOff>5821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162048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19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55563</xdr:rowOff>
    </xdr:from>
    <xdr:to>
      <xdr:col>68</xdr:col>
      <xdr:colOff>203200</xdr:colOff>
      <xdr:row>41</xdr:row>
      <xdr:rowOff>157163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45508</xdr:rowOff>
    </xdr:from>
    <xdr:to>
      <xdr:col>64</xdr:col>
      <xdr:colOff>152400</xdr:colOff>
      <xdr:row>41</xdr:row>
      <xdr:rowOff>147108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131885</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地方債現在高や下水道事業債残高が減るなどで公営企業債等繰入見込額が</a:t>
          </a:r>
          <a:r>
            <a:rPr lang="ja-JP" altLang="ja-JP" sz="1100" b="0" i="0" baseline="0">
              <a:solidFill>
                <a:schemeClr val="dk1"/>
              </a:solidFill>
              <a:effectLst/>
              <a:latin typeface="+mn-lt"/>
              <a:ea typeface="+mn-ea"/>
              <a:cs typeface="+mn-cs"/>
            </a:rPr>
            <a:t>減少したため、令和３年度の将来負担比率は３０．７％となり、前年度から１２．３ポイント減少した。類似団体内平均を下回っていることから、「健全な財政運営へのガイドライン」に基づき、償還能力に留意し、交付税措置の高い起債を効果的に活用するなど計画的で健全な市債の発行に努める。また、今後の大型事業や公共施設マネジメント（更新等）の財源として、基金の取崩しに伴う比率の上昇が見込まれることから、事業の選択と集中などで更なる財政の健全化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45847</xdr:rowOff>
    </xdr:from>
    <xdr:to>
      <xdr:col>81</xdr:col>
      <xdr:colOff>44450</xdr:colOff>
      <xdr:row>15</xdr:row>
      <xdr:rowOff>144780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617597"/>
          <a:ext cx="8382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124308</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353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144780</xdr:rowOff>
    </xdr:from>
    <xdr:to>
      <xdr:col>77</xdr:col>
      <xdr:colOff>44450</xdr:colOff>
      <xdr:row>16</xdr:row>
      <xdr:rowOff>44111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716530"/>
          <a:ext cx="889000" cy="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44111</xdr:rowOff>
    </xdr:from>
    <xdr:to>
      <xdr:col>72</xdr:col>
      <xdr:colOff>203200</xdr:colOff>
      <xdr:row>16</xdr:row>
      <xdr:rowOff>95589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787311"/>
          <a:ext cx="8890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95589</xdr:rowOff>
    </xdr:from>
    <xdr:to>
      <xdr:col>68</xdr:col>
      <xdr:colOff>152400</xdr:colOff>
      <xdr:row>16</xdr:row>
      <xdr:rowOff>119719</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83878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166497</xdr:rowOff>
    </xdr:from>
    <xdr:to>
      <xdr:col>81</xdr:col>
      <xdr:colOff>95250</xdr:colOff>
      <xdr:row>15</xdr:row>
      <xdr:rowOff>96647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5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138574</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53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93980</xdr:rowOff>
    </xdr:from>
    <xdr:to>
      <xdr:col>77</xdr:col>
      <xdr:colOff>95250</xdr:colOff>
      <xdr:row>16</xdr:row>
      <xdr:rowOff>24130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8907</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752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164761</xdr:rowOff>
    </xdr:from>
    <xdr:to>
      <xdr:col>73</xdr:col>
      <xdr:colOff>44450</xdr:colOff>
      <xdr:row>16</xdr:row>
      <xdr:rowOff>94911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7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79688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82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44789</xdr:rowOff>
    </xdr:from>
    <xdr:to>
      <xdr:col>68</xdr:col>
      <xdr:colOff>203200</xdr:colOff>
      <xdr:row>16</xdr:row>
      <xdr:rowOff>146389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7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131166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68919</xdr:rowOff>
    </xdr:from>
    <xdr:to>
      <xdr:col>64</xdr:col>
      <xdr:colOff>152400</xdr:colOff>
      <xdr:row>16</xdr:row>
      <xdr:rowOff>170519</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8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155296</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89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47625</xdr:rowOff>
    </xdr:from>
    <xdr:ext cx="9099176" cy="527685"/>
    <xdr:sp macro="" textlink="">
      <xdr:nvSpPr>
        <xdr:cNvPr id="480" name="テキスト ボックス 479">
          <a:extLst>
            <a:ext uri="{FF2B5EF4-FFF2-40B4-BE49-F238E27FC236}">
              <a16:creationId xmlns:a16="http://schemas.microsoft.com/office/drawing/2014/main" id="{7A761A46-30AB-4A67-9EAE-11AB19533BC6}"/>
            </a:ext>
          </a:extLst>
        </xdr:cNvPr>
        <xdr:cNvSpPr txBox="1"/>
      </xdr:nvSpPr>
      <xdr:spPr>
        <a:xfrm>
          <a:off x="704850" y="4505325"/>
          <a:ext cx="9099176" cy="5276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507,211
503,893
429.35
231,637,722
226,541,635
3,550,273
112,889,958
169,800,606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年度は、会計年度任用職員</a:t>
          </a:r>
          <a:r>
            <a:rPr kumimoji="1" lang="ja-JP" altLang="en-US" sz="1100">
              <a:solidFill>
                <a:sysClr val="windowText" lastClr="000000"/>
              </a:solidFill>
              <a:effectLst/>
              <a:latin typeface="+mn-lt"/>
              <a:ea typeface="+mn-ea"/>
              <a:cs typeface="+mn-cs"/>
            </a:rPr>
            <a:t>の共済組合制度適用による組合員増・負担金料率の上昇などで人件費全体は増加したものの、経常一般財源等も増加したことにより</a:t>
          </a:r>
          <a:r>
            <a:rPr kumimoji="1" lang="ja-JP" altLang="ja-JP" sz="1100">
              <a:solidFill>
                <a:sysClr val="windowText" lastClr="000000"/>
              </a:solidFill>
              <a:effectLst/>
              <a:latin typeface="+mn-lt"/>
              <a:ea typeface="+mn-ea"/>
              <a:cs typeface="+mn-cs"/>
            </a:rPr>
            <a:t>、前年度から１．</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いる。松山市人材育成・行政経営改革方針に沿った定員管理及び給与等の適正化や指定管理者制度等民間委託の推進等により人件費の縮減を図っており、類似団体の平均値を下回る健全な水準を維持してい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239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5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令和３年度は、新型コロナウイルスワクチン接種事業</a:t>
          </a:r>
          <a:r>
            <a:rPr kumimoji="1" lang="ja-JP" altLang="en-US" sz="1100">
              <a:solidFill>
                <a:sysClr val="windowText" lastClr="000000"/>
              </a:solidFill>
              <a:effectLst/>
              <a:latin typeface="+mn-lt"/>
              <a:ea typeface="+mn-ea"/>
              <a:cs typeface="+mn-cs"/>
            </a:rPr>
            <a:t>の増などにより</a:t>
          </a:r>
          <a:r>
            <a:rPr kumimoji="1" lang="ja-JP" altLang="ja-JP" sz="1100">
              <a:solidFill>
                <a:sysClr val="windowText" lastClr="000000"/>
              </a:solidFill>
              <a:effectLst/>
              <a:latin typeface="+mn-lt"/>
              <a:ea typeface="+mn-ea"/>
              <a:cs typeface="+mn-cs"/>
            </a:rPr>
            <a:t>物件費全体は増加したものの、経常一般財源等も増加したこと</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前年度から０．</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ポイント減少している。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67129</xdr:rowOff>
    </xdr:from>
    <xdr:to>
      <xdr:col>82</xdr:col>
      <xdr:colOff>107950</xdr:colOff>
      <xdr:row>16</xdr:row>
      <xdr:rowOff>78014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103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160763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6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16</xdr:row>
      <xdr:rowOff>143329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212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110671</xdr:rowOff>
    </xdr:from>
    <xdr:to>
      <xdr:col>73</xdr:col>
      <xdr:colOff>180975</xdr:colOff>
      <xdr:row>16</xdr:row>
      <xdr:rowOff>143329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53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99786</xdr:rowOff>
    </xdr:from>
    <xdr:to>
      <xdr:col>69</xdr:col>
      <xdr:colOff>92075</xdr:colOff>
      <xdr:row>16</xdr:row>
      <xdr:rowOff>110671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429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159856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3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59871</xdr:rowOff>
    </xdr:from>
    <xdr:to>
      <xdr:col>69</xdr:col>
      <xdr:colOff>142875</xdr:colOff>
      <xdr:row>16</xdr:row>
      <xdr:rowOff>161471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年度は、</a:t>
          </a:r>
          <a:r>
            <a:rPr kumimoji="1" lang="ja-JP" altLang="ja-JP" sz="1100">
              <a:solidFill>
                <a:schemeClr val="dk1"/>
              </a:solidFill>
              <a:effectLst/>
              <a:latin typeface="+mn-lt"/>
              <a:ea typeface="+mn-ea"/>
              <a:cs typeface="+mn-cs"/>
            </a:rPr>
            <a:t>住民税非課税世帯・子育て世帯臨時特別給付金給付事業など</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扶助費</a:t>
          </a:r>
          <a:r>
            <a:rPr kumimoji="1" lang="ja-JP" altLang="en-US" sz="1100">
              <a:solidFill>
                <a:sysClr val="windowText" lastClr="000000"/>
              </a:solidFill>
              <a:effectLst/>
              <a:latin typeface="+mn-lt"/>
              <a:ea typeface="+mn-ea"/>
              <a:cs typeface="+mn-cs"/>
            </a:rPr>
            <a:t>全体は増加したものの、</a:t>
          </a:r>
          <a:r>
            <a:rPr kumimoji="1" lang="ja-JP" altLang="ja-JP" sz="1100">
              <a:solidFill>
                <a:sysClr val="windowText" lastClr="000000"/>
              </a:solidFill>
              <a:effectLst/>
              <a:latin typeface="+mn-lt"/>
              <a:ea typeface="+mn-ea"/>
              <a:cs typeface="+mn-cs"/>
            </a:rPr>
            <a:t>経常一般財源等も増加したことにより、前年度から</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ポイント減少している。今後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扶助費の伸びが想定されるが、自助努力による改善は困難な状況と考える。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19050</xdr:rowOff>
    </xdr:from>
    <xdr:to>
      <xdr:col>24</xdr:col>
      <xdr:colOff>25400</xdr:colOff>
      <xdr:row>59</xdr:row>
      <xdr:rowOff>44450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134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44450</xdr:rowOff>
    </xdr:from>
    <xdr:to>
      <xdr:col>19</xdr:col>
      <xdr:colOff>187325</xdr:colOff>
      <xdr:row>59</xdr:row>
      <xdr:rowOff>82550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16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152400</xdr:rowOff>
    </xdr:from>
    <xdr:to>
      <xdr:col>15</xdr:col>
      <xdr:colOff>98425</xdr:colOff>
      <xdr:row>59</xdr:row>
      <xdr:rowOff>82550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09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152400</xdr:rowOff>
    </xdr:from>
    <xdr:to>
      <xdr:col>11</xdr:col>
      <xdr:colOff>9525</xdr:colOff>
      <xdr:row>59</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96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139700</xdr:rowOff>
    </xdr:from>
    <xdr:to>
      <xdr:col>24</xdr:col>
      <xdr:colOff>76200</xdr:colOff>
      <xdr:row>59</xdr:row>
      <xdr:rowOff>69850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111777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165100</xdr:rowOff>
    </xdr:from>
    <xdr:to>
      <xdr:col>20</xdr:col>
      <xdr:colOff>38100</xdr:colOff>
      <xdr:row>59</xdr:row>
      <xdr:rowOff>95250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80027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31750</xdr:rowOff>
    </xdr:from>
    <xdr:to>
      <xdr:col>15</xdr:col>
      <xdr:colOff>149225</xdr:colOff>
      <xdr:row>59</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118127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101600</xdr:rowOff>
    </xdr:from>
    <xdr:to>
      <xdr:col>11</xdr:col>
      <xdr:colOff>60325</xdr:colOff>
      <xdr:row>59</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維持補修費や繰出金などは増加したものの、</a:t>
          </a:r>
          <a:r>
            <a:rPr kumimoji="1" lang="ja-JP" altLang="ja-JP" sz="1100">
              <a:solidFill>
                <a:sysClr val="windowText" lastClr="000000"/>
              </a:solidFill>
              <a:effectLst/>
              <a:latin typeface="+mn-lt"/>
              <a:ea typeface="+mn-ea"/>
              <a:cs typeface="+mn-cs"/>
            </a:rPr>
            <a:t>経常一般財源等</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増加したことにより、前年度から０．</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ポイント減少している。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59</xdr:row>
      <xdr:rowOff>44450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96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44450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19050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71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特別定額給付金給付事業費の皆</a:t>
          </a:r>
          <a:r>
            <a:rPr kumimoji="1" lang="ja-JP" altLang="ja-JP" sz="1100">
              <a:solidFill>
                <a:sysClr val="windowText" lastClr="000000"/>
              </a:solidFill>
              <a:effectLst/>
              <a:latin typeface="+mn-lt"/>
              <a:ea typeface="+mn-ea"/>
              <a:cs typeface="+mn-cs"/>
            </a:rPr>
            <a:t>減などにより、前年度から０．２ポイント減少している。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170434</xdr:rowOff>
    </xdr:from>
    <xdr:to>
      <xdr:col>82</xdr:col>
      <xdr:colOff>107950</xdr:colOff>
      <xdr:row>34</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282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17272</xdr:rowOff>
    </xdr:from>
    <xdr:to>
      <xdr:col>78</xdr:col>
      <xdr:colOff>69850</xdr:colOff>
      <xdr:row>34</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46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26416</xdr:rowOff>
    </xdr:from>
    <xdr:to>
      <xdr:col>73</xdr:col>
      <xdr:colOff>180975</xdr:colOff>
      <xdr:row>34</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855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26416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465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119634</xdr:rowOff>
    </xdr:from>
    <xdr:to>
      <xdr:col>82</xdr:col>
      <xdr:colOff>158750</xdr:colOff>
      <xdr:row>34</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136161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137922</xdr:rowOff>
    </xdr:from>
    <xdr:to>
      <xdr:col>78</xdr:col>
      <xdr:colOff>120650</xdr:colOff>
      <xdr:row>34</xdr:row>
      <xdr:rowOff>68072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78249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6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147066</xdr:rowOff>
    </xdr:from>
    <xdr:to>
      <xdr:col>69</xdr:col>
      <xdr:colOff>142875</xdr:colOff>
      <xdr:row>34</xdr:row>
      <xdr:rowOff>77216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87393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137922</xdr:rowOff>
    </xdr:from>
    <xdr:to>
      <xdr:col>65</xdr:col>
      <xdr:colOff>53975</xdr:colOff>
      <xdr:row>34</xdr:row>
      <xdr:rowOff>68072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78249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健全な財政運営へのガイドラインを遵守した財政運営に努めており、類似団体の数値を下回る健全な水準を維持している。今後も引き続き市債借入の抑制など将来負担の軽減を図り、健全な財政運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105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8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31750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54611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25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146066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扶助費が類似団体の平均値を大きく上回っているが、</a:t>
          </a:r>
          <a:r>
            <a:rPr kumimoji="1" lang="ja-JP" altLang="en-US" sz="1100">
              <a:solidFill>
                <a:sysClr val="windowText" lastClr="000000"/>
              </a:solidFill>
              <a:effectLst/>
              <a:latin typeface="+mn-lt"/>
              <a:ea typeface="+mn-ea"/>
              <a:cs typeface="+mn-cs"/>
            </a:rPr>
            <a:t>令和３年度は、</a:t>
          </a:r>
          <a:r>
            <a:rPr kumimoji="1" lang="ja-JP" altLang="ja-JP" sz="1100">
              <a:solidFill>
                <a:sysClr val="windowText" lastClr="000000"/>
              </a:solidFill>
              <a:effectLst/>
              <a:latin typeface="+mn-lt"/>
              <a:ea typeface="+mn-ea"/>
              <a:cs typeface="+mn-cs"/>
            </a:rPr>
            <a:t>経常一般財源等</a:t>
          </a:r>
          <a:r>
            <a:rPr kumimoji="1" lang="ja-JP" altLang="en-US" sz="1100">
              <a:solidFill>
                <a:sysClr val="windowText" lastClr="000000"/>
              </a:solidFill>
              <a:effectLst/>
              <a:latin typeface="+mn-lt"/>
              <a:ea typeface="+mn-ea"/>
              <a:cs typeface="+mn-cs"/>
            </a:rPr>
            <a:t>の増加や</a:t>
          </a:r>
          <a:r>
            <a:rPr kumimoji="1" lang="ja-JP" altLang="ja-JP" sz="1100">
              <a:solidFill>
                <a:sysClr val="windowText" lastClr="000000"/>
              </a:solidFill>
              <a:effectLst/>
              <a:latin typeface="+mn-lt"/>
              <a:ea typeface="+mn-ea"/>
              <a:cs typeface="+mn-cs"/>
            </a:rPr>
            <a:t>行財政改革による人件費などの抑制に努めていることから、</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の減少となり</a:t>
          </a:r>
          <a:r>
            <a:rPr kumimoji="1" lang="ja-JP" altLang="ja-JP" sz="1100">
              <a:solidFill>
                <a:sysClr val="windowText" lastClr="000000"/>
              </a:solidFill>
              <a:effectLst/>
              <a:latin typeface="+mn-lt"/>
              <a:ea typeface="+mn-ea"/>
              <a:cs typeface="+mn-cs"/>
            </a:rPr>
            <a:t>、類似団体</a:t>
          </a:r>
          <a:r>
            <a:rPr kumimoji="1" lang="ja-JP" altLang="en-US" sz="1100">
              <a:solidFill>
                <a:sysClr val="windowText" lastClr="000000"/>
              </a:solidFill>
              <a:effectLst/>
              <a:latin typeface="+mn-lt"/>
              <a:ea typeface="+mn-ea"/>
              <a:cs typeface="+mn-cs"/>
            </a:rPr>
            <a:t>の平均値を下回る健全な水準を維持している。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029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77</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669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77</xdr:row>
      <xdr:rowOff>65278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93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5842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93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53103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23292</xdr:rowOff>
    </xdr:from>
    <xdr:to>
      <xdr:col>29</xdr:col>
      <xdr:colOff>127000</xdr:colOff>
      <xdr:row>19</xdr:row>
      <xdr:rowOff>25807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28467"/>
          <a:ext cx="6477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150959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9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25807</xdr:rowOff>
    </xdr:from>
    <xdr:to>
      <xdr:col>26</xdr:col>
      <xdr:colOff>50800</xdr:colOff>
      <xdr:row>19</xdr:row>
      <xdr:rowOff>103622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30982"/>
          <a:ext cx="698500" cy="77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104843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5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103622</xdr:rowOff>
    </xdr:from>
    <xdr:to>
      <xdr:col>22</xdr:col>
      <xdr:colOff>114300</xdr:colOff>
      <xdr:row>19</xdr:row>
      <xdr:rowOff>111714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08797"/>
          <a:ext cx="698500" cy="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2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111714</xdr:rowOff>
    </xdr:from>
    <xdr:to>
      <xdr:col>18</xdr:col>
      <xdr:colOff>177800</xdr:colOff>
      <xdr:row>19</xdr:row>
      <xdr:rowOff>117292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16889"/>
          <a:ext cx="698500" cy="5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47830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67124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143942</xdr:rowOff>
    </xdr:from>
    <xdr:to>
      <xdr:col>29</xdr:col>
      <xdr:colOff>177800</xdr:colOff>
      <xdr:row>19</xdr:row>
      <xdr:rowOff>74092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77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52519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8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146457</xdr:rowOff>
    </xdr:from>
    <xdr:to>
      <xdr:col>26</xdr:col>
      <xdr:colOff>101600</xdr:colOff>
      <xdr:row>19</xdr:row>
      <xdr:rowOff>76607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80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61384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66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52822</xdr:rowOff>
    </xdr:from>
    <xdr:to>
      <xdr:col>22</xdr:col>
      <xdr:colOff>165100</xdr:colOff>
      <xdr:row>19</xdr:row>
      <xdr:rowOff>154422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57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139199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4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60914</xdr:rowOff>
    </xdr:from>
    <xdr:to>
      <xdr:col>19</xdr:col>
      <xdr:colOff>38100</xdr:colOff>
      <xdr:row>19</xdr:row>
      <xdr:rowOff>162514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66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147291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66492</xdr:rowOff>
    </xdr:from>
    <xdr:to>
      <xdr:col>15</xdr:col>
      <xdr:colOff>101600</xdr:colOff>
      <xdr:row>19</xdr:row>
      <xdr:rowOff>168092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7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152869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5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321272</xdr:rowOff>
    </xdr:from>
    <xdr:to>
      <xdr:col>29</xdr:col>
      <xdr:colOff>127000</xdr:colOff>
      <xdr:row>34</xdr:row>
      <xdr:rowOff>338150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88722"/>
          <a:ext cx="647700" cy="1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94873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05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321272</xdr:rowOff>
    </xdr:from>
    <xdr:to>
      <xdr:col>26</xdr:col>
      <xdr:colOff>50800</xdr:colOff>
      <xdr:row>35</xdr:row>
      <xdr:rowOff>10033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88722"/>
          <a:ext cx="6985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215955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10033</xdr:rowOff>
    </xdr:from>
    <xdr:to>
      <xdr:col>22</xdr:col>
      <xdr:colOff>114300</xdr:colOff>
      <xdr:row>35</xdr:row>
      <xdr:rowOff>54001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20383"/>
          <a:ext cx="698500" cy="4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203840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40551</xdr:rowOff>
    </xdr:from>
    <xdr:to>
      <xdr:col>18</xdr:col>
      <xdr:colOff>177800</xdr:colOff>
      <xdr:row>35</xdr:row>
      <xdr:rowOff>54001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50901"/>
          <a:ext cx="698500" cy="13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199382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194353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287350</xdr:rowOff>
    </xdr:from>
    <xdr:to>
      <xdr:col>29</xdr:col>
      <xdr:colOff>177800</xdr:colOff>
      <xdr:row>35</xdr:row>
      <xdr:rowOff>46050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5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132427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270472</xdr:rowOff>
    </xdr:from>
    <xdr:to>
      <xdr:col>26</xdr:col>
      <xdr:colOff>101600</xdr:colOff>
      <xdr:row>35</xdr:row>
      <xdr:rowOff>29172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37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39349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0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302133</xdr:rowOff>
    </xdr:from>
    <xdr:to>
      <xdr:col>22</xdr:col>
      <xdr:colOff>165100</xdr:colOff>
      <xdr:row>35</xdr:row>
      <xdr:rowOff>60833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69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71010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3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3201</xdr:rowOff>
    </xdr:from>
    <xdr:to>
      <xdr:col>19</xdr:col>
      <xdr:colOff>38100</xdr:colOff>
      <xdr:row>35</xdr:row>
      <xdr:rowOff>104801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13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114978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8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332651</xdr:rowOff>
    </xdr:from>
    <xdr:to>
      <xdr:col>15</xdr:col>
      <xdr:colOff>101600</xdr:colOff>
      <xdr:row>35</xdr:row>
      <xdr:rowOff>91351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00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101528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68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507,211
503,893
429.35
231,637,722
226,541,635
3,550,273
112,889,958
169,800,606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8353</xdr:rowOff>
    </xdr:from>
    <xdr:to>
      <xdr:col>24</xdr:col>
      <xdr:colOff>63500</xdr:colOff>
      <xdr:row>37</xdr:row>
      <xdr:rowOff>29547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2003"/>
          <a:ext cx="8382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36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29547</xdr:rowOff>
    </xdr:from>
    <xdr:to>
      <xdr:col>19</xdr:col>
      <xdr:colOff>177800</xdr:colOff>
      <xdr:row>37</xdr:row>
      <xdr:rowOff>136892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73197"/>
          <a:ext cx="889000" cy="10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124894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130066</xdr:rowOff>
    </xdr:from>
    <xdr:to>
      <xdr:col>15</xdr:col>
      <xdr:colOff>50800</xdr:colOff>
      <xdr:row>37</xdr:row>
      <xdr:rowOff>136892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73716"/>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90343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125429</xdr:rowOff>
    </xdr:from>
    <xdr:to>
      <xdr:col>10</xdr:col>
      <xdr:colOff>114300</xdr:colOff>
      <xdr:row>37</xdr:row>
      <xdr:rowOff>130066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69079"/>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95242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99258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129003</xdr:rowOff>
    </xdr:from>
    <xdr:to>
      <xdr:col>24</xdr:col>
      <xdr:colOff>114300</xdr:colOff>
      <xdr:row>37</xdr:row>
      <xdr:rowOff>59153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107430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7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150197</xdr:rowOff>
    </xdr:from>
    <xdr:to>
      <xdr:col>20</xdr:col>
      <xdr:colOff>38100</xdr:colOff>
      <xdr:row>37</xdr:row>
      <xdr:rowOff>80347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71474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86092</xdr:rowOff>
    </xdr:from>
    <xdr:to>
      <xdr:col>15</xdr:col>
      <xdr:colOff>101600</xdr:colOff>
      <xdr:row>38</xdr:row>
      <xdr:rowOff>16242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7369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79266</xdr:rowOff>
    </xdr:from>
    <xdr:to>
      <xdr:col>10</xdr:col>
      <xdr:colOff>165100</xdr:colOff>
      <xdr:row>38</xdr:row>
      <xdr:rowOff>9416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74629</xdr:rowOff>
    </xdr:from>
    <xdr:to>
      <xdr:col>6</xdr:col>
      <xdr:colOff>38100</xdr:colOff>
      <xdr:row>38</xdr:row>
      <xdr:rowOff>4779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167356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168700</xdr:rowOff>
    </xdr:from>
    <xdr:to>
      <xdr:col>24</xdr:col>
      <xdr:colOff>63500</xdr:colOff>
      <xdr:row>58</xdr:row>
      <xdr:rowOff>169091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69900"/>
          <a:ext cx="838200" cy="34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42609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0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112530</xdr:rowOff>
    </xdr:from>
    <xdr:to>
      <xdr:col>19</xdr:col>
      <xdr:colOff>177800</xdr:colOff>
      <xdr:row>58</xdr:row>
      <xdr:rowOff>169091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056630"/>
          <a:ext cx="889000" cy="5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28066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4140</xdr:rowOff>
    </xdr:from>
    <xdr:to>
      <xdr:col>15</xdr:col>
      <xdr:colOff>50800</xdr:colOff>
      <xdr:row>58</xdr:row>
      <xdr:rowOff>112530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948240"/>
          <a:ext cx="889000" cy="10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129826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4140</xdr:rowOff>
    </xdr:from>
    <xdr:to>
      <xdr:col>10</xdr:col>
      <xdr:colOff>114300</xdr:colOff>
      <xdr:row>58</xdr:row>
      <xdr:rowOff>45059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48240"/>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28948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103994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0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117900</xdr:rowOff>
    </xdr:from>
    <xdr:to>
      <xdr:col>24</xdr:col>
      <xdr:colOff>114300</xdr:colOff>
      <xdr:row>57</xdr:row>
      <xdr:rowOff>48050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96327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9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118291</xdr:rowOff>
    </xdr:from>
    <xdr:to>
      <xdr:col>20</xdr:col>
      <xdr:colOff>38100</xdr:colOff>
      <xdr:row>59</xdr:row>
      <xdr:rowOff>48441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6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39568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61730</xdr:rowOff>
    </xdr:from>
    <xdr:to>
      <xdr:col>15</xdr:col>
      <xdr:colOff>101600</xdr:colOff>
      <xdr:row>58</xdr:row>
      <xdr:rowOff>163330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154457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9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124790</xdr:rowOff>
    </xdr:from>
    <xdr:to>
      <xdr:col>10</xdr:col>
      <xdr:colOff>165100</xdr:colOff>
      <xdr:row>58</xdr:row>
      <xdr:rowOff>54940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46067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9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165709</xdr:rowOff>
    </xdr:from>
    <xdr:to>
      <xdr:col>6</xdr:col>
      <xdr:colOff>38100</xdr:colOff>
      <xdr:row>58</xdr:row>
      <xdr:rowOff>95859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86986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18497</xdr:rowOff>
    </xdr:from>
    <xdr:to>
      <xdr:col>24</xdr:col>
      <xdr:colOff>63500</xdr:colOff>
      <xdr:row>78</xdr:row>
      <xdr:rowOff>21468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91597"/>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164023</xdr:rowOff>
    </xdr:from>
    <xdr:to>
      <xdr:col>19</xdr:col>
      <xdr:colOff>177800</xdr:colOff>
      <xdr:row>78</xdr:row>
      <xdr:rowOff>21468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65673"/>
          <a:ext cx="889000" cy="2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164023</xdr:rowOff>
    </xdr:from>
    <xdr:to>
      <xdr:col>15</xdr:col>
      <xdr:colOff>50800</xdr:colOff>
      <xdr:row>78</xdr:row>
      <xdr:rowOff>11685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65673"/>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11685</xdr:rowOff>
    </xdr:from>
    <xdr:to>
      <xdr:col>10</xdr:col>
      <xdr:colOff>114300</xdr:colOff>
      <xdr:row>78</xdr:row>
      <xdr:rowOff>25081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84785"/>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139147</xdr:rowOff>
    </xdr:from>
    <xdr:to>
      <xdr:col>24</xdr:col>
      <xdr:colOff>114300</xdr:colOff>
      <xdr:row>78</xdr:row>
      <xdr:rowOff>69297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54074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5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142118</xdr:rowOff>
    </xdr:from>
    <xdr:to>
      <xdr:col>20</xdr:col>
      <xdr:colOff>38100</xdr:colOff>
      <xdr:row>78</xdr:row>
      <xdr:rowOff>72268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63395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3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113223</xdr:rowOff>
    </xdr:from>
    <xdr:to>
      <xdr:col>15</xdr:col>
      <xdr:colOff>101600</xdr:colOff>
      <xdr:row>78</xdr:row>
      <xdr:rowOff>43373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34500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132335</xdr:rowOff>
    </xdr:from>
    <xdr:to>
      <xdr:col>10</xdr:col>
      <xdr:colOff>165100</xdr:colOff>
      <xdr:row>78</xdr:row>
      <xdr:rowOff>62485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53612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2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145731</xdr:rowOff>
    </xdr:from>
    <xdr:to>
      <xdr:col>6</xdr:col>
      <xdr:colOff>38100</xdr:colOff>
      <xdr:row>78</xdr:row>
      <xdr:rowOff>75881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67008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4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65582</xdr:rowOff>
    </xdr:from>
    <xdr:to>
      <xdr:col>24</xdr:col>
      <xdr:colOff>63500</xdr:colOff>
      <xdr:row>96</xdr:row>
      <xdr:rowOff>130214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81882"/>
          <a:ext cx="838200" cy="40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6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130214</xdr:rowOff>
    </xdr:from>
    <xdr:to>
      <xdr:col>19</xdr:col>
      <xdr:colOff>177800</xdr:colOff>
      <xdr:row>96</xdr:row>
      <xdr:rowOff>135496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89414"/>
          <a:ext cx="8890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73398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7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135496</xdr:rowOff>
    </xdr:from>
    <xdr:to>
      <xdr:col>15</xdr:col>
      <xdr:colOff>50800</xdr:colOff>
      <xdr:row>97</xdr:row>
      <xdr:rowOff>26645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94696"/>
          <a:ext cx="889000" cy="6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127016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5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11671</xdr:rowOff>
    </xdr:from>
    <xdr:to>
      <xdr:col>10</xdr:col>
      <xdr:colOff>114300</xdr:colOff>
      <xdr:row>97</xdr:row>
      <xdr:rowOff>26645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642321"/>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18572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2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9962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1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14782</xdr:rowOff>
    </xdr:from>
    <xdr:to>
      <xdr:col>24</xdr:col>
      <xdr:colOff>114300</xdr:colOff>
      <xdr:row>94</xdr:row>
      <xdr:rowOff>116382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37659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8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79414</xdr:rowOff>
    </xdr:from>
    <xdr:to>
      <xdr:col>20</xdr:col>
      <xdr:colOff>38100</xdr:colOff>
      <xdr:row>97</xdr:row>
      <xdr:rowOff>9564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26091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31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84696</xdr:rowOff>
    </xdr:from>
    <xdr:to>
      <xdr:col>15</xdr:col>
      <xdr:colOff>101600</xdr:colOff>
      <xdr:row>97</xdr:row>
      <xdr:rowOff>14846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31373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1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147295</xdr:rowOff>
    </xdr:from>
    <xdr:to>
      <xdr:col>10</xdr:col>
      <xdr:colOff>165100</xdr:colOff>
      <xdr:row>97</xdr:row>
      <xdr:rowOff>77445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93972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8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132321</xdr:rowOff>
    </xdr:from>
    <xdr:to>
      <xdr:col>6</xdr:col>
      <xdr:colOff>38100</xdr:colOff>
      <xdr:row>97</xdr:row>
      <xdr:rowOff>62471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78998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6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84129</xdr:rowOff>
    </xdr:from>
    <xdr:to>
      <xdr:col>55</xdr:col>
      <xdr:colOff>0</xdr:colOff>
      <xdr:row>35</xdr:row>
      <xdr:rowOff>171432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227629"/>
          <a:ext cx="838200" cy="94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116280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84129</xdr:rowOff>
    </xdr:from>
    <xdr:to>
      <xdr:col>50</xdr:col>
      <xdr:colOff>114300</xdr:colOff>
      <xdr:row>37</xdr:row>
      <xdr:rowOff>143532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227629"/>
          <a:ext cx="889000" cy="12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2339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143532</xdr:rowOff>
    </xdr:from>
    <xdr:to>
      <xdr:col>45</xdr:col>
      <xdr:colOff>177800</xdr:colOff>
      <xdr:row>37</xdr:row>
      <xdr:rowOff>167611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87182"/>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148801</xdr:rowOff>
    </xdr:from>
    <xdr:to>
      <xdr:col>41</xdr:col>
      <xdr:colOff>50800</xdr:colOff>
      <xdr:row>37</xdr:row>
      <xdr:rowOff>167611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92451"/>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32660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2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120632</xdr:rowOff>
    </xdr:from>
    <xdr:to>
      <xdr:col>55</xdr:col>
      <xdr:colOff>50800</xdr:colOff>
      <xdr:row>36</xdr:row>
      <xdr:rowOff>50782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2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143509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33329</xdr:rowOff>
    </xdr:from>
    <xdr:to>
      <xdr:col>50</xdr:col>
      <xdr:colOff>165100</xdr:colOff>
      <xdr:row>30</xdr:row>
      <xdr:rowOff>134929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151456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495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92732</xdr:rowOff>
    </xdr:from>
    <xdr:to>
      <xdr:col>46</xdr:col>
      <xdr:colOff>38100</xdr:colOff>
      <xdr:row>38</xdr:row>
      <xdr:rowOff>22882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3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14009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2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116811</xdr:rowOff>
    </xdr:from>
    <xdr:to>
      <xdr:col>41</xdr:col>
      <xdr:colOff>101600</xdr:colOff>
      <xdr:row>38</xdr:row>
      <xdr:rowOff>46961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6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38088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5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98001</xdr:rowOff>
    </xdr:from>
    <xdr:to>
      <xdr:col>36</xdr:col>
      <xdr:colOff>165100</xdr:colOff>
      <xdr:row>38</xdr:row>
      <xdr:rowOff>28150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416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19277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3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95142</xdr:rowOff>
    </xdr:from>
    <xdr:to>
      <xdr:col>55</xdr:col>
      <xdr:colOff>0</xdr:colOff>
      <xdr:row>58</xdr:row>
      <xdr:rowOff>115754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10039242"/>
          <a:ext cx="8382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166927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115754</xdr:rowOff>
    </xdr:from>
    <xdr:to>
      <xdr:col>50</xdr:col>
      <xdr:colOff>114300</xdr:colOff>
      <xdr:row>58</xdr:row>
      <xdr:rowOff>161589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10059854"/>
          <a:ext cx="8890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20047</xdr:rowOff>
    </xdr:from>
    <xdr:to>
      <xdr:col>45</xdr:col>
      <xdr:colOff>177800</xdr:colOff>
      <xdr:row>58</xdr:row>
      <xdr:rowOff>161589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964147"/>
          <a:ext cx="889000" cy="14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19404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2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107467</xdr:rowOff>
    </xdr:from>
    <xdr:to>
      <xdr:col>41</xdr:col>
      <xdr:colOff>50800</xdr:colOff>
      <xdr:row>58</xdr:row>
      <xdr:rowOff>20047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880117"/>
          <a:ext cx="889000" cy="8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91050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44342</xdr:rowOff>
    </xdr:from>
    <xdr:to>
      <xdr:col>55</xdr:col>
      <xdr:colOff>50800</xdr:colOff>
      <xdr:row>58</xdr:row>
      <xdr:rowOff>145942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9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130719</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90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64954</xdr:rowOff>
    </xdr:from>
    <xdr:to>
      <xdr:col>50</xdr:col>
      <xdr:colOff>165100</xdr:colOff>
      <xdr:row>58</xdr:row>
      <xdr:rowOff>166554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157681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10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110789</xdr:rowOff>
    </xdr:from>
    <xdr:to>
      <xdr:col>46</xdr:col>
      <xdr:colOff>38100</xdr:colOff>
      <xdr:row>59</xdr:row>
      <xdr:rowOff>40939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32066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14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140697</xdr:rowOff>
    </xdr:from>
    <xdr:to>
      <xdr:col>41</xdr:col>
      <xdr:colOff>101600</xdr:colOff>
      <xdr:row>58</xdr:row>
      <xdr:rowOff>70847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1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61974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0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56667</xdr:rowOff>
    </xdr:from>
    <xdr:to>
      <xdr:col>36</xdr:col>
      <xdr:colOff>165100</xdr:colOff>
      <xdr:row>57</xdr:row>
      <xdr:rowOff>158267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149394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2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87709</xdr:rowOff>
    </xdr:from>
    <xdr:to>
      <xdr:col>55</xdr:col>
      <xdr:colOff>0</xdr:colOff>
      <xdr:row>78</xdr:row>
      <xdr:rowOff>132679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60809"/>
          <a:ext cx="838200" cy="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160044</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18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87709</xdr:rowOff>
    </xdr:from>
    <xdr:to>
      <xdr:col>50</xdr:col>
      <xdr:colOff>114300</xdr:colOff>
      <xdr:row>78</xdr:row>
      <xdr:rowOff>113509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60809"/>
          <a:ext cx="889000" cy="2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113509</xdr:rowOff>
    </xdr:from>
    <xdr:to>
      <xdr:col>45</xdr:col>
      <xdr:colOff>177800</xdr:colOff>
      <xdr:row>78</xdr:row>
      <xdr:rowOff>128499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486609"/>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96580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103876</xdr:rowOff>
    </xdr:from>
    <xdr:to>
      <xdr:col>41</xdr:col>
      <xdr:colOff>50800</xdr:colOff>
      <xdr:row>78</xdr:row>
      <xdr:rowOff>128499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76976"/>
          <a:ext cx="889000" cy="2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140146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81879</xdr:rowOff>
    </xdr:from>
    <xdr:to>
      <xdr:col>55</xdr:col>
      <xdr:colOff>50800</xdr:colOff>
      <xdr:row>79</xdr:row>
      <xdr:rowOff>12029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60306</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3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36909</xdr:rowOff>
    </xdr:from>
    <xdr:to>
      <xdr:col>50</xdr:col>
      <xdr:colOff>165100</xdr:colOff>
      <xdr:row>78</xdr:row>
      <xdr:rowOff>138509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1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129636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0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62709</xdr:rowOff>
    </xdr:from>
    <xdr:to>
      <xdr:col>46</xdr:col>
      <xdr:colOff>38100</xdr:colOff>
      <xdr:row>78</xdr:row>
      <xdr:rowOff>164309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155436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2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77699</xdr:rowOff>
    </xdr:from>
    <xdr:to>
      <xdr:col>41</xdr:col>
      <xdr:colOff>101600</xdr:colOff>
      <xdr:row>79</xdr:row>
      <xdr:rowOff>7849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5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170426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4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53076</xdr:rowOff>
    </xdr:from>
    <xdr:to>
      <xdr:col>36</xdr:col>
      <xdr:colOff>165100</xdr:colOff>
      <xdr:row>78</xdr:row>
      <xdr:rowOff>154676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145803</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67863</xdr:rowOff>
    </xdr:from>
    <xdr:to>
      <xdr:col>55</xdr:col>
      <xdr:colOff>0</xdr:colOff>
      <xdr:row>97</xdr:row>
      <xdr:rowOff>96780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98513"/>
          <a:ext cx="8382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41712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2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96780</xdr:rowOff>
    </xdr:from>
    <xdr:to>
      <xdr:col>50</xdr:col>
      <xdr:colOff>114300</xdr:colOff>
      <xdr:row>98</xdr:row>
      <xdr:rowOff>24561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27430"/>
          <a:ext cx="889000" cy="9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100385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13151</xdr:rowOff>
    </xdr:from>
    <xdr:to>
      <xdr:col>45</xdr:col>
      <xdr:colOff>177800</xdr:colOff>
      <xdr:row>98</xdr:row>
      <xdr:rowOff>24561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643801"/>
          <a:ext cx="889000" cy="18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82802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13151</xdr:rowOff>
    </xdr:from>
    <xdr:to>
      <xdr:col>41</xdr:col>
      <xdr:colOff>50800</xdr:colOff>
      <xdr:row>97</xdr:row>
      <xdr:rowOff>33286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643801"/>
          <a:ext cx="8890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131208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150620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17063</xdr:rowOff>
    </xdr:from>
    <xdr:to>
      <xdr:col>55</xdr:col>
      <xdr:colOff>50800</xdr:colOff>
      <xdr:row>97</xdr:row>
      <xdr:rowOff>118663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166940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45980</xdr:rowOff>
    </xdr:from>
    <xdr:to>
      <xdr:col>50</xdr:col>
      <xdr:colOff>165100</xdr:colOff>
      <xdr:row>97</xdr:row>
      <xdr:rowOff>147580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138707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145211</xdr:rowOff>
    </xdr:from>
    <xdr:to>
      <xdr:col>46</xdr:col>
      <xdr:colOff>38100</xdr:colOff>
      <xdr:row>98</xdr:row>
      <xdr:rowOff>75361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66488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6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133801</xdr:rowOff>
    </xdr:from>
    <xdr:to>
      <xdr:col>41</xdr:col>
      <xdr:colOff>101600</xdr:colOff>
      <xdr:row>97</xdr:row>
      <xdr:rowOff>63951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55078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6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153936</xdr:rowOff>
    </xdr:from>
    <xdr:to>
      <xdr:col>36</xdr:col>
      <xdr:colOff>165100</xdr:colOff>
      <xdr:row>97</xdr:row>
      <xdr:rowOff>84086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1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75213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150216</xdr:rowOff>
    </xdr:from>
    <xdr:to>
      <xdr:col>85</xdr:col>
      <xdr:colOff>127000</xdr:colOff>
      <xdr:row>38</xdr:row>
      <xdr:rowOff>37927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493866"/>
          <a:ext cx="838200" cy="5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5788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20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143175</xdr:rowOff>
    </xdr:from>
    <xdr:to>
      <xdr:col>81</xdr:col>
      <xdr:colOff>50800</xdr:colOff>
      <xdr:row>37</xdr:row>
      <xdr:rowOff>150216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486825"/>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44559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5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143175</xdr:rowOff>
    </xdr:from>
    <xdr:to>
      <xdr:col>76</xdr:col>
      <xdr:colOff>114300</xdr:colOff>
      <xdr:row>37</xdr:row>
      <xdr:rowOff>149987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486825"/>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63715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57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149987</xdr:rowOff>
    </xdr:from>
    <xdr:to>
      <xdr:col>71</xdr:col>
      <xdr:colOff>177800</xdr:colOff>
      <xdr:row>38</xdr:row>
      <xdr:rowOff>131425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493637"/>
          <a:ext cx="889000" cy="15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83604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158577</xdr:rowOff>
    </xdr:from>
    <xdr:to>
      <xdr:col>85</xdr:col>
      <xdr:colOff>177800</xdr:colOff>
      <xdr:row>38</xdr:row>
      <xdr:rowOff>88727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0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117954</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29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99416</xdr:rowOff>
    </xdr:from>
    <xdr:to>
      <xdr:col>81</xdr:col>
      <xdr:colOff>101600</xdr:colOff>
      <xdr:row>38</xdr:row>
      <xdr:rowOff>29566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4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46093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21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92375</xdr:rowOff>
    </xdr:from>
    <xdr:to>
      <xdr:col>76</xdr:col>
      <xdr:colOff>165100</xdr:colOff>
      <xdr:row>38</xdr:row>
      <xdr:rowOff>22524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4360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39052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21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99187</xdr:rowOff>
    </xdr:from>
    <xdr:to>
      <xdr:col>72</xdr:col>
      <xdr:colOff>38100</xdr:colOff>
      <xdr:row>38</xdr:row>
      <xdr:rowOff>29337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45864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80625</xdr:rowOff>
    </xdr:from>
    <xdr:to>
      <xdr:col>67</xdr:col>
      <xdr:colOff>101600</xdr:colOff>
      <xdr:row>39</xdr:row>
      <xdr:rowOff>10775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1902</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88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7313</xdr:rowOff>
    </xdr:from>
    <xdr:to>
      <xdr:col>85</xdr:col>
      <xdr:colOff>127000</xdr:colOff>
      <xdr:row>76</xdr:row>
      <xdr:rowOff>37773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37513"/>
          <a:ext cx="838200" cy="3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13079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00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37773</xdr:rowOff>
    </xdr:from>
    <xdr:to>
      <xdr:col>81</xdr:col>
      <xdr:colOff>50800</xdr:colOff>
      <xdr:row>76</xdr:row>
      <xdr:rowOff>40545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67973"/>
          <a:ext cx="8890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128988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40545</xdr:rowOff>
    </xdr:from>
    <xdr:to>
      <xdr:col>76</xdr:col>
      <xdr:colOff>114300</xdr:colOff>
      <xdr:row>76</xdr:row>
      <xdr:rowOff>52890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70745"/>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109558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30229</xdr:rowOff>
    </xdr:from>
    <xdr:to>
      <xdr:col>71</xdr:col>
      <xdr:colOff>177800</xdr:colOff>
      <xdr:row>76</xdr:row>
      <xdr:rowOff>52890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060429"/>
          <a:ext cx="889000" cy="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92641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91470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127962</xdr:rowOff>
    </xdr:from>
    <xdr:to>
      <xdr:col>85</xdr:col>
      <xdr:colOff>177800</xdr:colOff>
      <xdr:row>76</xdr:row>
      <xdr:rowOff>58111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867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106389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6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158423</xdr:rowOff>
    </xdr:from>
    <xdr:to>
      <xdr:col>81</xdr:col>
      <xdr:colOff>101600</xdr:colOff>
      <xdr:row>76</xdr:row>
      <xdr:rowOff>88573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1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79700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161195</xdr:rowOff>
    </xdr:from>
    <xdr:to>
      <xdr:col>76</xdr:col>
      <xdr:colOff>165100</xdr:colOff>
      <xdr:row>76</xdr:row>
      <xdr:rowOff>91345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82472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2090</xdr:rowOff>
    </xdr:from>
    <xdr:to>
      <xdr:col>72</xdr:col>
      <xdr:colOff>38100</xdr:colOff>
      <xdr:row>76</xdr:row>
      <xdr:rowOff>103690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94817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150879</xdr:rowOff>
    </xdr:from>
    <xdr:to>
      <xdr:col>67</xdr:col>
      <xdr:colOff>101600</xdr:colOff>
      <xdr:row>76</xdr:row>
      <xdr:rowOff>81029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0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72156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30544</xdr:rowOff>
    </xdr:from>
    <xdr:to>
      <xdr:col>85</xdr:col>
      <xdr:colOff>127000</xdr:colOff>
      <xdr:row>98</xdr:row>
      <xdr:rowOff>30811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61194"/>
          <a:ext cx="838200" cy="17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46817</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34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30811</xdr:rowOff>
    </xdr:from>
    <xdr:to>
      <xdr:col>81</xdr:col>
      <xdr:colOff>50800</xdr:colOff>
      <xdr:row>98</xdr:row>
      <xdr:rowOff>58852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32911"/>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165383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58852</xdr:rowOff>
    </xdr:from>
    <xdr:to>
      <xdr:col>76</xdr:col>
      <xdr:colOff>114300</xdr:colOff>
      <xdr:row>98</xdr:row>
      <xdr:rowOff>112954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860952"/>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38506</xdr:rowOff>
    </xdr:from>
    <xdr:to>
      <xdr:col>71</xdr:col>
      <xdr:colOff>177800</xdr:colOff>
      <xdr:row>98</xdr:row>
      <xdr:rowOff>112954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840606"/>
          <a:ext cx="889000" cy="7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57904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68496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151194</xdr:rowOff>
    </xdr:from>
    <xdr:to>
      <xdr:col>85</xdr:col>
      <xdr:colOff>177800</xdr:colOff>
      <xdr:row>97</xdr:row>
      <xdr:rowOff>81344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129621</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58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151461</xdr:rowOff>
    </xdr:from>
    <xdr:to>
      <xdr:col>81</xdr:col>
      <xdr:colOff>101600</xdr:colOff>
      <xdr:row>98</xdr:row>
      <xdr:rowOff>81611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72738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87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8052</xdr:rowOff>
    </xdr:from>
    <xdr:to>
      <xdr:col>76</xdr:col>
      <xdr:colOff>165100</xdr:colOff>
      <xdr:row>98</xdr:row>
      <xdr:rowOff>109652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100779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0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62154</xdr:rowOff>
    </xdr:from>
    <xdr:to>
      <xdr:col>72</xdr:col>
      <xdr:colOff>38100</xdr:colOff>
      <xdr:row>98</xdr:row>
      <xdr:rowOff>163754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154881</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5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159156</xdr:rowOff>
    </xdr:from>
    <xdr:to>
      <xdr:col>67</xdr:col>
      <xdr:colOff>101600</xdr:colOff>
      <xdr:row>98</xdr:row>
      <xdr:rowOff>89306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8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80433</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88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161907</xdr:rowOff>
    </xdr:from>
    <xdr:to>
      <xdr:col>116</xdr:col>
      <xdr:colOff>63500</xdr:colOff>
      <xdr:row>35</xdr:row>
      <xdr:rowOff>28013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599120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55570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99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127780</xdr:rowOff>
    </xdr:from>
    <xdr:to>
      <xdr:col>111</xdr:col>
      <xdr:colOff>177800</xdr:colOff>
      <xdr:row>34</xdr:row>
      <xdr:rowOff>161907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5957080"/>
          <a:ext cx="889000" cy="3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170360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51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127780</xdr:rowOff>
    </xdr:from>
    <xdr:to>
      <xdr:col>107</xdr:col>
      <xdr:colOff>50800</xdr:colOff>
      <xdr:row>34</xdr:row>
      <xdr:rowOff>130719</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5957080"/>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148807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130719</xdr:rowOff>
    </xdr:from>
    <xdr:to>
      <xdr:col>102</xdr:col>
      <xdr:colOff>114300</xdr:colOff>
      <xdr:row>35</xdr:row>
      <xdr:rowOff>80754</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5960019"/>
          <a:ext cx="8890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143908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167258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148663</xdr:rowOff>
    </xdr:from>
    <xdr:to>
      <xdr:col>116</xdr:col>
      <xdr:colOff>114300</xdr:colOff>
      <xdr:row>35</xdr:row>
      <xdr:rowOff>78813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97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90</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82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111107</xdr:rowOff>
    </xdr:from>
    <xdr:to>
      <xdr:col>112</xdr:col>
      <xdr:colOff>38100</xdr:colOff>
      <xdr:row>35</xdr:row>
      <xdr:rowOff>41257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94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57784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71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76980</xdr:rowOff>
    </xdr:from>
    <xdr:to>
      <xdr:col>107</xdr:col>
      <xdr:colOff>101600</xdr:colOff>
      <xdr:row>35</xdr:row>
      <xdr:rowOff>7130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9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23657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68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79919</xdr:rowOff>
    </xdr:from>
    <xdr:to>
      <xdr:col>102</xdr:col>
      <xdr:colOff>165100</xdr:colOff>
      <xdr:row>35</xdr:row>
      <xdr:rowOff>10069</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9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26596</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68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29954</xdr:rowOff>
    </xdr:from>
    <xdr:to>
      <xdr:col>98</xdr:col>
      <xdr:colOff>38100</xdr:colOff>
      <xdr:row>35</xdr:row>
      <xdr:rowOff>131554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0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148081</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8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37211</xdr:rowOff>
    </xdr:from>
    <xdr:to>
      <xdr:col>116</xdr:col>
      <xdr:colOff>63500</xdr:colOff>
      <xdr:row>58</xdr:row>
      <xdr:rowOff>43040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981311"/>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159358</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32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37211</xdr:rowOff>
    </xdr:from>
    <xdr:to>
      <xdr:col>111</xdr:col>
      <xdr:colOff>177800</xdr:colOff>
      <xdr:row>58</xdr:row>
      <xdr:rowOff>112992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9981311"/>
          <a:ext cx="889000" cy="7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81824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111754</xdr:rowOff>
    </xdr:from>
    <xdr:to>
      <xdr:col>107</xdr:col>
      <xdr:colOff>50800</xdr:colOff>
      <xdr:row>58</xdr:row>
      <xdr:rowOff>112992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055854"/>
          <a:ext cx="8890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111754</xdr:rowOff>
    </xdr:from>
    <xdr:to>
      <xdr:col>102</xdr:col>
      <xdr:colOff>114300</xdr:colOff>
      <xdr:row>58</xdr:row>
      <xdr:rowOff>118973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055854"/>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147724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163690</xdr:rowOff>
    </xdr:from>
    <xdr:to>
      <xdr:col>116</xdr:col>
      <xdr:colOff>114300</xdr:colOff>
      <xdr:row>58</xdr:row>
      <xdr:rowOff>93840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9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15117</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78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157861</xdr:rowOff>
    </xdr:from>
    <xdr:to>
      <xdr:col>112</xdr:col>
      <xdr:colOff>38100</xdr:colOff>
      <xdr:row>58</xdr:row>
      <xdr:rowOff>88011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9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104538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70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62192</xdr:rowOff>
    </xdr:from>
    <xdr:to>
      <xdr:col>107</xdr:col>
      <xdr:colOff>101600</xdr:colOff>
      <xdr:row>58</xdr:row>
      <xdr:rowOff>163792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154919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0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60954</xdr:rowOff>
    </xdr:from>
    <xdr:to>
      <xdr:col>102</xdr:col>
      <xdr:colOff>165100</xdr:colOff>
      <xdr:row>58</xdr:row>
      <xdr:rowOff>162554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153681</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0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68173</xdr:rowOff>
    </xdr:from>
    <xdr:to>
      <xdr:col>98</xdr:col>
      <xdr:colOff>38100</xdr:colOff>
      <xdr:row>58</xdr:row>
      <xdr:rowOff>169773</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160900</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0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114402</xdr:rowOff>
    </xdr:from>
    <xdr:to>
      <xdr:col>116</xdr:col>
      <xdr:colOff>63500</xdr:colOff>
      <xdr:row>74</xdr:row>
      <xdr:rowOff>127012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801702"/>
          <a:ext cx="8382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25569</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84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127012</xdr:rowOff>
    </xdr:from>
    <xdr:to>
      <xdr:col>111</xdr:col>
      <xdr:colOff>177800</xdr:colOff>
      <xdr:row>74</xdr:row>
      <xdr:rowOff>162141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814312"/>
          <a:ext cx="889000" cy="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162141</xdr:rowOff>
    </xdr:from>
    <xdr:to>
      <xdr:col>107</xdr:col>
      <xdr:colOff>50800</xdr:colOff>
      <xdr:row>75</xdr:row>
      <xdr:rowOff>62967</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849441"/>
          <a:ext cx="889000" cy="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161777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62967</xdr:rowOff>
    </xdr:from>
    <xdr:to>
      <xdr:col>102</xdr:col>
      <xdr:colOff>114300</xdr:colOff>
      <xdr:row>75</xdr:row>
      <xdr:rowOff>84227</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921717"/>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144784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63602</xdr:rowOff>
    </xdr:from>
    <xdr:to>
      <xdr:col>116</xdr:col>
      <xdr:colOff>114300</xdr:colOff>
      <xdr:row>74</xdr:row>
      <xdr:rowOff>165202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7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86479</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60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76212</xdr:rowOff>
    </xdr:from>
    <xdr:to>
      <xdr:col>112</xdr:col>
      <xdr:colOff>38100</xdr:colOff>
      <xdr:row>75</xdr:row>
      <xdr:rowOff>6362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7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22889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5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111341</xdr:rowOff>
    </xdr:from>
    <xdr:to>
      <xdr:col>107</xdr:col>
      <xdr:colOff>101600</xdr:colOff>
      <xdr:row>75</xdr:row>
      <xdr:rowOff>41491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58018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5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12167</xdr:rowOff>
    </xdr:from>
    <xdr:to>
      <xdr:col>102</xdr:col>
      <xdr:colOff>165100</xdr:colOff>
      <xdr:row>75</xdr:row>
      <xdr:rowOff>113767</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8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130294</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6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33427</xdr:rowOff>
    </xdr:from>
    <xdr:to>
      <xdr:col>98</xdr:col>
      <xdr:colOff>38100</xdr:colOff>
      <xdr:row>75</xdr:row>
      <xdr:rowOff>135027</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151554</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66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住民税非課税世帯・子育て世帯臨時特別給付金給付事業などによる扶助費や新型コロナウイルスワクチン接種事業などによる物件費などが増加したが、</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特別定額給付金給付事業</a:t>
          </a:r>
          <a:r>
            <a:rPr kumimoji="1" lang="ja-JP" altLang="ja-JP" sz="1100">
              <a:solidFill>
                <a:sysClr val="windowText" lastClr="000000"/>
              </a:solidFill>
              <a:effectLst/>
              <a:latin typeface="+mn-lt"/>
              <a:ea typeface="+mn-ea"/>
              <a:cs typeface="+mn-cs"/>
            </a:rPr>
            <a:t>の減</a:t>
          </a:r>
          <a:r>
            <a:rPr kumimoji="1" lang="ja-JP" altLang="en-US" sz="1100">
              <a:solidFill>
                <a:sysClr val="windowText" lastClr="000000"/>
              </a:solidFill>
              <a:effectLst/>
              <a:latin typeface="+mn-lt"/>
              <a:ea typeface="+mn-ea"/>
              <a:cs typeface="+mn-cs"/>
            </a:rPr>
            <a:t>で補助費等が大きく減少したことにより、歳出全体では前年度から減少している。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なお、類似団体と比較すると、人件費や普通建設事業費は平均値を下回り、扶助費は例年平均値を上回っている。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507,211
503,893
429.35
231,637,722
226,541,635
3,550,273
112,889,958
169,800,606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130556</xdr:rowOff>
    </xdr:from>
    <xdr:to>
      <xdr:col>24</xdr:col>
      <xdr:colOff>63500</xdr:colOff>
      <xdr:row>36</xdr:row>
      <xdr:rowOff>157226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02756"/>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79011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100838</xdr:rowOff>
    </xdr:from>
    <xdr:to>
      <xdr:col>19</xdr:col>
      <xdr:colOff>177800</xdr:colOff>
      <xdr:row>36</xdr:row>
      <xdr:rowOff>130556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303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100838</xdr:rowOff>
    </xdr:from>
    <xdr:to>
      <xdr:col>15</xdr:col>
      <xdr:colOff>50800</xdr:colOff>
      <xdr:row>36</xdr:row>
      <xdr:rowOff>137414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30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135128</xdr:rowOff>
    </xdr:from>
    <xdr:to>
      <xdr:col>10</xdr:col>
      <xdr:colOff>114300</xdr:colOff>
      <xdr:row>36</xdr:row>
      <xdr:rowOff>137414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73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147591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106426</xdr:rowOff>
    </xdr:from>
    <xdr:to>
      <xdr:col>24</xdr:col>
      <xdr:colOff>114300</xdr:colOff>
      <xdr:row>37</xdr:row>
      <xdr:rowOff>36576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84853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79756</xdr:rowOff>
    </xdr:from>
    <xdr:to>
      <xdr:col>20</xdr:col>
      <xdr:colOff>38100</xdr:colOff>
      <xdr:row>37</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50038</xdr:rowOff>
    </xdr:from>
    <xdr:to>
      <xdr:col>15</xdr:col>
      <xdr:colOff>101600</xdr:colOff>
      <xdr:row>36</xdr:row>
      <xdr:rowOff>151638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142765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86614</xdr:rowOff>
    </xdr:from>
    <xdr:to>
      <xdr:col>10</xdr:col>
      <xdr:colOff>165100</xdr:colOff>
      <xdr:row>37</xdr:row>
      <xdr:rowOff>16764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7891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84328</xdr:rowOff>
    </xdr:from>
    <xdr:to>
      <xdr:col>6</xdr:col>
      <xdr:colOff>38100</xdr:colOff>
      <xdr:row>37</xdr:row>
      <xdr:rowOff>14478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5605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47716</xdr:rowOff>
    </xdr:from>
    <xdr:to>
      <xdr:col>24</xdr:col>
      <xdr:colOff>63500</xdr:colOff>
      <xdr:row>57</xdr:row>
      <xdr:rowOff>73123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791666"/>
          <a:ext cx="838200" cy="105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96080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47716</xdr:rowOff>
    </xdr:from>
    <xdr:to>
      <xdr:col>19</xdr:col>
      <xdr:colOff>177800</xdr:colOff>
      <xdr:row>57</xdr:row>
      <xdr:rowOff>132700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791666"/>
          <a:ext cx="889000" cy="11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132700</xdr:rowOff>
    </xdr:from>
    <xdr:to>
      <xdr:col>15</xdr:col>
      <xdr:colOff>50800</xdr:colOff>
      <xdr:row>57</xdr:row>
      <xdr:rowOff>132755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05350"/>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122403</xdr:rowOff>
    </xdr:from>
    <xdr:to>
      <xdr:col>10</xdr:col>
      <xdr:colOff>114300</xdr:colOff>
      <xdr:row>57</xdr:row>
      <xdr:rowOff>132755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95053"/>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120126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22323</xdr:rowOff>
    </xdr:from>
    <xdr:to>
      <xdr:col>24</xdr:col>
      <xdr:colOff>114300</xdr:colOff>
      <xdr:row>57</xdr:row>
      <xdr:rowOff>123923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168366</xdr:rowOff>
    </xdr:from>
    <xdr:to>
      <xdr:col>20</xdr:col>
      <xdr:colOff>38100</xdr:colOff>
      <xdr:row>51</xdr:row>
      <xdr:rowOff>98516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74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89643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83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81900</xdr:rowOff>
    </xdr:from>
    <xdr:to>
      <xdr:col>15</xdr:col>
      <xdr:colOff>101600</xdr:colOff>
      <xdr:row>58</xdr:row>
      <xdr:rowOff>12050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5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4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81955</xdr:rowOff>
    </xdr:from>
    <xdr:to>
      <xdr:col>10</xdr:col>
      <xdr:colOff>165100</xdr:colOff>
      <xdr:row>58</xdr:row>
      <xdr:rowOff>12105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3232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71603</xdr:rowOff>
    </xdr:from>
    <xdr:to>
      <xdr:col>6</xdr:col>
      <xdr:colOff>38100</xdr:colOff>
      <xdr:row>58</xdr:row>
      <xdr:rowOff>1753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164330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99216</xdr:rowOff>
    </xdr:from>
    <xdr:to>
      <xdr:col>24</xdr:col>
      <xdr:colOff>63500</xdr:colOff>
      <xdr:row>77</xdr:row>
      <xdr:rowOff>40869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57966"/>
          <a:ext cx="838200" cy="28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40869</xdr:rowOff>
    </xdr:from>
    <xdr:to>
      <xdr:col>19</xdr:col>
      <xdr:colOff>177800</xdr:colOff>
      <xdr:row>77</xdr:row>
      <xdr:rowOff>130860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42519"/>
          <a:ext cx="889000" cy="8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130860</xdr:rowOff>
    </xdr:from>
    <xdr:to>
      <xdr:col>15</xdr:col>
      <xdr:colOff>50800</xdr:colOff>
      <xdr:row>78</xdr:row>
      <xdr:rowOff>18216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32510"/>
          <a:ext cx="889000" cy="5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167753</xdr:rowOff>
    </xdr:from>
    <xdr:to>
      <xdr:col>10</xdr:col>
      <xdr:colOff>114300</xdr:colOff>
      <xdr:row>78</xdr:row>
      <xdr:rowOff>18216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369403"/>
          <a:ext cx="889000" cy="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4974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5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48416</xdr:rowOff>
    </xdr:from>
    <xdr:to>
      <xdr:col>24</xdr:col>
      <xdr:colOff>114300</xdr:colOff>
      <xdr:row>75</xdr:row>
      <xdr:rowOff>150016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71293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5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161519</xdr:rowOff>
    </xdr:from>
    <xdr:to>
      <xdr:col>20</xdr:col>
      <xdr:colOff>38100</xdr:colOff>
      <xdr:row>77</xdr:row>
      <xdr:rowOff>91669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108196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96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80060</xdr:rowOff>
    </xdr:from>
    <xdr:to>
      <xdr:col>15</xdr:col>
      <xdr:colOff>101600</xdr:colOff>
      <xdr:row>78</xdr:row>
      <xdr:rowOff>10210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8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26737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05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138866</xdr:rowOff>
    </xdr:from>
    <xdr:to>
      <xdr:col>10</xdr:col>
      <xdr:colOff>165100</xdr:colOff>
      <xdr:row>78</xdr:row>
      <xdr:rowOff>69016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4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85543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11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116953</xdr:rowOff>
    </xdr:from>
    <xdr:to>
      <xdr:col>6</xdr:col>
      <xdr:colOff>38100</xdr:colOff>
      <xdr:row>78</xdr:row>
      <xdr:rowOff>47103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1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63630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9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145072</xdr:rowOff>
    </xdr:from>
    <xdr:to>
      <xdr:col>24</xdr:col>
      <xdr:colOff>63500</xdr:colOff>
      <xdr:row>98</xdr:row>
      <xdr:rowOff>10747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04272"/>
          <a:ext cx="838200" cy="20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17753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3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10747</xdr:rowOff>
    </xdr:from>
    <xdr:to>
      <xdr:col>19</xdr:col>
      <xdr:colOff>177800</xdr:colOff>
      <xdr:row>98</xdr:row>
      <xdr:rowOff>34110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12847"/>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74983</xdr:rowOff>
    </xdr:from>
    <xdr:to>
      <xdr:col>15</xdr:col>
      <xdr:colOff>50800</xdr:colOff>
      <xdr:row>98</xdr:row>
      <xdr:rowOff>34110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05633"/>
          <a:ext cx="889000" cy="1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74983</xdr:rowOff>
    </xdr:from>
    <xdr:to>
      <xdr:col>10</xdr:col>
      <xdr:colOff>114300</xdr:colOff>
      <xdr:row>97</xdr:row>
      <xdr:rowOff>88654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05633"/>
          <a:ext cx="8890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93595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94272</xdr:rowOff>
    </xdr:from>
    <xdr:to>
      <xdr:col>24</xdr:col>
      <xdr:colOff>114300</xdr:colOff>
      <xdr:row>97</xdr:row>
      <xdr:rowOff>24422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9199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131397</xdr:rowOff>
    </xdr:from>
    <xdr:to>
      <xdr:col>20</xdr:col>
      <xdr:colOff>38100</xdr:colOff>
      <xdr:row>98</xdr:row>
      <xdr:rowOff>61547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52674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5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154760</xdr:rowOff>
    </xdr:from>
    <xdr:to>
      <xdr:col>15</xdr:col>
      <xdr:colOff>101600</xdr:colOff>
      <xdr:row>98</xdr:row>
      <xdr:rowOff>84910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76037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7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24183</xdr:rowOff>
    </xdr:from>
    <xdr:to>
      <xdr:col>10</xdr:col>
      <xdr:colOff>165100</xdr:colOff>
      <xdr:row>97</xdr:row>
      <xdr:rowOff>125783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116910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4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37854</xdr:rowOff>
    </xdr:from>
    <xdr:to>
      <xdr:col>6</xdr:col>
      <xdr:colOff>38100</xdr:colOff>
      <xdr:row>97</xdr:row>
      <xdr:rowOff>139454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130581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6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119583</xdr:rowOff>
    </xdr:from>
    <xdr:to>
      <xdr:col>55</xdr:col>
      <xdr:colOff>0</xdr:colOff>
      <xdr:row>36</xdr:row>
      <xdr:rowOff>122326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291783"/>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78300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0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122326</xdr:rowOff>
    </xdr:from>
    <xdr:to>
      <xdr:col>50</xdr:col>
      <xdr:colOff>114300</xdr:colOff>
      <xdr:row>37</xdr:row>
      <xdr:rowOff>3912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294526"/>
          <a:ext cx="8890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3912</xdr:rowOff>
    </xdr:from>
    <xdr:to>
      <xdr:col>45</xdr:col>
      <xdr:colOff>177800</xdr:colOff>
      <xdr:row>37</xdr:row>
      <xdr:rowOff>8941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4756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8941</xdr:rowOff>
    </xdr:from>
    <xdr:to>
      <xdr:col>41</xdr:col>
      <xdr:colOff>50800</xdr:colOff>
      <xdr:row>37</xdr:row>
      <xdr:rowOff>9398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35259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55897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75811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68783</xdr:rowOff>
    </xdr:from>
    <xdr:to>
      <xdr:col>55</xdr:col>
      <xdr:colOff>50800</xdr:colOff>
      <xdr:row>36</xdr:row>
      <xdr:rowOff>170383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91660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92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71526</xdr:rowOff>
    </xdr:from>
    <xdr:to>
      <xdr:col>50</xdr:col>
      <xdr:colOff>165100</xdr:colOff>
      <xdr:row>37</xdr:row>
      <xdr:rowOff>1676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18203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01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124562</xdr:rowOff>
    </xdr:from>
    <xdr:to>
      <xdr:col>46</xdr:col>
      <xdr:colOff>38100</xdr:colOff>
      <xdr:row>37</xdr:row>
      <xdr:rowOff>54712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45839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129591</xdr:rowOff>
    </xdr:from>
    <xdr:to>
      <xdr:col>41</xdr:col>
      <xdr:colOff>101600</xdr:colOff>
      <xdr:row>37</xdr:row>
      <xdr:rowOff>59741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76268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077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130048</xdr:rowOff>
    </xdr:from>
    <xdr:to>
      <xdr:col>36</xdr:col>
      <xdr:colOff>165100</xdr:colOff>
      <xdr:row>37</xdr:row>
      <xdr:rowOff>60198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51325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54032</xdr:rowOff>
    </xdr:from>
    <xdr:to>
      <xdr:col>55</xdr:col>
      <xdr:colOff>0</xdr:colOff>
      <xdr:row>56</xdr:row>
      <xdr:rowOff>66319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655232"/>
          <a:ext cx="8382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167340</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97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66319</xdr:rowOff>
    </xdr:from>
    <xdr:to>
      <xdr:col>50</xdr:col>
      <xdr:colOff>114300</xdr:colOff>
      <xdr:row>56</xdr:row>
      <xdr:rowOff>84493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667519"/>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79749</xdr:rowOff>
    </xdr:from>
    <xdr:to>
      <xdr:col>45</xdr:col>
      <xdr:colOff>177800</xdr:colOff>
      <xdr:row>56</xdr:row>
      <xdr:rowOff>84493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680949"/>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70206</xdr:rowOff>
    </xdr:from>
    <xdr:to>
      <xdr:col>41</xdr:col>
      <xdr:colOff>50800</xdr:colOff>
      <xdr:row>56</xdr:row>
      <xdr:rowOff>79749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671406"/>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133221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3232</xdr:rowOff>
    </xdr:from>
    <xdr:to>
      <xdr:col>55</xdr:col>
      <xdr:colOff>50800</xdr:colOff>
      <xdr:row>56</xdr:row>
      <xdr:rowOff>104832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26109</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45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15519</xdr:rowOff>
    </xdr:from>
    <xdr:to>
      <xdr:col>50</xdr:col>
      <xdr:colOff>165100</xdr:colOff>
      <xdr:row>56</xdr:row>
      <xdr:rowOff>117119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108246</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70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33693</xdr:rowOff>
    </xdr:from>
    <xdr:to>
      <xdr:col>46</xdr:col>
      <xdr:colOff>38100</xdr:colOff>
      <xdr:row>56</xdr:row>
      <xdr:rowOff>135293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126420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72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28949</xdr:rowOff>
    </xdr:from>
    <xdr:to>
      <xdr:col>41</xdr:col>
      <xdr:colOff>101600</xdr:colOff>
      <xdr:row>56</xdr:row>
      <xdr:rowOff>130549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3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121676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72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19406</xdr:rowOff>
    </xdr:from>
    <xdr:to>
      <xdr:col>36</xdr:col>
      <xdr:colOff>165100</xdr:colOff>
      <xdr:row>56</xdr:row>
      <xdr:rowOff>121006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2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137533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39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110243</xdr:rowOff>
    </xdr:from>
    <xdr:to>
      <xdr:col>55</xdr:col>
      <xdr:colOff>0</xdr:colOff>
      <xdr:row>77</xdr:row>
      <xdr:rowOff>16974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968993"/>
          <a:ext cx="838200" cy="24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73858</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75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16974</xdr:rowOff>
    </xdr:from>
    <xdr:to>
      <xdr:col>50</xdr:col>
      <xdr:colOff>114300</xdr:colOff>
      <xdr:row>78</xdr:row>
      <xdr:rowOff>87351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18624"/>
          <a:ext cx="889000" cy="24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161641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87351</xdr:rowOff>
    </xdr:from>
    <xdr:to>
      <xdr:col>45</xdr:col>
      <xdr:colOff>177800</xdr:colOff>
      <xdr:row>78</xdr:row>
      <xdr:rowOff>120596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60451"/>
          <a:ext cx="889000" cy="3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130861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120596</xdr:rowOff>
    </xdr:from>
    <xdr:to>
      <xdr:col>41</xdr:col>
      <xdr:colOff>50800</xdr:colOff>
      <xdr:row>78</xdr:row>
      <xdr:rowOff>135046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93696"/>
          <a:ext cx="8890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163267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59443</xdr:rowOff>
    </xdr:from>
    <xdr:to>
      <xdr:col>55</xdr:col>
      <xdr:colOff>50800</xdr:colOff>
      <xdr:row>75</xdr:row>
      <xdr:rowOff>161043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82320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7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137624</xdr:rowOff>
    </xdr:from>
    <xdr:to>
      <xdr:col>50</xdr:col>
      <xdr:colOff>165100</xdr:colOff>
      <xdr:row>77</xdr:row>
      <xdr:rowOff>67774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84301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4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36551</xdr:rowOff>
    </xdr:from>
    <xdr:to>
      <xdr:col>46</xdr:col>
      <xdr:colOff>38100</xdr:colOff>
      <xdr:row>78</xdr:row>
      <xdr:rowOff>138151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154678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18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69796</xdr:rowOff>
    </xdr:from>
    <xdr:to>
      <xdr:col>41</xdr:col>
      <xdr:colOff>101600</xdr:colOff>
      <xdr:row>78</xdr:row>
      <xdr:rowOff>171396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162523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3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84246</xdr:rowOff>
    </xdr:from>
    <xdr:to>
      <xdr:col>36</xdr:col>
      <xdr:colOff>165100</xdr:colOff>
      <xdr:row>79</xdr:row>
      <xdr:rowOff>14396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5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5523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5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133756</xdr:rowOff>
    </xdr:from>
    <xdr:to>
      <xdr:col>55</xdr:col>
      <xdr:colOff>0</xdr:colOff>
      <xdr:row>97</xdr:row>
      <xdr:rowOff>152578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64406"/>
          <a:ext cx="8382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87085</xdr:rowOff>
    </xdr:from>
    <xdr:to>
      <xdr:col>50</xdr:col>
      <xdr:colOff>114300</xdr:colOff>
      <xdr:row>97</xdr:row>
      <xdr:rowOff>152578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17735"/>
          <a:ext cx="889000" cy="6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84055</xdr:rowOff>
    </xdr:from>
    <xdr:to>
      <xdr:col>45</xdr:col>
      <xdr:colOff>177800</xdr:colOff>
      <xdr:row>97</xdr:row>
      <xdr:rowOff>87085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714705"/>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57271</xdr:rowOff>
    </xdr:from>
    <xdr:to>
      <xdr:col>41</xdr:col>
      <xdr:colOff>50800</xdr:colOff>
      <xdr:row>97</xdr:row>
      <xdr:rowOff>84055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87921"/>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163498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82956</xdr:rowOff>
    </xdr:from>
    <xdr:to>
      <xdr:col>55</xdr:col>
      <xdr:colOff>50800</xdr:colOff>
      <xdr:row>98</xdr:row>
      <xdr:rowOff>13106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61383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101778</xdr:rowOff>
    </xdr:from>
    <xdr:to>
      <xdr:col>50</xdr:col>
      <xdr:colOff>165100</xdr:colOff>
      <xdr:row>98</xdr:row>
      <xdr:rowOff>31928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23055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2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36285</xdr:rowOff>
    </xdr:from>
    <xdr:to>
      <xdr:col>46</xdr:col>
      <xdr:colOff>38100</xdr:colOff>
      <xdr:row>97</xdr:row>
      <xdr:rowOff>137885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129012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33255</xdr:rowOff>
    </xdr:from>
    <xdr:to>
      <xdr:col>41</xdr:col>
      <xdr:colOff>101600</xdr:colOff>
      <xdr:row>97</xdr:row>
      <xdr:rowOff>134855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125982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6471</xdr:rowOff>
    </xdr:from>
    <xdr:to>
      <xdr:col>36</xdr:col>
      <xdr:colOff>165100</xdr:colOff>
      <xdr:row>97</xdr:row>
      <xdr:rowOff>108071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99198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25727</xdr:rowOff>
    </xdr:from>
    <xdr:to>
      <xdr:col>85</xdr:col>
      <xdr:colOff>127000</xdr:colOff>
      <xdr:row>37</xdr:row>
      <xdr:rowOff>53975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69377"/>
          <a:ext cx="8382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99367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28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36667</xdr:rowOff>
    </xdr:from>
    <xdr:to>
      <xdr:col>81</xdr:col>
      <xdr:colOff>50800</xdr:colOff>
      <xdr:row>37</xdr:row>
      <xdr:rowOff>53975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80317"/>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126854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36667</xdr:rowOff>
    </xdr:from>
    <xdr:to>
      <xdr:col>76</xdr:col>
      <xdr:colOff>114300</xdr:colOff>
      <xdr:row>38</xdr:row>
      <xdr:rowOff>44341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80317"/>
          <a:ext cx="889000" cy="17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151347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143292</xdr:rowOff>
    </xdr:from>
    <xdr:to>
      <xdr:col>71</xdr:col>
      <xdr:colOff>177800</xdr:colOff>
      <xdr:row>38</xdr:row>
      <xdr:rowOff>44341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486942"/>
          <a:ext cx="889000" cy="7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31658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42435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7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146377</xdr:rowOff>
    </xdr:from>
    <xdr:to>
      <xdr:col>85</xdr:col>
      <xdr:colOff>177800</xdr:colOff>
      <xdr:row>37</xdr:row>
      <xdr:rowOff>76527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124804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9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3175</xdr:rowOff>
    </xdr:from>
    <xdr:to>
      <xdr:col>81</xdr:col>
      <xdr:colOff>101600</xdr:colOff>
      <xdr:row>37</xdr:row>
      <xdr:rowOff>104775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95902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157317</xdr:rowOff>
    </xdr:from>
    <xdr:to>
      <xdr:col>76</xdr:col>
      <xdr:colOff>165100</xdr:colOff>
      <xdr:row>37</xdr:row>
      <xdr:rowOff>87467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78594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164991</xdr:rowOff>
    </xdr:from>
    <xdr:to>
      <xdr:col>72</xdr:col>
      <xdr:colOff>38100</xdr:colOff>
      <xdr:row>38</xdr:row>
      <xdr:rowOff>95141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86268</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60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92492</xdr:rowOff>
    </xdr:from>
    <xdr:to>
      <xdr:col>67</xdr:col>
      <xdr:colOff>101600</xdr:colOff>
      <xdr:row>38</xdr:row>
      <xdr:rowOff>22642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13769</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5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36536</xdr:rowOff>
    </xdr:from>
    <xdr:to>
      <xdr:col>85</xdr:col>
      <xdr:colOff>127000</xdr:colOff>
      <xdr:row>59</xdr:row>
      <xdr:rowOff>89212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80636"/>
          <a:ext cx="838200" cy="22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47475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77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89212</xdr:rowOff>
    </xdr:from>
    <xdr:to>
      <xdr:col>81</xdr:col>
      <xdr:colOff>50800</xdr:colOff>
      <xdr:row>59</xdr:row>
      <xdr:rowOff>155147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10204762"/>
          <a:ext cx="8890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79828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51591</xdr:rowOff>
    </xdr:from>
    <xdr:to>
      <xdr:col>76</xdr:col>
      <xdr:colOff>114300</xdr:colOff>
      <xdr:row>59</xdr:row>
      <xdr:rowOff>155147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10167141"/>
          <a:ext cx="889000" cy="10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31429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135813</xdr:rowOff>
    </xdr:from>
    <xdr:to>
      <xdr:col>71</xdr:col>
      <xdr:colOff>177800</xdr:colOff>
      <xdr:row>59</xdr:row>
      <xdr:rowOff>51591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10079913"/>
          <a:ext cx="889000" cy="8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135345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157186</xdr:rowOff>
    </xdr:from>
    <xdr:to>
      <xdr:col>85</xdr:col>
      <xdr:colOff>177800</xdr:colOff>
      <xdr:row>58</xdr:row>
      <xdr:rowOff>87336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135613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90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38412</xdr:rowOff>
    </xdr:from>
    <xdr:to>
      <xdr:col>81</xdr:col>
      <xdr:colOff>101600</xdr:colOff>
      <xdr:row>59</xdr:row>
      <xdr:rowOff>140012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101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131139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24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104347</xdr:rowOff>
    </xdr:from>
    <xdr:to>
      <xdr:col>76</xdr:col>
      <xdr:colOff>165100</xdr:colOff>
      <xdr:row>60</xdr:row>
      <xdr:rowOff>34497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1021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60</xdr:row>
      <xdr:rowOff>25624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3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791</xdr:rowOff>
    </xdr:from>
    <xdr:to>
      <xdr:col>72</xdr:col>
      <xdr:colOff>38100</xdr:colOff>
      <xdr:row>59</xdr:row>
      <xdr:rowOff>102391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1011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93518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2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85013</xdr:rowOff>
    </xdr:from>
    <xdr:to>
      <xdr:col>67</xdr:col>
      <xdr:colOff>101600</xdr:colOff>
      <xdr:row>59</xdr:row>
      <xdr:rowOff>15163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2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6290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2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150216</xdr:rowOff>
    </xdr:from>
    <xdr:to>
      <xdr:col>85</xdr:col>
      <xdr:colOff>127000</xdr:colOff>
      <xdr:row>78</xdr:row>
      <xdr:rowOff>37928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351866"/>
          <a:ext cx="838200" cy="5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5788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7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143174</xdr:rowOff>
    </xdr:from>
    <xdr:to>
      <xdr:col>81</xdr:col>
      <xdr:colOff>50800</xdr:colOff>
      <xdr:row>77</xdr:row>
      <xdr:rowOff>150216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344824"/>
          <a:ext cx="889000" cy="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44558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41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143174</xdr:rowOff>
    </xdr:from>
    <xdr:to>
      <xdr:col>76</xdr:col>
      <xdr:colOff>114300</xdr:colOff>
      <xdr:row>77</xdr:row>
      <xdr:rowOff>149988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344824"/>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63715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4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149988</xdr:rowOff>
    </xdr:from>
    <xdr:to>
      <xdr:col>71</xdr:col>
      <xdr:colOff>177800</xdr:colOff>
      <xdr:row>78</xdr:row>
      <xdr:rowOff>131425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351638"/>
          <a:ext cx="889000" cy="15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83604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45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158578</xdr:rowOff>
    </xdr:from>
    <xdr:to>
      <xdr:col>85</xdr:col>
      <xdr:colOff>177800</xdr:colOff>
      <xdr:row>78</xdr:row>
      <xdr:rowOff>88728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117955</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14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99416</xdr:rowOff>
    </xdr:from>
    <xdr:to>
      <xdr:col>81</xdr:col>
      <xdr:colOff>101600</xdr:colOff>
      <xdr:row>78</xdr:row>
      <xdr:rowOff>29566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46093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0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92374</xdr:rowOff>
    </xdr:from>
    <xdr:to>
      <xdr:col>76</xdr:col>
      <xdr:colOff>165100</xdr:colOff>
      <xdr:row>78</xdr:row>
      <xdr:rowOff>22524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29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39051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06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99188</xdr:rowOff>
    </xdr:from>
    <xdr:to>
      <xdr:col>72</xdr:col>
      <xdr:colOff>38100</xdr:colOff>
      <xdr:row>78</xdr:row>
      <xdr:rowOff>29338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45865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07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80625</xdr:rowOff>
    </xdr:from>
    <xdr:to>
      <xdr:col>67</xdr:col>
      <xdr:colOff>101600</xdr:colOff>
      <xdr:row>79</xdr:row>
      <xdr:rowOff>10775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1902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546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7283</xdr:rowOff>
    </xdr:from>
    <xdr:to>
      <xdr:col>85</xdr:col>
      <xdr:colOff>127000</xdr:colOff>
      <xdr:row>96</xdr:row>
      <xdr:rowOff>37773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466483"/>
          <a:ext cx="838200" cy="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13050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29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37773</xdr:rowOff>
    </xdr:from>
    <xdr:to>
      <xdr:col>81</xdr:col>
      <xdr:colOff>50800</xdr:colOff>
      <xdr:row>96</xdr:row>
      <xdr:rowOff>40487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496973"/>
          <a:ext cx="889000" cy="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40487</xdr:rowOff>
    </xdr:from>
    <xdr:to>
      <xdr:col>76</xdr:col>
      <xdr:colOff>114300</xdr:colOff>
      <xdr:row>96</xdr:row>
      <xdr:rowOff>52832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499687"/>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109529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30172</xdr:rowOff>
    </xdr:from>
    <xdr:to>
      <xdr:col>71</xdr:col>
      <xdr:colOff>177800</xdr:colOff>
      <xdr:row>96</xdr:row>
      <xdr:rowOff>52832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489372"/>
          <a:ext cx="889000" cy="2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92470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91442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127933</xdr:rowOff>
    </xdr:from>
    <xdr:to>
      <xdr:col>85</xdr:col>
      <xdr:colOff>177800</xdr:colOff>
      <xdr:row>96</xdr:row>
      <xdr:rowOff>58083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1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106360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9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158423</xdr:rowOff>
    </xdr:from>
    <xdr:to>
      <xdr:col>81</xdr:col>
      <xdr:colOff>101600</xdr:colOff>
      <xdr:row>96</xdr:row>
      <xdr:rowOff>88573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79700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53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161137</xdr:rowOff>
    </xdr:from>
    <xdr:to>
      <xdr:col>76</xdr:col>
      <xdr:colOff>165100</xdr:colOff>
      <xdr:row>96</xdr:row>
      <xdr:rowOff>91287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82414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2032</xdr:rowOff>
    </xdr:from>
    <xdr:to>
      <xdr:col>72</xdr:col>
      <xdr:colOff>38100</xdr:colOff>
      <xdr:row>96</xdr:row>
      <xdr:rowOff>103632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94759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5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150822</xdr:rowOff>
    </xdr:from>
    <xdr:to>
      <xdr:col>67</xdr:col>
      <xdr:colOff>101600</xdr:colOff>
      <xdr:row>96</xdr:row>
      <xdr:rowOff>80972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72099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3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29210</xdr:rowOff>
    </xdr:from>
    <xdr:to>
      <xdr:col>116</xdr:col>
      <xdr:colOff>63500</xdr:colOff>
      <xdr:row>39</xdr:row>
      <xdr:rowOff>31115</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1323300" y="67157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50165</xdr:rowOff>
    </xdr:from>
    <xdr:to>
      <xdr:col>111</xdr:col>
      <xdr:colOff>177800</xdr:colOff>
      <xdr:row>39</xdr:row>
      <xdr:rowOff>31115</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56526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50165</xdr:rowOff>
    </xdr:from>
    <xdr:to>
      <xdr:col>107</xdr:col>
      <xdr:colOff>50800</xdr:colOff>
      <xdr:row>39</xdr:row>
      <xdr:rowOff>31115</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9545300" y="656526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2938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24638</xdr:rowOff>
    </xdr:from>
    <xdr:to>
      <xdr:col>102</xdr:col>
      <xdr:colOff>114300</xdr:colOff>
      <xdr:row>39</xdr:row>
      <xdr:rowOff>31115</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1118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149860</xdr:rowOff>
    </xdr:from>
    <xdr:to>
      <xdr:col>116</xdr:col>
      <xdr:colOff>114300</xdr:colOff>
      <xdr:row>39</xdr:row>
      <xdr:rowOff>80010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64787</xdr:rowOff>
    </xdr:from>
    <xdr:ext cx="313932"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79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151765</xdr:rowOff>
    </xdr:from>
    <xdr:to>
      <xdr:col>112</xdr:col>
      <xdr:colOff>38100</xdr:colOff>
      <xdr:row>39</xdr:row>
      <xdr:rowOff>81915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73042</xdr:rowOff>
    </xdr:from>
    <xdr:ext cx="313932"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66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170815</xdr:rowOff>
    </xdr:from>
    <xdr:to>
      <xdr:col>107</xdr:col>
      <xdr:colOff>101600</xdr:colOff>
      <xdr:row>38</xdr:row>
      <xdr:rowOff>100965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117492</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5017" y="6289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151765</xdr:rowOff>
    </xdr:from>
    <xdr:to>
      <xdr:col>102</xdr:col>
      <xdr:colOff>165100</xdr:colOff>
      <xdr:row>39</xdr:row>
      <xdr:rowOff>81915</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73042</xdr:rowOff>
    </xdr:from>
    <xdr:ext cx="313932"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88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145288</xdr:rowOff>
    </xdr:from>
    <xdr:to>
      <xdr:col>98</xdr:col>
      <xdr:colOff>38100</xdr:colOff>
      <xdr:row>39</xdr:row>
      <xdr:rowOff>75438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66565</xdr:rowOff>
    </xdr:from>
    <xdr:ext cx="313932"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99333" y="6753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令和３年度は、住民税非課税世帯・子育て世帯臨時特別給付金給付事業など</a:t>
          </a:r>
          <a:r>
            <a:rPr kumimoji="1" lang="ja-JP" altLang="en-US" sz="1100">
              <a:solidFill>
                <a:schemeClr val="dk1"/>
              </a:solidFill>
              <a:effectLst/>
              <a:latin typeface="+mn-lt"/>
              <a:ea typeface="+mn-ea"/>
              <a:cs typeface="+mn-cs"/>
            </a:rPr>
            <a:t>による民生</a:t>
          </a:r>
          <a:r>
            <a:rPr kumimoji="1" lang="ja-JP" altLang="ja-JP" sz="1100">
              <a:solidFill>
                <a:schemeClr val="dk1"/>
              </a:solidFill>
              <a:effectLst/>
              <a:latin typeface="+mn-lt"/>
              <a:ea typeface="+mn-ea"/>
              <a:cs typeface="+mn-cs"/>
            </a:rPr>
            <a:t>費や</a:t>
          </a:r>
          <a:r>
            <a:rPr kumimoji="1" lang="ja-JP" altLang="en-US" sz="1100">
              <a:solidFill>
                <a:schemeClr val="dk1"/>
              </a:solidFill>
              <a:effectLst/>
              <a:latin typeface="+mn-lt"/>
              <a:ea typeface="+mn-ea"/>
              <a:cs typeface="+mn-cs"/>
            </a:rPr>
            <a:t>コロナ対策営業時間短縮等協力金事業</a:t>
          </a:r>
          <a:r>
            <a:rPr kumimoji="1" lang="ja-JP" altLang="ja-JP" sz="1100">
              <a:solidFill>
                <a:schemeClr val="dk1"/>
              </a:solidFill>
              <a:effectLst/>
              <a:latin typeface="+mn-lt"/>
              <a:ea typeface="+mn-ea"/>
              <a:cs typeface="+mn-cs"/>
            </a:rPr>
            <a:t>などによ</a:t>
          </a:r>
          <a:r>
            <a:rPr kumimoji="1" lang="ja-JP" altLang="en-US" sz="1100">
              <a:solidFill>
                <a:schemeClr val="dk1"/>
              </a:solidFill>
              <a:effectLst/>
              <a:latin typeface="+mn-lt"/>
              <a:ea typeface="+mn-ea"/>
              <a:cs typeface="+mn-cs"/>
            </a:rPr>
            <a:t>る商工費</a:t>
          </a:r>
          <a:r>
            <a:rPr kumimoji="1" lang="ja-JP" altLang="ja-JP" sz="1100">
              <a:solidFill>
                <a:schemeClr val="dk1"/>
              </a:solidFill>
              <a:effectLst/>
              <a:latin typeface="+mn-lt"/>
              <a:ea typeface="+mn-ea"/>
              <a:cs typeface="+mn-cs"/>
            </a:rPr>
            <a:t>などが増加したが、</a:t>
          </a:r>
          <a:endParaRPr lang="ja-JP" altLang="ja-JP">
            <a:effectLst/>
          </a:endParaRPr>
        </a:p>
        <a:p>
          <a:r>
            <a:rPr kumimoji="1" lang="ja-JP" altLang="ja-JP" sz="1100">
              <a:solidFill>
                <a:schemeClr val="dk1"/>
              </a:solidFill>
              <a:effectLst/>
              <a:latin typeface="+mn-lt"/>
              <a:ea typeface="+mn-ea"/>
              <a:cs typeface="+mn-cs"/>
            </a:rPr>
            <a:t>特別定額給付金給付事業の減で</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が大きく減少したことにより、歳出全体では前年度から減少している。</a:t>
          </a:r>
          <a:endParaRPr lang="ja-JP" altLang="ja-JP">
            <a:effectLst/>
          </a:endParaRPr>
        </a:p>
        <a:p>
          <a:r>
            <a:rPr kumimoji="1" lang="ja-JP" altLang="ja-JP" sz="1100">
              <a:solidFill>
                <a:schemeClr val="dk1"/>
              </a:solidFill>
              <a:effectLst/>
              <a:latin typeface="+mn-lt"/>
              <a:ea typeface="+mn-ea"/>
              <a:cs typeface="+mn-cs"/>
            </a:rPr>
            <a:t>なお、類似団体と比較すると、</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は平均値を下回</a:t>
          </a:r>
          <a:r>
            <a:rPr kumimoji="1" lang="ja-JP" altLang="en-US" sz="1100">
              <a:solidFill>
                <a:schemeClr val="dk1"/>
              </a:solidFill>
              <a:effectLst/>
              <a:latin typeface="+mn-lt"/>
              <a:ea typeface="+mn-ea"/>
              <a:cs typeface="+mn-cs"/>
            </a:rPr>
            <a:t>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費は例年平均値を上回っている。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新型コロナウイルス感染症対策や</a:t>
          </a:r>
          <a:r>
            <a:rPr kumimoji="1" lang="ja-JP" altLang="en-US" sz="1100">
              <a:solidFill>
                <a:sysClr val="windowText" lastClr="000000"/>
              </a:solidFill>
              <a:effectLst/>
              <a:latin typeface="+mn-lt"/>
              <a:ea typeface="+mn-ea"/>
              <a:cs typeface="+mn-cs"/>
            </a:rPr>
            <a:t>子育て・教育環境を充実させる施設の整備費用に財政調整基金を活用したことや、社会保障関係経費の増加など</a:t>
          </a:r>
          <a:r>
            <a:rPr kumimoji="1" lang="ja-JP" altLang="ja-JP" sz="1100">
              <a:solidFill>
                <a:sysClr val="windowText" lastClr="000000"/>
              </a:solidFill>
              <a:effectLst/>
              <a:latin typeface="+mn-lt"/>
              <a:ea typeface="+mn-ea"/>
              <a:cs typeface="+mn-cs"/>
            </a:rPr>
            <a:t>により、令和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年度の実質単年度収支は赤字となっている。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今後も予算決算の状況を分析しつつ、将来の財政需要も見極めながら、健全財政の確保に努める。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昨年度に引き続き、一般会計・特別会計・企業会計の全会計で黒字を達成している。今後も各会計で、黒字を継続できるよう健全財政の確保に努める。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x14ac:dyDescent="0.15">
      <c r="B1" s="575" t="s">
        <v>80</v>
      </c>
      <c r="C1" s="575"/>
      <c r="D1" s="575"/>
      <c r="E1" s="575"/>
      <c r="F1" s="575"/>
      <c r="G1" s="575"/>
      <c r="H1" s="575"/>
      <c r="I1" s="575"/>
      <c r="J1" s="575"/>
      <c r="K1" s="575"/>
      <c r="L1" s="575"/>
      <c r="M1" s="575"/>
      <c r="N1" s="575"/>
      <c r="O1" s="575"/>
      <c r="P1" s="575"/>
      <c r="Q1" s="575"/>
      <c r="R1" s="575"/>
      <c r="S1" s="575"/>
      <c r="T1" s="575"/>
      <c r="U1" s="575"/>
      <c r="V1" s="575"/>
      <c r="W1" s="575"/>
      <c r="X1" s="575"/>
      <c r="Y1" s="575"/>
      <c r="Z1" s="575"/>
      <c r="AA1" s="575"/>
      <c r="AB1" s="575"/>
      <c r="AC1" s="575"/>
      <c r="AD1" s="575"/>
      <c r="AE1" s="575"/>
      <c r="AF1" s="575"/>
      <c r="AG1" s="575"/>
      <c r="AH1" s="575"/>
      <c r="AI1" s="575"/>
      <c r="AJ1" s="575"/>
      <c r="AK1" s="575"/>
      <c r="AL1" s="575"/>
      <c r="AM1" s="575"/>
      <c r="AN1" s="575"/>
      <c r="AO1" s="575"/>
      <c r="AP1" s="575"/>
      <c r="AQ1" s="575"/>
      <c r="AR1" s="575"/>
      <c r="AS1" s="575"/>
      <c r="AT1" s="575"/>
      <c r="AU1" s="575"/>
      <c r="AV1" s="575"/>
      <c r="AW1" s="575"/>
      <c r="AX1" s="575"/>
      <c r="AY1" s="575"/>
      <c r="AZ1" s="575"/>
      <c r="BA1" s="575"/>
      <c r="BB1" s="575"/>
      <c r="BC1" s="575"/>
      <c r="BD1" s="575"/>
      <c r="BE1" s="575"/>
      <c r="BF1" s="575"/>
      <c r="BG1" s="575"/>
      <c r="BH1" s="575"/>
      <c r="BI1" s="575"/>
      <c r="BJ1" s="575"/>
      <c r="BK1" s="575"/>
      <c r="BL1" s="575"/>
      <c r="BM1" s="575"/>
      <c r="BN1" s="575"/>
      <c r="BO1" s="575"/>
      <c r="BP1" s="575"/>
      <c r="BQ1" s="575"/>
      <c r="BR1" s="575"/>
      <c r="BS1" s="575"/>
      <c r="BT1" s="575"/>
      <c r="BU1" s="575"/>
      <c r="BV1" s="575"/>
      <c r="BW1" s="575"/>
      <c r="BX1" s="575"/>
      <c r="BY1" s="575"/>
      <c r="BZ1" s="575"/>
      <c r="CA1" s="575"/>
      <c r="CB1" s="575"/>
      <c r="CC1" s="575"/>
      <c r="CD1" s="575"/>
      <c r="CE1" s="575"/>
      <c r="CF1" s="575"/>
      <c r="CG1" s="575"/>
      <c r="CH1" s="575"/>
      <c r="CI1" s="575"/>
      <c r="CJ1" s="575"/>
      <c r="CK1" s="575"/>
      <c r="CL1" s="575"/>
      <c r="CM1" s="575"/>
      <c r="CN1" s="575"/>
      <c r="CO1" s="575"/>
      <c r="CP1" s="575"/>
      <c r="CQ1" s="575"/>
      <c r="CR1" s="575"/>
      <c r="CS1" s="575"/>
      <c r="CT1" s="575"/>
      <c r="CU1" s="575"/>
      <c r="CV1" s="575"/>
      <c r="CW1" s="575"/>
      <c r="CX1" s="575"/>
      <c r="CY1" s="575"/>
      <c r="CZ1" s="575"/>
      <c r="DA1" s="575"/>
      <c r="DB1" s="575"/>
      <c r="DC1" s="575"/>
      <c r="DD1" s="575"/>
      <c r="DE1" s="575"/>
      <c r="DF1" s="575"/>
      <c r="DG1" s="575"/>
      <c r="DH1" s="575"/>
      <c r="DI1" s="575"/>
      <c r="DJ1" s="172"/>
      <c r="DK1" s="172"/>
      <c r="DL1" s="172"/>
      <c r="DM1" s="172"/>
      <c r="DN1" s="172"/>
      <c r="DO1" s="172"/>
    </row>
    <row r="2" spans="1:119" ht="24.75" thickBot="1" x14ac:dyDescent="0.2">
      <c r="B2" s="173" t="s">
        <v>81</v>
      </c>
      <c r="C2" s="173"/>
      <c r="D2" s="174"/>
    </row>
    <row r="3" spans="1:119" ht="18.75" customHeight="1" thickBot="1" x14ac:dyDescent="0.2">
      <c r="A3" s="172"/>
      <c r="B3" s="576" t="s">
        <v>82</v>
      </c>
      <c r="C3" s="577"/>
      <c r="D3" s="577"/>
      <c r="E3" s="578"/>
      <c r="F3" s="578"/>
      <c r="G3" s="578"/>
      <c r="H3" s="578"/>
      <c r="I3" s="578"/>
      <c r="J3" s="578"/>
      <c r="K3" s="578"/>
      <c r="L3" s="578" t="s">
        <v>83</v>
      </c>
      <c r="M3" s="578"/>
      <c r="N3" s="578"/>
      <c r="O3" s="578"/>
      <c r="P3" s="578"/>
      <c r="Q3" s="578"/>
      <c r="R3" s="581"/>
      <c r="S3" s="581"/>
      <c r="T3" s="581"/>
      <c r="U3" s="581"/>
      <c r="V3" s="582"/>
      <c r="W3" s="472" t="s">
        <v>84</v>
      </c>
      <c r="X3" s="473"/>
      <c r="Y3" s="473"/>
      <c r="Z3" s="473"/>
      <c r="AA3" s="473"/>
      <c r="AB3" s="577"/>
      <c r="AC3" s="581" t="s">
        <v>85</v>
      </c>
      <c r="AD3" s="473"/>
      <c r="AE3" s="473"/>
      <c r="AF3" s="473"/>
      <c r="AG3" s="473"/>
      <c r="AH3" s="473"/>
      <c r="AI3" s="473"/>
      <c r="AJ3" s="473"/>
      <c r="AK3" s="473"/>
      <c r="AL3" s="543"/>
      <c r="AM3" s="472" t="s">
        <v>86</v>
      </c>
      <c r="AN3" s="473"/>
      <c r="AO3" s="473"/>
      <c r="AP3" s="473"/>
      <c r="AQ3" s="473"/>
      <c r="AR3" s="473"/>
      <c r="AS3" s="473"/>
      <c r="AT3" s="473"/>
      <c r="AU3" s="473"/>
      <c r="AV3" s="473"/>
      <c r="AW3" s="473"/>
      <c r="AX3" s="543"/>
      <c r="AY3" s="535" t="s">
        <v>1</v>
      </c>
      <c r="AZ3" s="536"/>
      <c r="BA3" s="536"/>
      <c r="BB3" s="536"/>
      <c r="BC3" s="536"/>
      <c r="BD3" s="536"/>
      <c r="BE3" s="536"/>
      <c r="BF3" s="536"/>
      <c r="BG3" s="536"/>
      <c r="BH3" s="536"/>
      <c r="BI3" s="536"/>
      <c r="BJ3" s="536"/>
      <c r="BK3" s="536"/>
      <c r="BL3" s="536"/>
      <c r="BM3" s="585"/>
      <c r="BN3" s="472" t="s">
        <v>87</v>
      </c>
      <c r="BO3" s="473"/>
      <c r="BP3" s="473"/>
      <c r="BQ3" s="473"/>
      <c r="BR3" s="473"/>
      <c r="BS3" s="473"/>
      <c r="BT3" s="473"/>
      <c r="BU3" s="543"/>
      <c r="BV3" s="472" t="s">
        <v>88</v>
      </c>
      <c r="BW3" s="473"/>
      <c r="BX3" s="473"/>
      <c r="BY3" s="473"/>
      <c r="BZ3" s="473"/>
      <c r="CA3" s="473"/>
      <c r="CB3" s="473"/>
      <c r="CC3" s="543"/>
      <c r="CD3" s="535" t="s">
        <v>1</v>
      </c>
      <c r="CE3" s="536"/>
      <c r="CF3" s="536"/>
      <c r="CG3" s="536"/>
      <c r="CH3" s="536"/>
      <c r="CI3" s="536"/>
      <c r="CJ3" s="536"/>
      <c r="CK3" s="536"/>
      <c r="CL3" s="536"/>
      <c r="CM3" s="536"/>
      <c r="CN3" s="536"/>
      <c r="CO3" s="536"/>
      <c r="CP3" s="536"/>
      <c r="CQ3" s="536"/>
      <c r="CR3" s="536"/>
      <c r="CS3" s="585"/>
      <c r="CT3" s="472" t="s">
        <v>89</v>
      </c>
      <c r="CU3" s="473"/>
      <c r="CV3" s="473"/>
      <c r="CW3" s="473"/>
      <c r="CX3" s="473"/>
      <c r="CY3" s="473"/>
      <c r="CZ3" s="473"/>
      <c r="DA3" s="543"/>
      <c r="DB3" s="472" t="s">
        <v>90</v>
      </c>
      <c r="DC3" s="473"/>
      <c r="DD3" s="473"/>
      <c r="DE3" s="473"/>
      <c r="DF3" s="473"/>
      <c r="DG3" s="473"/>
      <c r="DH3" s="473"/>
      <c r="DI3" s="543"/>
    </row>
    <row r="4" spans="1:119" ht="18.75" customHeight="1" x14ac:dyDescent="0.15">
      <c r="A4" s="172"/>
      <c r="B4" s="551"/>
      <c r="C4" s="552"/>
      <c r="D4" s="552"/>
      <c r="E4" s="553"/>
      <c r="F4" s="553"/>
      <c r="G4" s="553"/>
      <c r="H4" s="553"/>
      <c r="I4" s="553"/>
      <c r="J4" s="553"/>
      <c r="K4" s="553"/>
      <c r="L4" s="553"/>
      <c r="M4" s="553"/>
      <c r="N4" s="553"/>
      <c r="O4" s="553"/>
      <c r="P4" s="553"/>
      <c r="Q4" s="553"/>
      <c r="R4" s="557"/>
      <c r="S4" s="557"/>
      <c r="T4" s="557"/>
      <c r="U4" s="557"/>
      <c r="V4" s="558"/>
      <c r="W4" s="544"/>
      <c r="X4" s="354"/>
      <c r="Y4" s="354"/>
      <c r="Z4" s="354"/>
      <c r="AA4" s="354"/>
      <c r="AB4" s="552"/>
      <c r="AC4" s="557"/>
      <c r="AD4" s="354"/>
      <c r="AE4" s="354"/>
      <c r="AF4" s="354"/>
      <c r="AG4" s="354"/>
      <c r="AH4" s="354"/>
      <c r="AI4" s="354"/>
      <c r="AJ4" s="354"/>
      <c r="AK4" s="354"/>
      <c r="AL4" s="545"/>
      <c r="AM4" s="494"/>
      <c r="AN4" s="392"/>
      <c r="AO4" s="392"/>
      <c r="AP4" s="392"/>
      <c r="AQ4" s="392"/>
      <c r="AR4" s="392"/>
      <c r="AS4" s="392"/>
      <c r="AT4" s="392"/>
      <c r="AU4" s="392"/>
      <c r="AV4" s="392"/>
      <c r="AW4" s="392"/>
      <c r="AX4" s="584"/>
      <c r="AY4" s="429" t="s">
        <v>91</v>
      </c>
      <c r="AZ4" s="430"/>
      <c r="BA4" s="430"/>
      <c r="BB4" s="430"/>
      <c r="BC4" s="430"/>
      <c r="BD4" s="430"/>
      <c r="BE4" s="430"/>
      <c r="BF4" s="430"/>
      <c r="BG4" s="430"/>
      <c r="BH4" s="430"/>
      <c r="BI4" s="430"/>
      <c r="BJ4" s="430"/>
      <c r="BK4" s="430"/>
      <c r="BL4" s="430"/>
      <c r="BM4" s="431"/>
      <c r="BN4" s="432">
        <v>231637722</v>
      </c>
      <c r="BO4" s="433"/>
      <c r="BP4" s="433"/>
      <c r="BQ4" s="433"/>
      <c r="BR4" s="433"/>
      <c r="BS4" s="433"/>
      <c r="BT4" s="433"/>
      <c r="BU4" s="434"/>
      <c r="BV4" s="432">
        <v>251344193</v>
      </c>
      <c r="BW4" s="433"/>
      <c r="BX4" s="433"/>
      <c r="BY4" s="433"/>
      <c r="BZ4" s="433"/>
      <c r="CA4" s="433"/>
      <c r="CB4" s="433"/>
      <c r="CC4" s="434"/>
      <c r="CD4" s="569" t="s">
        <v>92</v>
      </c>
      <c r="CE4" s="570"/>
      <c r="CF4" s="570"/>
      <c r="CG4" s="570"/>
      <c r="CH4" s="570"/>
      <c r="CI4" s="570"/>
      <c r="CJ4" s="570"/>
      <c r="CK4" s="570"/>
      <c r="CL4" s="570"/>
      <c r="CM4" s="570"/>
      <c r="CN4" s="570"/>
      <c r="CO4" s="570"/>
      <c r="CP4" s="570"/>
      <c r="CQ4" s="570"/>
      <c r="CR4" s="570"/>
      <c r="CS4" s="571"/>
      <c r="CT4" s="572">
        <v>3.1</v>
      </c>
      <c r="CU4" s="573"/>
      <c r="CV4" s="573"/>
      <c r="CW4" s="573"/>
      <c r="CX4" s="573"/>
      <c r="CY4" s="573"/>
      <c r="CZ4" s="573"/>
      <c r="DA4" s="574"/>
      <c r="DB4" s="572">
        <v>2.7</v>
      </c>
      <c r="DC4" s="573"/>
      <c r="DD4" s="573"/>
      <c r="DE4" s="573"/>
      <c r="DF4" s="573"/>
      <c r="DG4" s="573"/>
      <c r="DH4" s="573"/>
      <c r="DI4" s="574"/>
    </row>
    <row r="5" spans="1:119" ht="18.75" customHeight="1" x14ac:dyDescent="0.15">
      <c r="A5" s="172"/>
      <c r="B5" s="579"/>
      <c r="C5" s="393"/>
      <c r="D5" s="393"/>
      <c r="E5" s="580"/>
      <c r="F5" s="580"/>
      <c r="G5" s="580"/>
      <c r="H5" s="580"/>
      <c r="I5" s="580"/>
      <c r="J5" s="580"/>
      <c r="K5" s="580"/>
      <c r="L5" s="580"/>
      <c r="M5" s="580"/>
      <c r="N5" s="580"/>
      <c r="O5" s="580"/>
      <c r="P5" s="580"/>
      <c r="Q5" s="580"/>
      <c r="R5" s="391"/>
      <c r="S5" s="391"/>
      <c r="T5" s="391"/>
      <c r="U5" s="391"/>
      <c r="V5" s="583"/>
      <c r="W5" s="494"/>
      <c r="X5" s="392"/>
      <c r="Y5" s="392"/>
      <c r="Z5" s="392"/>
      <c r="AA5" s="392"/>
      <c r="AB5" s="393"/>
      <c r="AC5" s="391"/>
      <c r="AD5" s="392"/>
      <c r="AE5" s="392"/>
      <c r="AF5" s="392"/>
      <c r="AG5" s="392"/>
      <c r="AH5" s="392"/>
      <c r="AI5" s="392"/>
      <c r="AJ5" s="392"/>
      <c r="AK5" s="392"/>
      <c r="AL5" s="584"/>
      <c r="AM5" s="460" t="s">
        <v>93</v>
      </c>
      <c r="AN5" s="360"/>
      <c r="AO5" s="360"/>
      <c r="AP5" s="360"/>
      <c r="AQ5" s="360"/>
      <c r="AR5" s="360"/>
      <c r="AS5" s="360"/>
      <c r="AT5" s="361"/>
      <c r="AU5" s="461" t="s">
        <v>94</v>
      </c>
      <c r="AV5" s="462"/>
      <c r="AW5" s="462"/>
      <c r="AX5" s="462"/>
      <c r="AY5" s="417" t="s">
        <v>95</v>
      </c>
      <c r="AZ5" s="418"/>
      <c r="BA5" s="418"/>
      <c r="BB5" s="418"/>
      <c r="BC5" s="418"/>
      <c r="BD5" s="418"/>
      <c r="BE5" s="418"/>
      <c r="BF5" s="418"/>
      <c r="BG5" s="418"/>
      <c r="BH5" s="418"/>
      <c r="BI5" s="418"/>
      <c r="BJ5" s="418"/>
      <c r="BK5" s="418"/>
      <c r="BL5" s="418"/>
      <c r="BM5" s="419"/>
      <c r="BN5" s="403">
        <v>226541635</v>
      </c>
      <c r="BO5" s="404"/>
      <c r="BP5" s="404"/>
      <c r="BQ5" s="404"/>
      <c r="BR5" s="404"/>
      <c r="BS5" s="404"/>
      <c r="BT5" s="404"/>
      <c r="BU5" s="405"/>
      <c r="BV5" s="403">
        <v>247067740</v>
      </c>
      <c r="BW5" s="404"/>
      <c r="BX5" s="404"/>
      <c r="BY5" s="404"/>
      <c r="BZ5" s="404"/>
      <c r="CA5" s="404"/>
      <c r="CB5" s="404"/>
      <c r="CC5" s="405"/>
      <c r="CD5" s="443" t="s">
        <v>96</v>
      </c>
      <c r="CE5" s="363"/>
      <c r="CF5" s="363"/>
      <c r="CG5" s="363"/>
      <c r="CH5" s="363"/>
      <c r="CI5" s="363"/>
      <c r="CJ5" s="363"/>
      <c r="CK5" s="363"/>
      <c r="CL5" s="363"/>
      <c r="CM5" s="363"/>
      <c r="CN5" s="363"/>
      <c r="CO5" s="363"/>
      <c r="CP5" s="363"/>
      <c r="CQ5" s="363"/>
      <c r="CR5" s="363"/>
      <c r="CS5" s="444"/>
      <c r="CT5" s="400">
        <v>87.7</v>
      </c>
      <c r="CU5" s="401"/>
      <c r="CV5" s="401"/>
      <c r="CW5" s="401"/>
      <c r="CX5" s="401"/>
      <c r="CY5" s="401"/>
      <c r="CZ5" s="401"/>
      <c r="DA5" s="402"/>
      <c r="DB5" s="400">
        <v>89.9</v>
      </c>
      <c r="DC5" s="401"/>
      <c r="DD5" s="401"/>
      <c r="DE5" s="401"/>
      <c r="DF5" s="401"/>
      <c r="DG5" s="401"/>
      <c r="DH5" s="401"/>
      <c r="DI5" s="402"/>
    </row>
    <row r="6" spans="1:119" ht="18.75" customHeight="1" x14ac:dyDescent="0.15">
      <c r="A6" s="172"/>
      <c r="B6" s="549" t="s">
        <v>97</v>
      </c>
      <c r="C6" s="390"/>
      <c r="D6" s="390"/>
      <c r="E6" s="550"/>
      <c r="F6" s="550"/>
      <c r="G6" s="550"/>
      <c r="H6" s="550"/>
      <c r="I6" s="550"/>
      <c r="J6" s="550"/>
      <c r="K6" s="550"/>
      <c r="L6" s="550" t="s">
        <v>98</v>
      </c>
      <c r="M6" s="550"/>
      <c r="N6" s="550"/>
      <c r="O6" s="550"/>
      <c r="P6" s="550"/>
      <c r="Q6" s="550"/>
      <c r="R6" s="388"/>
      <c r="S6" s="388"/>
      <c r="T6" s="388"/>
      <c r="U6" s="388"/>
      <c r="V6" s="556"/>
      <c r="W6" s="493" t="s">
        <v>99</v>
      </c>
      <c r="X6" s="389"/>
      <c r="Y6" s="389"/>
      <c r="Z6" s="389"/>
      <c r="AA6" s="389"/>
      <c r="AB6" s="390"/>
      <c r="AC6" s="561" t="s">
        <v>100</v>
      </c>
      <c r="AD6" s="562"/>
      <c r="AE6" s="562"/>
      <c r="AF6" s="562"/>
      <c r="AG6" s="562"/>
      <c r="AH6" s="562"/>
      <c r="AI6" s="562"/>
      <c r="AJ6" s="562"/>
      <c r="AK6" s="562"/>
      <c r="AL6" s="563"/>
      <c r="AM6" s="460" t="s">
        <v>101</v>
      </c>
      <c r="AN6" s="360"/>
      <c r="AO6" s="360"/>
      <c r="AP6" s="360"/>
      <c r="AQ6" s="360"/>
      <c r="AR6" s="360"/>
      <c r="AS6" s="360"/>
      <c r="AT6" s="361"/>
      <c r="AU6" s="461" t="s">
        <v>94</v>
      </c>
      <c r="AV6" s="462"/>
      <c r="AW6" s="462"/>
      <c r="AX6" s="462"/>
      <c r="AY6" s="417" t="s">
        <v>102</v>
      </c>
      <c r="AZ6" s="418"/>
      <c r="BA6" s="418"/>
      <c r="BB6" s="418"/>
      <c r="BC6" s="418"/>
      <c r="BD6" s="418"/>
      <c r="BE6" s="418"/>
      <c r="BF6" s="418"/>
      <c r="BG6" s="418"/>
      <c r="BH6" s="418"/>
      <c r="BI6" s="418"/>
      <c r="BJ6" s="418"/>
      <c r="BK6" s="418"/>
      <c r="BL6" s="418"/>
      <c r="BM6" s="419"/>
      <c r="BN6" s="403">
        <v>5096087</v>
      </c>
      <c r="BO6" s="404"/>
      <c r="BP6" s="404"/>
      <c r="BQ6" s="404"/>
      <c r="BR6" s="404"/>
      <c r="BS6" s="404"/>
      <c r="BT6" s="404"/>
      <c r="BU6" s="405"/>
      <c r="BV6" s="403">
        <v>4276453</v>
      </c>
      <c r="BW6" s="404"/>
      <c r="BX6" s="404"/>
      <c r="BY6" s="404"/>
      <c r="BZ6" s="404"/>
      <c r="CA6" s="404"/>
      <c r="CB6" s="404"/>
      <c r="CC6" s="405"/>
      <c r="CD6" s="443" t="s">
        <v>103</v>
      </c>
      <c r="CE6" s="363"/>
      <c r="CF6" s="363"/>
      <c r="CG6" s="363"/>
      <c r="CH6" s="363"/>
      <c r="CI6" s="363"/>
      <c r="CJ6" s="363"/>
      <c r="CK6" s="363"/>
      <c r="CL6" s="363"/>
      <c r="CM6" s="363"/>
      <c r="CN6" s="363"/>
      <c r="CO6" s="363"/>
      <c r="CP6" s="363"/>
      <c r="CQ6" s="363"/>
      <c r="CR6" s="363"/>
      <c r="CS6" s="444"/>
      <c r="CT6" s="546">
        <v>91.7</v>
      </c>
      <c r="CU6" s="547"/>
      <c r="CV6" s="547"/>
      <c r="CW6" s="547"/>
      <c r="CX6" s="547"/>
      <c r="CY6" s="547"/>
      <c r="CZ6" s="547"/>
      <c r="DA6" s="548"/>
      <c r="DB6" s="546">
        <v>96.5</v>
      </c>
      <c r="DC6" s="547"/>
      <c r="DD6" s="547"/>
      <c r="DE6" s="547"/>
      <c r="DF6" s="547"/>
      <c r="DG6" s="547"/>
      <c r="DH6" s="547"/>
      <c r="DI6" s="548"/>
    </row>
    <row r="7" spans="1:119" ht="18.75" customHeight="1" x14ac:dyDescent="0.15">
      <c r="A7" s="172"/>
      <c r="B7" s="551"/>
      <c r="C7" s="552"/>
      <c r="D7" s="552"/>
      <c r="E7" s="553"/>
      <c r="F7" s="553"/>
      <c r="G7" s="553"/>
      <c r="H7" s="553"/>
      <c r="I7" s="553"/>
      <c r="J7" s="553"/>
      <c r="K7" s="553"/>
      <c r="L7" s="553"/>
      <c r="M7" s="553"/>
      <c r="N7" s="553"/>
      <c r="O7" s="553"/>
      <c r="P7" s="553"/>
      <c r="Q7" s="553"/>
      <c r="R7" s="557"/>
      <c r="S7" s="557"/>
      <c r="T7" s="557"/>
      <c r="U7" s="557"/>
      <c r="V7" s="558"/>
      <c r="W7" s="544"/>
      <c r="X7" s="354"/>
      <c r="Y7" s="354"/>
      <c r="Z7" s="354"/>
      <c r="AA7" s="354"/>
      <c r="AB7" s="552"/>
      <c r="AC7" s="564"/>
      <c r="AD7" s="355"/>
      <c r="AE7" s="355"/>
      <c r="AF7" s="355"/>
      <c r="AG7" s="355"/>
      <c r="AH7" s="355"/>
      <c r="AI7" s="355"/>
      <c r="AJ7" s="355"/>
      <c r="AK7" s="355"/>
      <c r="AL7" s="565"/>
      <c r="AM7" s="460" t="s">
        <v>104</v>
      </c>
      <c r="AN7" s="360"/>
      <c r="AO7" s="360"/>
      <c r="AP7" s="360"/>
      <c r="AQ7" s="360"/>
      <c r="AR7" s="360"/>
      <c r="AS7" s="360"/>
      <c r="AT7" s="361"/>
      <c r="AU7" s="461" t="s">
        <v>105</v>
      </c>
      <c r="AV7" s="462"/>
      <c r="AW7" s="462"/>
      <c r="AX7" s="462"/>
      <c r="AY7" s="417" t="s">
        <v>106</v>
      </c>
      <c r="AZ7" s="418"/>
      <c r="BA7" s="418"/>
      <c r="BB7" s="418"/>
      <c r="BC7" s="418"/>
      <c r="BD7" s="418"/>
      <c r="BE7" s="418"/>
      <c r="BF7" s="418"/>
      <c r="BG7" s="418"/>
      <c r="BH7" s="418"/>
      <c r="BI7" s="418"/>
      <c r="BJ7" s="418"/>
      <c r="BK7" s="418"/>
      <c r="BL7" s="418"/>
      <c r="BM7" s="419"/>
      <c r="BN7" s="403">
        <v>1545814</v>
      </c>
      <c r="BO7" s="404"/>
      <c r="BP7" s="404"/>
      <c r="BQ7" s="404"/>
      <c r="BR7" s="404"/>
      <c r="BS7" s="404"/>
      <c r="BT7" s="404"/>
      <c r="BU7" s="405"/>
      <c r="BV7" s="403">
        <v>1387902</v>
      </c>
      <c r="BW7" s="404"/>
      <c r="BX7" s="404"/>
      <c r="BY7" s="404"/>
      <c r="BZ7" s="404"/>
      <c r="CA7" s="404"/>
      <c r="CB7" s="404"/>
      <c r="CC7" s="405"/>
      <c r="CD7" s="443" t="s">
        <v>107</v>
      </c>
      <c r="CE7" s="363"/>
      <c r="CF7" s="363"/>
      <c r="CG7" s="363"/>
      <c r="CH7" s="363"/>
      <c r="CI7" s="363"/>
      <c r="CJ7" s="363"/>
      <c r="CK7" s="363"/>
      <c r="CL7" s="363"/>
      <c r="CM7" s="363"/>
      <c r="CN7" s="363"/>
      <c r="CO7" s="363"/>
      <c r="CP7" s="363"/>
      <c r="CQ7" s="363"/>
      <c r="CR7" s="363"/>
      <c r="CS7" s="444"/>
      <c r="CT7" s="403">
        <v>112889958</v>
      </c>
      <c r="CU7" s="404"/>
      <c r="CV7" s="404"/>
      <c r="CW7" s="404"/>
      <c r="CX7" s="404"/>
      <c r="CY7" s="404"/>
      <c r="CZ7" s="404"/>
      <c r="DA7" s="405"/>
      <c r="DB7" s="403">
        <v>108402910</v>
      </c>
      <c r="DC7" s="404"/>
      <c r="DD7" s="404"/>
      <c r="DE7" s="404"/>
      <c r="DF7" s="404"/>
      <c r="DG7" s="404"/>
      <c r="DH7" s="404"/>
      <c r="DI7" s="405"/>
    </row>
    <row r="8" spans="1:119" ht="18.75" customHeight="1" thickBot="1" x14ac:dyDescent="0.2">
      <c r="A8" s="172"/>
      <c r="B8" s="554"/>
      <c r="C8" s="499"/>
      <c r="D8" s="499"/>
      <c r="E8" s="555"/>
      <c r="F8" s="555"/>
      <c r="G8" s="555"/>
      <c r="H8" s="555"/>
      <c r="I8" s="555"/>
      <c r="J8" s="555"/>
      <c r="K8" s="555"/>
      <c r="L8" s="555"/>
      <c r="M8" s="555"/>
      <c r="N8" s="555"/>
      <c r="O8" s="555"/>
      <c r="P8" s="555"/>
      <c r="Q8" s="555"/>
      <c r="R8" s="559"/>
      <c r="S8" s="559"/>
      <c r="T8" s="559"/>
      <c r="U8" s="559"/>
      <c r="V8" s="560"/>
      <c r="W8" s="474"/>
      <c r="X8" s="475"/>
      <c r="Y8" s="475"/>
      <c r="Z8" s="475"/>
      <c r="AA8" s="475"/>
      <c r="AB8" s="499"/>
      <c r="AC8" s="566"/>
      <c r="AD8" s="567"/>
      <c r="AE8" s="567"/>
      <c r="AF8" s="567"/>
      <c r="AG8" s="567"/>
      <c r="AH8" s="567"/>
      <c r="AI8" s="567"/>
      <c r="AJ8" s="567"/>
      <c r="AK8" s="567"/>
      <c r="AL8" s="568"/>
      <c r="AM8" s="460" t="s">
        <v>108</v>
      </c>
      <c r="AN8" s="360"/>
      <c r="AO8" s="360"/>
      <c r="AP8" s="360"/>
      <c r="AQ8" s="360"/>
      <c r="AR8" s="360"/>
      <c r="AS8" s="360"/>
      <c r="AT8" s="361"/>
      <c r="AU8" s="461" t="s">
        <v>94</v>
      </c>
      <c r="AV8" s="462"/>
      <c r="AW8" s="462"/>
      <c r="AX8" s="462"/>
      <c r="AY8" s="417" t="s">
        <v>109</v>
      </c>
      <c r="AZ8" s="418"/>
      <c r="BA8" s="418"/>
      <c r="BB8" s="418"/>
      <c r="BC8" s="418"/>
      <c r="BD8" s="418"/>
      <c r="BE8" s="418"/>
      <c r="BF8" s="418"/>
      <c r="BG8" s="418"/>
      <c r="BH8" s="418"/>
      <c r="BI8" s="418"/>
      <c r="BJ8" s="418"/>
      <c r="BK8" s="418"/>
      <c r="BL8" s="418"/>
      <c r="BM8" s="419"/>
      <c r="BN8" s="403">
        <v>3550273</v>
      </c>
      <c r="BO8" s="404"/>
      <c r="BP8" s="404"/>
      <c r="BQ8" s="404"/>
      <c r="BR8" s="404"/>
      <c r="BS8" s="404"/>
      <c r="BT8" s="404"/>
      <c r="BU8" s="405"/>
      <c r="BV8" s="403">
        <v>2888551</v>
      </c>
      <c r="BW8" s="404"/>
      <c r="BX8" s="404"/>
      <c r="BY8" s="404"/>
      <c r="BZ8" s="404"/>
      <c r="CA8" s="404"/>
      <c r="CB8" s="404"/>
      <c r="CC8" s="405"/>
      <c r="CD8" s="443" t="s">
        <v>110</v>
      </c>
      <c r="CE8" s="363"/>
      <c r="CF8" s="363"/>
      <c r="CG8" s="363"/>
      <c r="CH8" s="363"/>
      <c r="CI8" s="363"/>
      <c r="CJ8" s="363"/>
      <c r="CK8" s="363"/>
      <c r="CL8" s="363"/>
      <c r="CM8" s="363"/>
      <c r="CN8" s="363"/>
      <c r="CO8" s="363"/>
      <c r="CP8" s="363"/>
      <c r="CQ8" s="363"/>
      <c r="CR8" s="363"/>
      <c r="CS8" s="444"/>
      <c r="CT8" s="506">
        <v>0.76</v>
      </c>
      <c r="CU8" s="507"/>
      <c r="CV8" s="507"/>
      <c r="CW8" s="507"/>
      <c r="CX8" s="507"/>
      <c r="CY8" s="507"/>
      <c r="CZ8" s="507"/>
      <c r="DA8" s="508"/>
      <c r="DB8" s="506">
        <v>0.77</v>
      </c>
      <c r="DC8" s="507"/>
      <c r="DD8" s="507"/>
      <c r="DE8" s="507"/>
      <c r="DF8" s="507"/>
      <c r="DG8" s="507"/>
      <c r="DH8" s="507"/>
      <c r="DI8" s="508"/>
    </row>
    <row r="9" spans="1:119" ht="18.75" customHeight="1" thickBot="1" x14ac:dyDescent="0.2">
      <c r="A9" s="172"/>
      <c r="B9" s="535" t="s">
        <v>111</v>
      </c>
      <c r="C9" s="536"/>
      <c r="D9" s="536"/>
      <c r="E9" s="536"/>
      <c r="F9" s="536"/>
      <c r="G9" s="536"/>
      <c r="H9" s="536"/>
      <c r="I9" s="536"/>
      <c r="J9" s="536"/>
      <c r="K9" s="454"/>
      <c r="L9" s="537" t="s">
        <v>112</v>
      </c>
      <c r="M9" s="538"/>
      <c r="N9" s="538"/>
      <c r="O9" s="538"/>
      <c r="P9" s="538"/>
      <c r="Q9" s="539"/>
      <c r="R9" s="540">
        <v>511192</v>
      </c>
      <c r="S9" s="541"/>
      <c r="T9" s="541"/>
      <c r="U9" s="541"/>
      <c r="V9" s="542"/>
      <c r="W9" s="472" t="s">
        <v>113</v>
      </c>
      <c r="X9" s="473"/>
      <c r="Y9" s="473"/>
      <c r="Z9" s="473"/>
      <c r="AA9" s="473"/>
      <c r="AB9" s="473"/>
      <c r="AC9" s="473"/>
      <c r="AD9" s="473"/>
      <c r="AE9" s="473"/>
      <c r="AF9" s="473"/>
      <c r="AG9" s="473"/>
      <c r="AH9" s="473"/>
      <c r="AI9" s="473"/>
      <c r="AJ9" s="473"/>
      <c r="AK9" s="473"/>
      <c r="AL9" s="543"/>
      <c r="AM9" s="460" t="s">
        <v>114</v>
      </c>
      <c r="AN9" s="360"/>
      <c r="AO9" s="360"/>
      <c r="AP9" s="360"/>
      <c r="AQ9" s="360"/>
      <c r="AR9" s="360"/>
      <c r="AS9" s="360"/>
      <c r="AT9" s="361"/>
      <c r="AU9" s="461" t="s">
        <v>94</v>
      </c>
      <c r="AV9" s="462"/>
      <c r="AW9" s="462"/>
      <c r="AX9" s="462"/>
      <c r="AY9" s="417" t="s">
        <v>115</v>
      </c>
      <c r="AZ9" s="418"/>
      <c r="BA9" s="418"/>
      <c r="BB9" s="418"/>
      <c r="BC9" s="418"/>
      <c r="BD9" s="418"/>
      <c r="BE9" s="418"/>
      <c r="BF9" s="418"/>
      <c r="BG9" s="418"/>
      <c r="BH9" s="418"/>
      <c r="BI9" s="418"/>
      <c r="BJ9" s="418"/>
      <c r="BK9" s="418"/>
      <c r="BL9" s="418"/>
      <c r="BM9" s="419"/>
      <c r="BN9" s="403">
        <v>661722</v>
      </c>
      <c r="BO9" s="404"/>
      <c r="BP9" s="404"/>
      <c r="BQ9" s="404"/>
      <c r="BR9" s="404"/>
      <c r="BS9" s="404"/>
      <c r="BT9" s="404"/>
      <c r="BU9" s="405"/>
      <c r="BV9" s="403">
        <v>-83141</v>
      </c>
      <c r="BW9" s="404"/>
      <c r="BX9" s="404"/>
      <c r="BY9" s="404"/>
      <c r="BZ9" s="404"/>
      <c r="CA9" s="404"/>
      <c r="CB9" s="404"/>
      <c r="CC9" s="405"/>
      <c r="CD9" s="443" t="s">
        <v>116</v>
      </c>
      <c r="CE9" s="363"/>
      <c r="CF9" s="363"/>
      <c r="CG9" s="363"/>
      <c r="CH9" s="363"/>
      <c r="CI9" s="363"/>
      <c r="CJ9" s="363"/>
      <c r="CK9" s="363"/>
      <c r="CL9" s="363"/>
      <c r="CM9" s="363"/>
      <c r="CN9" s="363"/>
      <c r="CO9" s="363"/>
      <c r="CP9" s="363"/>
      <c r="CQ9" s="363"/>
      <c r="CR9" s="363"/>
      <c r="CS9" s="444"/>
      <c r="CT9" s="400">
        <v>13</v>
      </c>
      <c r="CU9" s="401"/>
      <c r="CV9" s="401"/>
      <c r="CW9" s="401"/>
      <c r="CX9" s="401"/>
      <c r="CY9" s="401"/>
      <c r="CZ9" s="401"/>
      <c r="DA9" s="402"/>
      <c r="DB9" s="400">
        <v>13</v>
      </c>
      <c r="DC9" s="401"/>
      <c r="DD9" s="401"/>
      <c r="DE9" s="401"/>
      <c r="DF9" s="401"/>
      <c r="DG9" s="401"/>
      <c r="DH9" s="401"/>
      <c r="DI9" s="402"/>
    </row>
    <row r="10" spans="1:119" ht="18.75" customHeight="1" thickBot="1" x14ac:dyDescent="0.2">
      <c r="A10" s="172"/>
      <c r="B10" s="535"/>
      <c r="C10" s="536"/>
      <c r="D10" s="536"/>
      <c r="E10" s="536"/>
      <c r="F10" s="536"/>
      <c r="G10" s="536"/>
      <c r="H10" s="536"/>
      <c r="I10" s="536"/>
      <c r="J10" s="536"/>
      <c r="K10" s="454"/>
      <c r="L10" s="359" t="s">
        <v>117</v>
      </c>
      <c r="M10" s="360"/>
      <c r="N10" s="360"/>
      <c r="O10" s="360"/>
      <c r="P10" s="360"/>
      <c r="Q10" s="361"/>
      <c r="R10" s="356">
        <v>514865</v>
      </c>
      <c r="S10" s="357"/>
      <c r="T10" s="357"/>
      <c r="U10" s="357"/>
      <c r="V10" s="416"/>
      <c r="W10" s="544"/>
      <c r="X10" s="354"/>
      <c r="Y10" s="354"/>
      <c r="Z10" s="354"/>
      <c r="AA10" s="354"/>
      <c r="AB10" s="354"/>
      <c r="AC10" s="354"/>
      <c r="AD10" s="354"/>
      <c r="AE10" s="354"/>
      <c r="AF10" s="354"/>
      <c r="AG10" s="354"/>
      <c r="AH10" s="354"/>
      <c r="AI10" s="354"/>
      <c r="AJ10" s="354"/>
      <c r="AK10" s="354"/>
      <c r="AL10" s="545"/>
      <c r="AM10" s="460" t="s">
        <v>118</v>
      </c>
      <c r="AN10" s="360"/>
      <c r="AO10" s="360"/>
      <c r="AP10" s="360"/>
      <c r="AQ10" s="360"/>
      <c r="AR10" s="360"/>
      <c r="AS10" s="360"/>
      <c r="AT10" s="361"/>
      <c r="AU10" s="461" t="s">
        <v>119</v>
      </c>
      <c r="AV10" s="462"/>
      <c r="AW10" s="462"/>
      <c r="AX10" s="462"/>
      <c r="AY10" s="417" t="s">
        <v>120</v>
      </c>
      <c r="AZ10" s="418"/>
      <c r="BA10" s="418"/>
      <c r="BB10" s="418"/>
      <c r="BC10" s="418"/>
      <c r="BD10" s="418"/>
      <c r="BE10" s="418"/>
      <c r="BF10" s="418"/>
      <c r="BG10" s="418"/>
      <c r="BH10" s="418"/>
      <c r="BI10" s="418"/>
      <c r="BJ10" s="418"/>
      <c r="BK10" s="418"/>
      <c r="BL10" s="418"/>
      <c r="BM10" s="419"/>
      <c r="BN10" s="403">
        <v>100000</v>
      </c>
      <c r="BO10" s="404"/>
      <c r="BP10" s="404"/>
      <c r="BQ10" s="404"/>
      <c r="BR10" s="404"/>
      <c r="BS10" s="404"/>
      <c r="BT10" s="404"/>
      <c r="BU10" s="405"/>
      <c r="BV10" s="403">
        <v>150000</v>
      </c>
      <c r="BW10" s="404"/>
      <c r="BX10" s="404"/>
      <c r="BY10" s="404"/>
      <c r="BZ10" s="404"/>
      <c r="CA10" s="404"/>
      <c r="CB10" s="404"/>
      <c r="CC10" s="405"/>
      <c r="CD10" s="178" t="s">
        <v>121</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2"/>
      <c r="B11" s="535"/>
      <c r="C11" s="536"/>
      <c r="D11" s="536"/>
      <c r="E11" s="536"/>
      <c r="F11" s="536"/>
      <c r="G11" s="536"/>
      <c r="H11" s="536"/>
      <c r="I11" s="536"/>
      <c r="J11" s="536"/>
      <c r="K11" s="454"/>
      <c r="L11" s="364" t="s">
        <v>122</v>
      </c>
      <c r="M11" s="365"/>
      <c r="N11" s="365"/>
      <c r="O11" s="365"/>
      <c r="P11" s="365"/>
      <c r="Q11" s="366"/>
      <c r="R11" s="532" t="s">
        <v>123</v>
      </c>
      <c r="S11" s="533"/>
      <c r="T11" s="533"/>
      <c r="U11" s="533"/>
      <c r="V11" s="534"/>
      <c r="W11" s="544"/>
      <c r="X11" s="354"/>
      <c r="Y11" s="354"/>
      <c r="Z11" s="354"/>
      <c r="AA11" s="354"/>
      <c r="AB11" s="354"/>
      <c r="AC11" s="354"/>
      <c r="AD11" s="354"/>
      <c r="AE11" s="354"/>
      <c r="AF11" s="354"/>
      <c r="AG11" s="354"/>
      <c r="AH11" s="354"/>
      <c r="AI11" s="354"/>
      <c r="AJ11" s="354"/>
      <c r="AK11" s="354"/>
      <c r="AL11" s="545"/>
      <c r="AM11" s="460" t="s">
        <v>124</v>
      </c>
      <c r="AN11" s="360"/>
      <c r="AO11" s="360"/>
      <c r="AP11" s="360"/>
      <c r="AQ11" s="360"/>
      <c r="AR11" s="360"/>
      <c r="AS11" s="360"/>
      <c r="AT11" s="361"/>
      <c r="AU11" s="461" t="s">
        <v>125</v>
      </c>
      <c r="AV11" s="462"/>
      <c r="AW11" s="462"/>
      <c r="AX11" s="462"/>
      <c r="AY11" s="417" t="s">
        <v>126</v>
      </c>
      <c r="AZ11" s="418"/>
      <c r="BA11" s="418"/>
      <c r="BB11" s="418"/>
      <c r="BC11" s="418"/>
      <c r="BD11" s="418"/>
      <c r="BE11" s="418"/>
      <c r="BF11" s="418"/>
      <c r="BG11" s="418"/>
      <c r="BH11" s="418"/>
      <c r="BI11" s="418"/>
      <c r="BJ11" s="418"/>
      <c r="BK11" s="418"/>
      <c r="BL11" s="418"/>
      <c r="BM11" s="419"/>
      <c r="BN11" s="403">
        <v>0</v>
      </c>
      <c r="BO11" s="404"/>
      <c r="BP11" s="404"/>
      <c r="BQ11" s="404"/>
      <c r="BR11" s="404"/>
      <c r="BS11" s="404"/>
      <c r="BT11" s="404"/>
      <c r="BU11" s="405"/>
      <c r="BV11" s="403">
        <v>0</v>
      </c>
      <c r="BW11" s="404"/>
      <c r="BX11" s="404"/>
      <c r="BY11" s="404"/>
      <c r="BZ11" s="404"/>
      <c r="CA11" s="404"/>
      <c r="CB11" s="404"/>
      <c r="CC11" s="405"/>
      <c r="CD11" s="443" t="s">
        <v>127</v>
      </c>
      <c r="CE11" s="363"/>
      <c r="CF11" s="363"/>
      <c r="CG11" s="363"/>
      <c r="CH11" s="363"/>
      <c r="CI11" s="363"/>
      <c r="CJ11" s="363"/>
      <c r="CK11" s="363"/>
      <c r="CL11" s="363"/>
      <c r="CM11" s="363"/>
      <c r="CN11" s="363"/>
      <c r="CO11" s="363"/>
      <c r="CP11" s="363"/>
      <c r="CQ11" s="363"/>
      <c r="CR11" s="363"/>
      <c r="CS11" s="444"/>
      <c r="CT11" s="506" t="s">
        <v>128</v>
      </c>
      <c r="CU11" s="507"/>
      <c r="CV11" s="507"/>
      <c r="CW11" s="507"/>
      <c r="CX11" s="507"/>
      <c r="CY11" s="507"/>
      <c r="CZ11" s="507"/>
      <c r="DA11" s="508"/>
      <c r="DB11" s="506" t="s">
        <v>129</v>
      </c>
      <c r="DC11" s="507"/>
      <c r="DD11" s="507"/>
      <c r="DE11" s="507"/>
      <c r="DF11" s="507"/>
      <c r="DG11" s="507"/>
      <c r="DH11" s="507"/>
      <c r="DI11" s="508"/>
    </row>
    <row r="12" spans="1:119" ht="18.75" customHeight="1" x14ac:dyDescent="0.15">
      <c r="A12" s="172"/>
      <c r="B12" s="509" t="s">
        <v>130</v>
      </c>
      <c r="C12" s="510"/>
      <c r="D12" s="510"/>
      <c r="E12" s="510"/>
      <c r="F12" s="510"/>
      <c r="G12" s="510"/>
      <c r="H12" s="510"/>
      <c r="I12" s="510"/>
      <c r="J12" s="510"/>
      <c r="K12" s="511"/>
      <c r="L12" s="518" t="s">
        <v>131</v>
      </c>
      <c r="M12" s="519"/>
      <c r="N12" s="519"/>
      <c r="O12" s="519"/>
      <c r="P12" s="519"/>
      <c r="Q12" s="520"/>
      <c r="R12" s="521">
        <v>507211</v>
      </c>
      <c r="S12" s="522"/>
      <c r="T12" s="522"/>
      <c r="U12" s="522"/>
      <c r="V12" s="523"/>
      <c r="W12" s="524" t="s">
        <v>1</v>
      </c>
      <c r="X12" s="462"/>
      <c r="Y12" s="462"/>
      <c r="Z12" s="462"/>
      <c r="AA12" s="462"/>
      <c r="AB12" s="525"/>
      <c r="AC12" s="526" t="s">
        <v>132</v>
      </c>
      <c r="AD12" s="527"/>
      <c r="AE12" s="527"/>
      <c r="AF12" s="527"/>
      <c r="AG12" s="528"/>
      <c r="AH12" s="526" t="s">
        <v>133</v>
      </c>
      <c r="AI12" s="527"/>
      <c r="AJ12" s="527"/>
      <c r="AK12" s="527"/>
      <c r="AL12" s="529"/>
      <c r="AM12" s="460" t="s">
        <v>134</v>
      </c>
      <c r="AN12" s="360"/>
      <c r="AO12" s="360"/>
      <c r="AP12" s="360"/>
      <c r="AQ12" s="360"/>
      <c r="AR12" s="360"/>
      <c r="AS12" s="360"/>
      <c r="AT12" s="361"/>
      <c r="AU12" s="461" t="s">
        <v>135</v>
      </c>
      <c r="AV12" s="462"/>
      <c r="AW12" s="462"/>
      <c r="AX12" s="462"/>
      <c r="AY12" s="417" t="s">
        <v>136</v>
      </c>
      <c r="AZ12" s="418"/>
      <c r="BA12" s="418"/>
      <c r="BB12" s="418"/>
      <c r="BC12" s="418"/>
      <c r="BD12" s="418"/>
      <c r="BE12" s="418"/>
      <c r="BF12" s="418"/>
      <c r="BG12" s="418"/>
      <c r="BH12" s="418"/>
      <c r="BI12" s="418"/>
      <c r="BJ12" s="418"/>
      <c r="BK12" s="418"/>
      <c r="BL12" s="418"/>
      <c r="BM12" s="419"/>
      <c r="BN12" s="403">
        <v>1500000</v>
      </c>
      <c r="BO12" s="404"/>
      <c r="BP12" s="404"/>
      <c r="BQ12" s="404"/>
      <c r="BR12" s="404"/>
      <c r="BS12" s="404"/>
      <c r="BT12" s="404"/>
      <c r="BU12" s="405"/>
      <c r="BV12" s="403">
        <v>1500000</v>
      </c>
      <c r="BW12" s="404"/>
      <c r="BX12" s="404"/>
      <c r="BY12" s="404"/>
      <c r="BZ12" s="404"/>
      <c r="CA12" s="404"/>
      <c r="CB12" s="404"/>
      <c r="CC12" s="405"/>
      <c r="CD12" s="443" t="s">
        <v>137</v>
      </c>
      <c r="CE12" s="363"/>
      <c r="CF12" s="363"/>
      <c r="CG12" s="363"/>
      <c r="CH12" s="363"/>
      <c r="CI12" s="363"/>
      <c r="CJ12" s="363"/>
      <c r="CK12" s="363"/>
      <c r="CL12" s="363"/>
      <c r="CM12" s="363"/>
      <c r="CN12" s="363"/>
      <c r="CO12" s="363"/>
      <c r="CP12" s="363"/>
      <c r="CQ12" s="363"/>
      <c r="CR12" s="363"/>
      <c r="CS12" s="444"/>
      <c r="CT12" s="506" t="s">
        <v>138</v>
      </c>
      <c r="CU12" s="507"/>
      <c r="CV12" s="507"/>
      <c r="CW12" s="507"/>
      <c r="CX12" s="507"/>
      <c r="CY12" s="507"/>
      <c r="CZ12" s="507"/>
      <c r="DA12" s="508"/>
      <c r="DB12" s="506" t="s">
        <v>138</v>
      </c>
      <c r="DC12" s="507"/>
      <c r="DD12" s="507"/>
      <c r="DE12" s="507"/>
      <c r="DF12" s="507"/>
      <c r="DG12" s="507"/>
      <c r="DH12" s="507"/>
      <c r="DI12" s="508"/>
    </row>
    <row r="13" spans="1:119" ht="18.75" customHeight="1" x14ac:dyDescent="0.15">
      <c r="A13" s="172"/>
      <c r="B13" s="512"/>
      <c r="C13" s="513"/>
      <c r="D13" s="513"/>
      <c r="E13" s="513"/>
      <c r="F13" s="513"/>
      <c r="G13" s="513"/>
      <c r="H13" s="513"/>
      <c r="I13" s="513"/>
      <c r="J13" s="513"/>
      <c r="K13" s="514"/>
      <c r="L13" s="187"/>
      <c r="M13" s="487" t="s">
        <v>139</v>
      </c>
      <c r="N13" s="488"/>
      <c r="O13" s="488"/>
      <c r="P13" s="488"/>
      <c r="Q13" s="489"/>
      <c r="R13" s="490">
        <v>503893</v>
      </c>
      <c r="S13" s="491"/>
      <c r="T13" s="491"/>
      <c r="U13" s="491"/>
      <c r="V13" s="492"/>
      <c r="W13" s="493" t="s">
        <v>140</v>
      </c>
      <c r="X13" s="389"/>
      <c r="Y13" s="389"/>
      <c r="Z13" s="389"/>
      <c r="AA13" s="389"/>
      <c r="AB13" s="390"/>
      <c r="AC13" s="356">
        <v>5864</v>
      </c>
      <c r="AD13" s="357"/>
      <c r="AE13" s="357"/>
      <c r="AF13" s="357"/>
      <c r="AG13" s="358"/>
      <c r="AH13" s="356">
        <v>6957</v>
      </c>
      <c r="AI13" s="357"/>
      <c r="AJ13" s="357"/>
      <c r="AK13" s="357"/>
      <c r="AL13" s="416"/>
      <c r="AM13" s="460" t="s">
        <v>141</v>
      </c>
      <c r="AN13" s="360"/>
      <c r="AO13" s="360"/>
      <c r="AP13" s="360"/>
      <c r="AQ13" s="360"/>
      <c r="AR13" s="360"/>
      <c r="AS13" s="360"/>
      <c r="AT13" s="361"/>
      <c r="AU13" s="461" t="s">
        <v>142</v>
      </c>
      <c r="AV13" s="462"/>
      <c r="AW13" s="462"/>
      <c r="AX13" s="462"/>
      <c r="AY13" s="417" t="s">
        <v>143</v>
      </c>
      <c r="AZ13" s="418"/>
      <c r="BA13" s="418"/>
      <c r="BB13" s="418"/>
      <c r="BC13" s="418"/>
      <c r="BD13" s="418"/>
      <c r="BE13" s="418"/>
      <c r="BF13" s="418"/>
      <c r="BG13" s="418"/>
      <c r="BH13" s="418"/>
      <c r="BI13" s="418"/>
      <c r="BJ13" s="418"/>
      <c r="BK13" s="418"/>
      <c r="BL13" s="418"/>
      <c r="BM13" s="419"/>
      <c r="BN13" s="403">
        <v>-738278</v>
      </c>
      <c r="BO13" s="404"/>
      <c r="BP13" s="404"/>
      <c r="BQ13" s="404"/>
      <c r="BR13" s="404"/>
      <c r="BS13" s="404"/>
      <c r="BT13" s="404"/>
      <c r="BU13" s="405"/>
      <c r="BV13" s="403">
        <v>-1433141</v>
      </c>
      <c r="BW13" s="404"/>
      <c r="BX13" s="404"/>
      <c r="BY13" s="404"/>
      <c r="BZ13" s="404"/>
      <c r="CA13" s="404"/>
      <c r="CB13" s="404"/>
      <c r="CC13" s="405"/>
      <c r="CD13" s="443" t="s">
        <v>144</v>
      </c>
      <c r="CE13" s="363"/>
      <c r="CF13" s="363"/>
      <c r="CG13" s="363"/>
      <c r="CH13" s="363"/>
      <c r="CI13" s="363"/>
      <c r="CJ13" s="363"/>
      <c r="CK13" s="363"/>
      <c r="CL13" s="363"/>
      <c r="CM13" s="363"/>
      <c r="CN13" s="363"/>
      <c r="CO13" s="363"/>
      <c r="CP13" s="363"/>
      <c r="CQ13" s="363"/>
      <c r="CR13" s="363"/>
      <c r="CS13" s="444"/>
      <c r="CT13" s="400">
        <v>7.9</v>
      </c>
      <c r="CU13" s="401"/>
      <c r="CV13" s="401"/>
      <c r="CW13" s="401"/>
      <c r="CX13" s="401"/>
      <c r="CY13" s="401"/>
      <c r="CZ13" s="401"/>
      <c r="DA13" s="402"/>
      <c r="DB13" s="400">
        <v>7.9</v>
      </c>
      <c r="DC13" s="401"/>
      <c r="DD13" s="401"/>
      <c r="DE13" s="401"/>
      <c r="DF13" s="401"/>
      <c r="DG13" s="401"/>
      <c r="DH13" s="401"/>
      <c r="DI13" s="402"/>
    </row>
    <row r="14" spans="1:119" ht="18.75" customHeight="1" thickBot="1" x14ac:dyDescent="0.2">
      <c r="A14" s="172"/>
      <c r="B14" s="512"/>
      <c r="C14" s="513"/>
      <c r="D14" s="513"/>
      <c r="E14" s="513"/>
      <c r="F14" s="513"/>
      <c r="G14" s="513"/>
      <c r="H14" s="513"/>
      <c r="I14" s="513"/>
      <c r="J14" s="513"/>
      <c r="K14" s="514"/>
      <c r="L14" s="477" t="s">
        <v>145</v>
      </c>
      <c r="M14" s="530"/>
      <c r="N14" s="530"/>
      <c r="O14" s="530"/>
      <c r="P14" s="530"/>
      <c r="Q14" s="531"/>
      <c r="R14" s="490">
        <v>509483</v>
      </c>
      <c r="S14" s="491"/>
      <c r="T14" s="491"/>
      <c r="U14" s="491"/>
      <c r="V14" s="492"/>
      <c r="W14" s="494"/>
      <c r="X14" s="392"/>
      <c r="Y14" s="392"/>
      <c r="Z14" s="392"/>
      <c r="AA14" s="392"/>
      <c r="AB14" s="393"/>
      <c r="AC14" s="483">
        <v>2.8</v>
      </c>
      <c r="AD14" s="484"/>
      <c r="AE14" s="484"/>
      <c r="AF14" s="484"/>
      <c r="AG14" s="485"/>
      <c r="AH14" s="483">
        <v>3.2</v>
      </c>
      <c r="AI14" s="484"/>
      <c r="AJ14" s="484"/>
      <c r="AK14" s="484"/>
      <c r="AL14" s="486"/>
      <c r="AM14" s="460"/>
      <c r="AN14" s="360"/>
      <c r="AO14" s="360"/>
      <c r="AP14" s="360"/>
      <c r="AQ14" s="360"/>
      <c r="AR14" s="360"/>
      <c r="AS14" s="360"/>
      <c r="AT14" s="361"/>
      <c r="AU14" s="461"/>
      <c r="AV14" s="462"/>
      <c r="AW14" s="462"/>
      <c r="AX14" s="462"/>
      <c r="AY14" s="417"/>
      <c r="AZ14" s="418"/>
      <c r="BA14" s="418"/>
      <c r="BB14" s="418"/>
      <c r="BC14" s="418"/>
      <c r="BD14" s="418"/>
      <c r="BE14" s="418"/>
      <c r="BF14" s="418"/>
      <c r="BG14" s="418"/>
      <c r="BH14" s="418"/>
      <c r="BI14" s="418"/>
      <c r="BJ14" s="418"/>
      <c r="BK14" s="418"/>
      <c r="BL14" s="418"/>
      <c r="BM14" s="419"/>
      <c r="BN14" s="403"/>
      <c r="BO14" s="404"/>
      <c r="BP14" s="404"/>
      <c r="BQ14" s="404"/>
      <c r="BR14" s="404"/>
      <c r="BS14" s="404"/>
      <c r="BT14" s="404"/>
      <c r="BU14" s="405"/>
      <c r="BV14" s="403"/>
      <c r="BW14" s="404"/>
      <c r="BX14" s="404"/>
      <c r="BY14" s="404"/>
      <c r="BZ14" s="404"/>
      <c r="CA14" s="404"/>
      <c r="CB14" s="404"/>
      <c r="CC14" s="405"/>
      <c r="CD14" s="440" t="s">
        <v>146</v>
      </c>
      <c r="CE14" s="441"/>
      <c r="CF14" s="441"/>
      <c r="CG14" s="441"/>
      <c r="CH14" s="441"/>
      <c r="CI14" s="441"/>
      <c r="CJ14" s="441"/>
      <c r="CK14" s="441"/>
      <c r="CL14" s="441"/>
      <c r="CM14" s="441"/>
      <c r="CN14" s="441"/>
      <c r="CO14" s="441"/>
      <c r="CP14" s="441"/>
      <c r="CQ14" s="441"/>
      <c r="CR14" s="441"/>
      <c r="CS14" s="442"/>
      <c r="CT14" s="500">
        <v>30.7</v>
      </c>
      <c r="CU14" s="501"/>
      <c r="CV14" s="501"/>
      <c r="CW14" s="501"/>
      <c r="CX14" s="501"/>
      <c r="CY14" s="501"/>
      <c r="CZ14" s="501"/>
      <c r="DA14" s="502"/>
      <c r="DB14" s="500">
        <v>43</v>
      </c>
      <c r="DC14" s="501"/>
      <c r="DD14" s="501"/>
      <c r="DE14" s="501"/>
      <c r="DF14" s="501"/>
      <c r="DG14" s="501"/>
      <c r="DH14" s="501"/>
      <c r="DI14" s="502"/>
    </row>
    <row r="15" spans="1:119" ht="18.75" customHeight="1" x14ac:dyDescent="0.15">
      <c r="A15" s="172"/>
      <c r="B15" s="512"/>
      <c r="C15" s="513"/>
      <c r="D15" s="513"/>
      <c r="E15" s="513"/>
      <c r="F15" s="513"/>
      <c r="G15" s="513"/>
      <c r="H15" s="513"/>
      <c r="I15" s="513"/>
      <c r="J15" s="513"/>
      <c r="K15" s="514"/>
      <c r="L15" s="187"/>
      <c r="M15" s="487" t="s">
        <v>147</v>
      </c>
      <c r="N15" s="488"/>
      <c r="O15" s="488"/>
      <c r="P15" s="488"/>
      <c r="Q15" s="489"/>
      <c r="R15" s="490">
        <v>505937</v>
      </c>
      <c r="S15" s="491"/>
      <c r="T15" s="491"/>
      <c r="U15" s="491"/>
      <c r="V15" s="492"/>
      <c r="W15" s="493" t="s">
        <v>148</v>
      </c>
      <c r="X15" s="389"/>
      <c r="Y15" s="389"/>
      <c r="Z15" s="389"/>
      <c r="AA15" s="389"/>
      <c r="AB15" s="390"/>
      <c r="AC15" s="356">
        <v>36493</v>
      </c>
      <c r="AD15" s="357"/>
      <c r="AE15" s="357"/>
      <c r="AF15" s="357"/>
      <c r="AG15" s="358"/>
      <c r="AH15" s="356">
        <v>40668</v>
      </c>
      <c r="AI15" s="357"/>
      <c r="AJ15" s="357"/>
      <c r="AK15" s="357"/>
      <c r="AL15" s="416"/>
      <c r="AM15" s="460"/>
      <c r="AN15" s="360"/>
      <c r="AO15" s="360"/>
      <c r="AP15" s="360"/>
      <c r="AQ15" s="360"/>
      <c r="AR15" s="360"/>
      <c r="AS15" s="360"/>
      <c r="AT15" s="361"/>
      <c r="AU15" s="461"/>
      <c r="AV15" s="462"/>
      <c r="AW15" s="462"/>
      <c r="AX15" s="462"/>
      <c r="AY15" s="429" t="s">
        <v>149</v>
      </c>
      <c r="AZ15" s="430"/>
      <c r="BA15" s="430"/>
      <c r="BB15" s="430"/>
      <c r="BC15" s="430"/>
      <c r="BD15" s="430"/>
      <c r="BE15" s="430"/>
      <c r="BF15" s="430"/>
      <c r="BG15" s="430"/>
      <c r="BH15" s="430"/>
      <c r="BI15" s="430"/>
      <c r="BJ15" s="430"/>
      <c r="BK15" s="430"/>
      <c r="BL15" s="430"/>
      <c r="BM15" s="431"/>
      <c r="BN15" s="432">
        <v>62868036</v>
      </c>
      <c r="BO15" s="433"/>
      <c r="BP15" s="433"/>
      <c r="BQ15" s="433"/>
      <c r="BR15" s="433"/>
      <c r="BS15" s="433"/>
      <c r="BT15" s="433"/>
      <c r="BU15" s="434"/>
      <c r="BV15" s="432">
        <v>65385222</v>
      </c>
      <c r="BW15" s="433"/>
      <c r="BX15" s="433"/>
      <c r="BY15" s="433"/>
      <c r="BZ15" s="433"/>
      <c r="CA15" s="433"/>
      <c r="CB15" s="433"/>
      <c r="CC15" s="434"/>
      <c r="CD15" s="503" t="s">
        <v>150</v>
      </c>
      <c r="CE15" s="504"/>
      <c r="CF15" s="504"/>
      <c r="CG15" s="504"/>
      <c r="CH15" s="504"/>
      <c r="CI15" s="504"/>
      <c r="CJ15" s="504"/>
      <c r="CK15" s="504"/>
      <c r="CL15" s="504"/>
      <c r="CM15" s="504"/>
      <c r="CN15" s="504"/>
      <c r="CO15" s="504"/>
      <c r="CP15" s="504"/>
      <c r="CQ15" s="504"/>
      <c r="CR15" s="504"/>
      <c r="CS15" s="50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2"/>
      <c r="B16" s="512"/>
      <c r="C16" s="513"/>
      <c r="D16" s="513"/>
      <c r="E16" s="513"/>
      <c r="F16" s="513"/>
      <c r="G16" s="513"/>
      <c r="H16" s="513"/>
      <c r="I16" s="513"/>
      <c r="J16" s="513"/>
      <c r="K16" s="514"/>
      <c r="L16" s="477" t="s">
        <v>151</v>
      </c>
      <c r="M16" s="478"/>
      <c r="N16" s="478"/>
      <c r="O16" s="478"/>
      <c r="P16" s="478"/>
      <c r="Q16" s="479"/>
      <c r="R16" s="480" t="s">
        <v>152</v>
      </c>
      <c r="S16" s="481"/>
      <c r="T16" s="481"/>
      <c r="U16" s="481"/>
      <c r="V16" s="482"/>
      <c r="W16" s="494"/>
      <c r="X16" s="392"/>
      <c r="Y16" s="392"/>
      <c r="Z16" s="392"/>
      <c r="AA16" s="392"/>
      <c r="AB16" s="393"/>
      <c r="AC16" s="483">
        <v>17.600000000000001</v>
      </c>
      <c r="AD16" s="484"/>
      <c r="AE16" s="484"/>
      <c r="AF16" s="484"/>
      <c r="AG16" s="485"/>
      <c r="AH16" s="483">
        <v>18.8</v>
      </c>
      <c r="AI16" s="484"/>
      <c r="AJ16" s="484"/>
      <c r="AK16" s="484"/>
      <c r="AL16" s="486"/>
      <c r="AM16" s="460"/>
      <c r="AN16" s="360"/>
      <c r="AO16" s="360"/>
      <c r="AP16" s="360"/>
      <c r="AQ16" s="360"/>
      <c r="AR16" s="360"/>
      <c r="AS16" s="360"/>
      <c r="AT16" s="361"/>
      <c r="AU16" s="461"/>
      <c r="AV16" s="462"/>
      <c r="AW16" s="462"/>
      <c r="AX16" s="462"/>
      <c r="AY16" s="417" t="s">
        <v>153</v>
      </c>
      <c r="AZ16" s="418"/>
      <c r="BA16" s="418"/>
      <c r="BB16" s="418"/>
      <c r="BC16" s="418"/>
      <c r="BD16" s="418"/>
      <c r="BE16" s="418"/>
      <c r="BF16" s="418"/>
      <c r="BG16" s="418"/>
      <c r="BH16" s="418"/>
      <c r="BI16" s="418"/>
      <c r="BJ16" s="418"/>
      <c r="BK16" s="418"/>
      <c r="BL16" s="418"/>
      <c r="BM16" s="419"/>
      <c r="BN16" s="403">
        <v>85794418</v>
      </c>
      <c r="BO16" s="404"/>
      <c r="BP16" s="404"/>
      <c r="BQ16" s="404"/>
      <c r="BR16" s="404"/>
      <c r="BS16" s="404"/>
      <c r="BT16" s="404"/>
      <c r="BU16" s="405"/>
      <c r="BV16" s="403">
        <v>83630138</v>
      </c>
      <c r="BW16" s="404"/>
      <c r="BX16" s="404"/>
      <c r="BY16" s="404"/>
      <c r="BZ16" s="404"/>
      <c r="CA16" s="404"/>
      <c r="CB16" s="404"/>
      <c r="CC16" s="405"/>
      <c r="CD16" s="181"/>
      <c r="CE16" s="435"/>
      <c r="CF16" s="435"/>
      <c r="CG16" s="435"/>
      <c r="CH16" s="435"/>
      <c r="CI16" s="435"/>
      <c r="CJ16" s="435"/>
      <c r="CK16" s="435"/>
      <c r="CL16" s="435"/>
      <c r="CM16" s="435"/>
      <c r="CN16" s="435"/>
      <c r="CO16" s="435"/>
      <c r="CP16" s="435"/>
      <c r="CQ16" s="435"/>
      <c r="CR16" s="435"/>
      <c r="CS16" s="436"/>
      <c r="CT16" s="400"/>
      <c r="CU16" s="401"/>
      <c r="CV16" s="401"/>
      <c r="CW16" s="401"/>
      <c r="CX16" s="401"/>
      <c r="CY16" s="401"/>
      <c r="CZ16" s="401"/>
      <c r="DA16" s="402"/>
      <c r="DB16" s="400"/>
      <c r="DC16" s="401"/>
      <c r="DD16" s="401"/>
      <c r="DE16" s="401"/>
      <c r="DF16" s="401"/>
      <c r="DG16" s="401"/>
      <c r="DH16" s="401"/>
      <c r="DI16" s="402"/>
    </row>
    <row r="17" spans="1:113" ht="18.75" customHeight="1" thickBot="1" x14ac:dyDescent="0.2">
      <c r="A17" s="172"/>
      <c r="B17" s="515"/>
      <c r="C17" s="516"/>
      <c r="D17" s="516"/>
      <c r="E17" s="516"/>
      <c r="F17" s="516"/>
      <c r="G17" s="516"/>
      <c r="H17" s="516"/>
      <c r="I17" s="516"/>
      <c r="J17" s="516"/>
      <c r="K17" s="517"/>
      <c r="L17" s="191"/>
      <c r="M17" s="496" t="s">
        <v>154</v>
      </c>
      <c r="N17" s="497"/>
      <c r="O17" s="497"/>
      <c r="P17" s="497"/>
      <c r="Q17" s="498"/>
      <c r="R17" s="480" t="s">
        <v>152</v>
      </c>
      <c r="S17" s="481"/>
      <c r="T17" s="481"/>
      <c r="U17" s="481"/>
      <c r="V17" s="482"/>
      <c r="W17" s="493" t="s">
        <v>155</v>
      </c>
      <c r="X17" s="389"/>
      <c r="Y17" s="389"/>
      <c r="Z17" s="389"/>
      <c r="AA17" s="389"/>
      <c r="AB17" s="390"/>
      <c r="AC17" s="356">
        <v>164609</v>
      </c>
      <c r="AD17" s="357"/>
      <c r="AE17" s="357"/>
      <c r="AF17" s="357"/>
      <c r="AG17" s="358"/>
      <c r="AH17" s="356">
        <v>169242</v>
      </c>
      <c r="AI17" s="357"/>
      <c r="AJ17" s="357"/>
      <c r="AK17" s="357"/>
      <c r="AL17" s="416"/>
      <c r="AM17" s="460"/>
      <c r="AN17" s="360"/>
      <c r="AO17" s="360"/>
      <c r="AP17" s="360"/>
      <c r="AQ17" s="360"/>
      <c r="AR17" s="360"/>
      <c r="AS17" s="360"/>
      <c r="AT17" s="361"/>
      <c r="AU17" s="461"/>
      <c r="AV17" s="462"/>
      <c r="AW17" s="462"/>
      <c r="AX17" s="462"/>
      <c r="AY17" s="417" t="s">
        <v>156</v>
      </c>
      <c r="AZ17" s="418"/>
      <c r="BA17" s="418"/>
      <c r="BB17" s="418"/>
      <c r="BC17" s="418"/>
      <c r="BD17" s="418"/>
      <c r="BE17" s="418"/>
      <c r="BF17" s="418"/>
      <c r="BG17" s="418"/>
      <c r="BH17" s="418"/>
      <c r="BI17" s="418"/>
      <c r="BJ17" s="418"/>
      <c r="BK17" s="418"/>
      <c r="BL17" s="418"/>
      <c r="BM17" s="419"/>
      <c r="BN17" s="403">
        <v>80078755</v>
      </c>
      <c r="BO17" s="404"/>
      <c r="BP17" s="404"/>
      <c r="BQ17" s="404"/>
      <c r="BR17" s="404"/>
      <c r="BS17" s="404"/>
      <c r="BT17" s="404"/>
      <c r="BU17" s="405"/>
      <c r="BV17" s="403">
        <v>83399307</v>
      </c>
      <c r="BW17" s="404"/>
      <c r="BX17" s="404"/>
      <c r="BY17" s="404"/>
      <c r="BZ17" s="404"/>
      <c r="CA17" s="404"/>
      <c r="CB17" s="404"/>
      <c r="CC17" s="405"/>
      <c r="CD17" s="181"/>
      <c r="CE17" s="435"/>
      <c r="CF17" s="435"/>
      <c r="CG17" s="435"/>
      <c r="CH17" s="435"/>
      <c r="CI17" s="435"/>
      <c r="CJ17" s="435"/>
      <c r="CK17" s="435"/>
      <c r="CL17" s="435"/>
      <c r="CM17" s="435"/>
      <c r="CN17" s="435"/>
      <c r="CO17" s="435"/>
      <c r="CP17" s="435"/>
      <c r="CQ17" s="435"/>
      <c r="CR17" s="435"/>
      <c r="CS17" s="436"/>
      <c r="CT17" s="400"/>
      <c r="CU17" s="401"/>
      <c r="CV17" s="401"/>
      <c r="CW17" s="401"/>
      <c r="CX17" s="401"/>
      <c r="CY17" s="401"/>
      <c r="CZ17" s="401"/>
      <c r="DA17" s="402"/>
      <c r="DB17" s="400"/>
      <c r="DC17" s="401"/>
      <c r="DD17" s="401"/>
      <c r="DE17" s="401"/>
      <c r="DF17" s="401"/>
      <c r="DG17" s="401"/>
      <c r="DH17" s="401"/>
      <c r="DI17" s="402"/>
    </row>
    <row r="18" spans="1:113" ht="18.75" customHeight="1" thickBot="1" x14ac:dyDescent="0.2">
      <c r="A18" s="172"/>
      <c r="B18" s="453" t="s">
        <v>157</v>
      </c>
      <c r="C18" s="454"/>
      <c r="D18" s="454"/>
      <c r="E18" s="455"/>
      <c r="F18" s="455"/>
      <c r="G18" s="455"/>
      <c r="H18" s="455"/>
      <c r="I18" s="455"/>
      <c r="J18" s="455"/>
      <c r="K18" s="455"/>
      <c r="L18" s="456">
        <v>429.35</v>
      </c>
      <c r="M18" s="456"/>
      <c r="N18" s="456"/>
      <c r="O18" s="456"/>
      <c r="P18" s="456"/>
      <c r="Q18" s="456"/>
      <c r="R18" s="457"/>
      <c r="S18" s="457"/>
      <c r="T18" s="457"/>
      <c r="U18" s="457"/>
      <c r="V18" s="458"/>
      <c r="W18" s="474"/>
      <c r="X18" s="475"/>
      <c r="Y18" s="475"/>
      <c r="Z18" s="475"/>
      <c r="AA18" s="475"/>
      <c r="AB18" s="499"/>
      <c r="AC18" s="373">
        <v>79.5</v>
      </c>
      <c r="AD18" s="374"/>
      <c r="AE18" s="374"/>
      <c r="AF18" s="374"/>
      <c r="AG18" s="459"/>
      <c r="AH18" s="373">
        <v>78</v>
      </c>
      <c r="AI18" s="374"/>
      <c r="AJ18" s="374"/>
      <c r="AK18" s="374"/>
      <c r="AL18" s="375"/>
      <c r="AM18" s="460"/>
      <c r="AN18" s="360"/>
      <c r="AO18" s="360"/>
      <c r="AP18" s="360"/>
      <c r="AQ18" s="360"/>
      <c r="AR18" s="360"/>
      <c r="AS18" s="360"/>
      <c r="AT18" s="361"/>
      <c r="AU18" s="461"/>
      <c r="AV18" s="462"/>
      <c r="AW18" s="462"/>
      <c r="AX18" s="462"/>
      <c r="AY18" s="417" t="s">
        <v>158</v>
      </c>
      <c r="AZ18" s="418"/>
      <c r="BA18" s="418"/>
      <c r="BB18" s="418"/>
      <c r="BC18" s="418"/>
      <c r="BD18" s="418"/>
      <c r="BE18" s="418"/>
      <c r="BF18" s="418"/>
      <c r="BG18" s="418"/>
      <c r="BH18" s="418"/>
      <c r="BI18" s="418"/>
      <c r="BJ18" s="418"/>
      <c r="BK18" s="418"/>
      <c r="BL18" s="418"/>
      <c r="BM18" s="419"/>
      <c r="BN18" s="403">
        <v>100584484</v>
      </c>
      <c r="BO18" s="404"/>
      <c r="BP18" s="404"/>
      <c r="BQ18" s="404"/>
      <c r="BR18" s="404"/>
      <c r="BS18" s="404"/>
      <c r="BT18" s="404"/>
      <c r="BU18" s="405"/>
      <c r="BV18" s="403">
        <v>98107428</v>
      </c>
      <c r="BW18" s="404"/>
      <c r="BX18" s="404"/>
      <c r="BY18" s="404"/>
      <c r="BZ18" s="404"/>
      <c r="CA18" s="404"/>
      <c r="CB18" s="404"/>
      <c r="CC18" s="405"/>
      <c r="CD18" s="181"/>
      <c r="CE18" s="435"/>
      <c r="CF18" s="435"/>
      <c r="CG18" s="435"/>
      <c r="CH18" s="435"/>
      <c r="CI18" s="435"/>
      <c r="CJ18" s="435"/>
      <c r="CK18" s="435"/>
      <c r="CL18" s="435"/>
      <c r="CM18" s="435"/>
      <c r="CN18" s="435"/>
      <c r="CO18" s="435"/>
      <c r="CP18" s="435"/>
      <c r="CQ18" s="435"/>
      <c r="CR18" s="435"/>
      <c r="CS18" s="436"/>
      <c r="CT18" s="400"/>
      <c r="CU18" s="401"/>
      <c r="CV18" s="401"/>
      <c r="CW18" s="401"/>
      <c r="CX18" s="401"/>
      <c r="CY18" s="401"/>
      <c r="CZ18" s="401"/>
      <c r="DA18" s="402"/>
      <c r="DB18" s="400"/>
      <c r="DC18" s="401"/>
      <c r="DD18" s="401"/>
      <c r="DE18" s="401"/>
      <c r="DF18" s="401"/>
      <c r="DG18" s="401"/>
      <c r="DH18" s="401"/>
      <c r="DI18" s="402"/>
    </row>
    <row r="19" spans="1:113" ht="18.75" customHeight="1" thickBot="1" x14ac:dyDescent="0.2">
      <c r="A19" s="172"/>
      <c r="B19" s="453" t="s">
        <v>159</v>
      </c>
      <c r="C19" s="454"/>
      <c r="D19" s="454"/>
      <c r="E19" s="455"/>
      <c r="F19" s="455"/>
      <c r="G19" s="455"/>
      <c r="H19" s="455"/>
      <c r="I19" s="455"/>
      <c r="J19" s="455"/>
      <c r="K19" s="455"/>
      <c r="L19" s="463">
        <v>1191</v>
      </c>
      <c r="M19" s="463"/>
      <c r="N19" s="463"/>
      <c r="O19" s="463"/>
      <c r="P19" s="463"/>
      <c r="Q19" s="463"/>
      <c r="R19" s="464"/>
      <c r="S19" s="464"/>
      <c r="T19" s="464"/>
      <c r="U19" s="464"/>
      <c r="V19" s="465"/>
      <c r="W19" s="472"/>
      <c r="X19" s="473"/>
      <c r="Y19" s="473"/>
      <c r="Z19" s="473"/>
      <c r="AA19" s="473"/>
      <c r="AB19" s="473"/>
      <c r="AC19" s="476"/>
      <c r="AD19" s="476"/>
      <c r="AE19" s="476"/>
      <c r="AF19" s="476"/>
      <c r="AG19" s="476"/>
      <c r="AH19" s="476"/>
      <c r="AI19" s="476"/>
      <c r="AJ19" s="476"/>
      <c r="AK19" s="476"/>
      <c r="AL19" s="495"/>
      <c r="AM19" s="460"/>
      <c r="AN19" s="360"/>
      <c r="AO19" s="360"/>
      <c r="AP19" s="360"/>
      <c r="AQ19" s="360"/>
      <c r="AR19" s="360"/>
      <c r="AS19" s="360"/>
      <c r="AT19" s="361"/>
      <c r="AU19" s="461"/>
      <c r="AV19" s="462"/>
      <c r="AW19" s="462"/>
      <c r="AX19" s="462"/>
      <c r="AY19" s="417" t="s">
        <v>160</v>
      </c>
      <c r="AZ19" s="418"/>
      <c r="BA19" s="418"/>
      <c r="BB19" s="418"/>
      <c r="BC19" s="418"/>
      <c r="BD19" s="418"/>
      <c r="BE19" s="418"/>
      <c r="BF19" s="418"/>
      <c r="BG19" s="418"/>
      <c r="BH19" s="418"/>
      <c r="BI19" s="418"/>
      <c r="BJ19" s="418"/>
      <c r="BK19" s="418"/>
      <c r="BL19" s="418"/>
      <c r="BM19" s="419"/>
      <c r="BN19" s="403">
        <v>126054174</v>
      </c>
      <c r="BO19" s="404"/>
      <c r="BP19" s="404"/>
      <c r="BQ19" s="404"/>
      <c r="BR19" s="404"/>
      <c r="BS19" s="404"/>
      <c r="BT19" s="404"/>
      <c r="BU19" s="405"/>
      <c r="BV19" s="403">
        <v>121114702</v>
      </c>
      <c r="BW19" s="404"/>
      <c r="BX19" s="404"/>
      <c r="BY19" s="404"/>
      <c r="BZ19" s="404"/>
      <c r="CA19" s="404"/>
      <c r="CB19" s="404"/>
      <c r="CC19" s="405"/>
      <c r="CD19" s="181"/>
      <c r="CE19" s="435"/>
      <c r="CF19" s="435"/>
      <c r="CG19" s="435"/>
      <c r="CH19" s="435"/>
      <c r="CI19" s="435"/>
      <c r="CJ19" s="435"/>
      <c r="CK19" s="435"/>
      <c r="CL19" s="435"/>
      <c r="CM19" s="435"/>
      <c r="CN19" s="435"/>
      <c r="CO19" s="435"/>
      <c r="CP19" s="435"/>
      <c r="CQ19" s="435"/>
      <c r="CR19" s="435"/>
      <c r="CS19" s="436"/>
      <c r="CT19" s="400"/>
      <c r="CU19" s="401"/>
      <c r="CV19" s="401"/>
      <c r="CW19" s="401"/>
      <c r="CX19" s="401"/>
      <c r="CY19" s="401"/>
      <c r="CZ19" s="401"/>
      <c r="DA19" s="402"/>
      <c r="DB19" s="400"/>
      <c r="DC19" s="401"/>
      <c r="DD19" s="401"/>
      <c r="DE19" s="401"/>
      <c r="DF19" s="401"/>
      <c r="DG19" s="401"/>
      <c r="DH19" s="401"/>
      <c r="DI19" s="402"/>
    </row>
    <row r="20" spans="1:113" ht="18.75" customHeight="1" thickBot="1" x14ac:dyDescent="0.2">
      <c r="A20" s="172"/>
      <c r="B20" s="453" t="s">
        <v>161</v>
      </c>
      <c r="C20" s="454"/>
      <c r="D20" s="454"/>
      <c r="E20" s="455"/>
      <c r="F20" s="455"/>
      <c r="G20" s="455"/>
      <c r="H20" s="455"/>
      <c r="I20" s="455"/>
      <c r="J20" s="455"/>
      <c r="K20" s="455"/>
      <c r="L20" s="463">
        <v>241234</v>
      </c>
      <c r="M20" s="463"/>
      <c r="N20" s="463"/>
      <c r="O20" s="463"/>
      <c r="P20" s="463"/>
      <c r="Q20" s="463"/>
      <c r="R20" s="464"/>
      <c r="S20" s="464"/>
      <c r="T20" s="464"/>
      <c r="U20" s="464"/>
      <c r="V20" s="465"/>
      <c r="W20" s="474"/>
      <c r="X20" s="475"/>
      <c r="Y20" s="475"/>
      <c r="Z20" s="475"/>
      <c r="AA20" s="475"/>
      <c r="AB20" s="475"/>
      <c r="AC20" s="466"/>
      <c r="AD20" s="466"/>
      <c r="AE20" s="466"/>
      <c r="AF20" s="466"/>
      <c r="AG20" s="466"/>
      <c r="AH20" s="466"/>
      <c r="AI20" s="466"/>
      <c r="AJ20" s="466"/>
      <c r="AK20" s="466"/>
      <c r="AL20" s="467"/>
      <c r="AM20" s="468"/>
      <c r="AN20" s="365"/>
      <c r="AO20" s="365"/>
      <c r="AP20" s="365"/>
      <c r="AQ20" s="365"/>
      <c r="AR20" s="365"/>
      <c r="AS20" s="365"/>
      <c r="AT20" s="366"/>
      <c r="AU20" s="469"/>
      <c r="AV20" s="470"/>
      <c r="AW20" s="470"/>
      <c r="AX20" s="471"/>
      <c r="AY20" s="417"/>
      <c r="AZ20" s="418"/>
      <c r="BA20" s="418"/>
      <c r="BB20" s="418"/>
      <c r="BC20" s="418"/>
      <c r="BD20" s="418"/>
      <c r="BE20" s="418"/>
      <c r="BF20" s="418"/>
      <c r="BG20" s="418"/>
      <c r="BH20" s="418"/>
      <c r="BI20" s="418"/>
      <c r="BJ20" s="418"/>
      <c r="BK20" s="418"/>
      <c r="BL20" s="418"/>
      <c r="BM20" s="419"/>
      <c r="BN20" s="403"/>
      <c r="BO20" s="404"/>
      <c r="BP20" s="404"/>
      <c r="BQ20" s="404"/>
      <c r="BR20" s="404"/>
      <c r="BS20" s="404"/>
      <c r="BT20" s="404"/>
      <c r="BU20" s="405"/>
      <c r="BV20" s="403"/>
      <c r="BW20" s="404"/>
      <c r="BX20" s="404"/>
      <c r="BY20" s="404"/>
      <c r="BZ20" s="404"/>
      <c r="CA20" s="404"/>
      <c r="CB20" s="404"/>
      <c r="CC20" s="405"/>
      <c r="CD20" s="181"/>
      <c r="CE20" s="435"/>
      <c r="CF20" s="435"/>
      <c r="CG20" s="435"/>
      <c r="CH20" s="435"/>
      <c r="CI20" s="435"/>
      <c r="CJ20" s="435"/>
      <c r="CK20" s="435"/>
      <c r="CL20" s="435"/>
      <c r="CM20" s="435"/>
      <c r="CN20" s="435"/>
      <c r="CO20" s="435"/>
      <c r="CP20" s="435"/>
      <c r="CQ20" s="435"/>
      <c r="CR20" s="435"/>
      <c r="CS20" s="436"/>
      <c r="CT20" s="400"/>
      <c r="CU20" s="401"/>
      <c r="CV20" s="401"/>
      <c r="CW20" s="401"/>
      <c r="CX20" s="401"/>
      <c r="CY20" s="401"/>
      <c r="CZ20" s="401"/>
      <c r="DA20" s="402"/>
      <c r="DB20" s="400"/>
      <c r="DC20" s="401"/>
      <c r="DD20" s="401"/>
      <c r="DE20" s="401"/>
      <c r="DF20" s="401"/>
      <c r="DG20" s="401"/>
      <c r="DH20" s="401"/>
      <c r="DI20" s="402"/>
    </row>
    <row r="21" spans="1:113" ht="18.75" customHeight="1" thickBot="1" x14ac:dyDescent="0.2">
      <c r="A21" s="172"/>
      <c r="B21" s="450" t="s">
        <v>162</v>
      </c>
      <c r="C21" s="451"/>
      <c r="D21" s="451"/>
      <c r="E21" s="451"/>
      <c r="F21" s="451"/>
      <c r="G21" s="451"/>
      <c r="H21" s="451"/>
      <c r="I21" s="451"/>
      <c r="J21" s="451"/>
      <c r="K21" s="451"/>
      <c r="L21" s="451"/>
      <c r="M21" s="451"/>
      <c r="N21" s="451"/>
      <c r="O21" s="451"/>
      <c r="P21" s="451"/>
      <c r="Q21" s="451"/>
      <c r="R21" s="451"/>
      <c r="S21" s="451"/>
      <c r="T21" s="451"/>
      <c r="U21" s="451"/>
      <c r="V21" s="451"/>
      <c r="W21" s="451"/>
      <c r="X21" s="451"/>
      <c r="Y21" s="451"/>
      <c r="Z21" s="451"/>
      <c r="AA21" s="451"/>
      <c r="AB21" s="451"/>
      <c r="AC21" s="451"/>
      <c r="AD21" s="451"/>
      <c r="AE21" s="451"/>
      <c r="AF21" s="451"/>
      <c r="AG21" s="451"/>
      <c r="AH21" s="451"/>
      <c r="AI21" s="451"/>
      <c r="AJ21" s="451"/>
      <c r="AK21" s="451"/>
      <c r="AL21" s="451"/>
      <c r="AM21" s="451"/>
      <c r="AN21" s="451"/>
      <c r="AO21" s="451"/>
      <c r="AP21" s="451"/>
      <c r="AQ21" s="451"/>
      <c r="AR21" s="451"/>
      <c r="AS21" s="451"/>
      <c r="AT21" s="451"/>
      <c r="AU21" s="451"/>
      <c r="AV21" s="451"/>
      <c r="AW21" s="451"/>
      <c r="AX21" s="452"/>
      <c r="AY21" s="376"/>
      <c r="AZ21" s="377"/>
      <c r="BA21" s="377"/>
      <c r="BB21" s="377"/>
      <c r="BC21" s="377"/>
      <c r="BD21" s="377"/>
      <c r="BE21" s="377"/>
      <c r="BF21" s="377"/>
      <c r="BG21" s="377"/>
      <c r="BH21" s="377"/>
      <c r="BI21" s="377"/>
      <c r="BJ21" s="377"/>
      <c r="BK21" s="377"/>
      <c r="BL21" s="377"/>
      <c r="BM21" s="378"/>
      <c r="BN21" s="437"/>
      <c r="BO21" s="438"/>
      <c r="BP21" s="438"/>
      <c r="BQ21" s="438"/>
      <c r="BR21" s="438"/>
      <c r="BS21" s="438"/>
      <c r="BT21" s="438"/>
      <c r="BU21" s="439"/>
      <c r="BV21" s="437"/>
      <c r="BW21" s="438"/>
      <c r="BX21" s="438"/>
      <c r="BY21" s="438"/>
      <c r="BZ21" s="438"/>
      <c r="CA21" s="438"/>
      <c r="CB21" s="438"/>
      <c r="CC21" s="439"/>
      <c r="CD21" s="181"/>
      <c r="CE21" s="435"/>
      <c r="CF21" s="435"/>
      <c r="CG21" s="435"/>
      <c r="CH21" s="435"/>
      <c r="CI21" s="435"/>
      <c r="CJ21" s="435"/>
      <c r="CK21" s="435"/>
      <c r="CL21" s="435"/>
      <c r="CM21" s="435"/>
      <c r="CN21" s="435"/>
      <c r="CO21" s="435"/>
      <c r="CP21" s="435"/>
      <c r="CQ21" s="435"/>
      <c r="CR21" s="435"/>
      <c r="CS21" s="436"/>
      <c r="CT21" s="400"/>
      <c r="CU21" s="401"/>
      <c r="CV21" s="401"/>
      <c r="CW21" s="401"/>
      <c r="CX21" s="401"/>
      <c r="CY21" s="401"/>
      <c r="CZ21" s="401"/>
      <c r="DA21" s="402"/>
      <c r="DB21" s="400"/>
      <c r="DC21" s="401"/>
      <c r="DD21" s="401"/>
      <c r="DE21" s="401"/>
      <c r="DF21" s="401"/>
      <c r="DG21" s="401"/>
      <c r="DH21" s="401"/>
      <c r="DI21" s="402"/>
    </row>
    <row r="22" spans="1:113" ht="18.75" customHeight="1" x14ac:dyDescent="0.15">
      <c r="A22" s="172"/>
      <c r="B22" s="379" t="s">
        <v>163</v>
      </c>
      <c r="C22" s="380"/>
      <c r="D22" s="381"/>
      <c r="E22" s="388" t="s">
        <v>1</v>
      </c>
      <c r="F22" s="389"/>
      <c r="G22" s="389"/>
      <c r="H22" s="389"/>
      <c r="I22" s="389"/>
      <c r="J22" s="389"/>
      <c r="K22" s="390"/>
      <c r="L22" s="388" t="s">
        <v>164</v>
      </c>
      <c r="M22" s="389"/>
      <c r="N22" s="389"/>
      <c r="O22" s="389"/>
      <c r="P22" s="390"/>
      <c r="Q22" s="394" t="s">
        <v>165</v>
      </c>
      <c r="R22" s="395"/>
      <c r="S22" s="395"/>
      <c r="T22" s="395"/>
      <c r="U22" s="395"/>
      <c r="V22" s="396"/>
      <c r="W22" s="445" t="s">
        <v>166</v>
      </c>
      <c r="X22" s="380"/>
      <c r="Y22" s="381"/>
      <c r="Z22" s="388" t="s">
        <v>1</v>
      </c>
      <c r="AA22" s="389"/>
      <c r="AB22" s="389"/>
      <c r="AC22" s="389"/>
      <c r="AD22" s="389"/>
      <c r="AE22" s="389"/>
      <c r="AF22" s="389"/>
      <c r="AG22" s="390"/>
      <c r="AH22" s="406" t="s">
        <v>167</v>
      </c>
      <c r="AI22" s="389"/>
      <c r="AJ22" s="389"/>
      <c r="AK22" s="389"/>
      <c r="AL22" s="390"/>
      <c r="AM22" s="406" t="s">
        <v>168</v>
      </c>
      <c r="AN22" s="407"/>
      <c r="AO22" s="407"/>
      <c r="AP22" s="407"/>
      <c r="AQ22" s="407"/>
      <c r="AR22" s="408"/>
      <c r="AS22" s="394" t="s">
        <v>165</v>
      </c>
      <c r="AT22" s="395"/>
      <c r="AU22" s="395"/>
      <c r="AV22" s="395"/>
      <c r="AW22" s="395"/>
      <c r="AX22" s="412"/>
      <c r="AY22" s="429" t="s">
        <v>169</v>
      </c>
      <c r="AZ22" s="430"/>
      <c r="BA22" s="430"/>
      <c r="BB22" s="430"/>
      <c r="BC22" s="430"/>
      <c r="BD22" s="430"/>
      <c r="BE22" s="430"/>
      <c r="BF22" s="430"/>
      <c r="BG22" s="430"/>
      <c r="BH22" s="430"/>
      <c r="BI22" s="430"/>
      <c r="BJ22" s="430"/>
      <c r="BK22" s="430"/>
      <c r="BL22" s="430"/>
      <c r="BM22" s="431"/>
      <c r="BN22" s="432">
        <v>169800606</v>
      </c>
      <c r="BO22" s="433"/>
      <c r="BP22" s="433"/>
      <c r="BQ22" s="433"/>
      <c r="BR22" s="433"/>
      <c r="BS22" s="433"/>
      <c r="BT22" s="433"/>
      <c r="BU22" s="434"/>
      <c r="BV22" s="432">
        <v>174733888</v>
      </c>
      <c r="BW22" s="433"/>
      <c r="BX22" s="433"/>
      <c r="BY22" s="433"/>
      <c r="BZ22" s="433"/>
      <c r="CA22" s="433"/>
      <c r="CB22" s="433"/>
      <c r="CC22" s="434"/>
      <c r="CD22" s="181"/>
      <c r="CE22" s="435"/>
      <c r="CF22" s="435"/>
      <c r="CG22" s="435"/>
      <c r="CH22" s="435"/>
      <c r="CI22" s="435"/>
      <c r="CJ22" s="435"/>
      <c r="CK22" s="435"/>
      <c r="CL22" s="435"/>
      <c r="CM22" s="435"/>
      <c r="CN22" s="435"/>
      <c r="CO22" s="435"/>
      <c r="CP22" s="435"/>
      <c r="CQ22" s="435"/>
      <c r="CR22" s="435"/>
      <c r="CS22" s="436"/>
      <c r="CT22" s="400"/>
      <c r="CU22" s="401"/>
      <c r="CV22" s="401"/>
      <c r="CW22" s="401"/>
      <c r="CX22" s="401"/>
      <c r="CY22" s="401"/>
      <c r="CZ22" s="401"/>
      <c r="DA22" s="402"/>
      <c r="DB22" s="400"/>
      <c r="DC22" s="401"/>
      <c r="DD22" s="401"/>
      <c r="DE22" s="401"/>
      <c r="DF22" s="401"/>
      <c r="DG22" s="401"/>
      <c r="DH22" s="401"/>
      <c r="DI22" s="402"/>
    </row>
    <row r="23" spans="1:113" ht="18.75" customHeight="1" x14ac:dyDescent="0.15">
      <c r="A23" s="172"/>
      <c r="B23" s="382"/>
      <c r="C23" s="383"/>
      <c r="D23" s="384"/>
      <c r="E23" s="391"/>
      <c r="F23" s="392"/>
      <c r="G23" s="392"/>
      <c r="H23" s="392"/>
      <c r="I23" s="392"/>
      <c r="J23" s="392"/>
      <c r="K23" s="393"/>
      <c r="L23" s="391"/>
      <c r="M23" s="392"/>
      <c r="N23" s="392"/>
      <c r="O23" s="392"/>
      <c r="P23" s="393"/>
      <c r="Q23" s="397"/>
      <c r="R23" s="398"/>
      <c r="S23" s="398"/>
      <c r="T23" s="398"/>
      <c r="U23" s="398"/>
      <c r="V23" s="399"/>
      <c r="W23" s="446"/>
      <c r="X23" s="383"/>
      <c r="Y23" s="384"/>
      <c r="Z23" s="391"/>
      <c r="AA23" s="392"/>
      <c r="AB23" s="392"/>
      <c r="AC23" s="392"/>
      <c r="AD23" s="392"/>
      <c r="AE23" s="392"/>
      <c r="AF23" s="392"/>
      <c r="AG23" s="393"/>
      <c r="AH23" s="391"/>
      <c r="AI23" s="392"/>
      <c r="AJ23" s="392"/>
      <c r="AK23" s="392"/>
      <c r="AL23" s="393"/>
      <c r="AM23" s="409"/>
      <c r="AN23" s="410"/>
      <c r="AO23" s="410"/>
      <c r="AP23" s="410"/>
      <c r="AQ23" s="410"/>
      <c r="AR23" s="411"/>
      <c r="AS23" s="397"/>
      <c r="AT23" s="398"/>
      <c r="AU23" s="398"/>
      <c r="AV23" s="398"/>
      <c r="AW23" s="398"/>
      <c r="AX23" s="413"/>
      <c r="AY23" s="417" t="s">
        <v>170</v>
      </c>
      <c r="AZ23" s="418"/>
      <c r="BA23" s="418"/>
      <c r="BB23" s="418"/>
      <c r="BC23" s="418"/>
      <c r="BD23" s="418"/>
      <c r="BE23" s="418"/>
      <c r="BF23" s="418"/>
      <c r="BG23" s="418"/>
      <c r="BH23" s="418"/>
      <c r="BI23" s="418"/>
      <c r="BJ23" s="418"/>
      <c r="BK23" s="418"/>
      <c r="BL23" s="418"/>
      <c r="BM23" s="419"/>
      <c r="BN23" s="403">
        <v>105793843</v>
      </c>
      <c r="BO23" s="404"/>
      <c r="BP23" s="404"/>
      <c r="BQ23" s="404"/>
      <c r="BR23" s="404"/>
      <c r="BS23" s="404"/>
      <c r="BT23" s="404"/>
      <c r="BU23" s="405"/>
      <c r="BV23" s="403">
        <v>113038648</v>
      </c>
      <c r="BW23" s="404"/>
      <c r="BX23" s="404"/>
      <c r="BY23" s="404"/>
      <c r="BZ23" s="404"/>
      <c r="CA23" s="404"/>
      <c r="CB23" s="404"/>
      <c r="CC23" s="405"/>
      <c r="CD23" s="181"/>
      <c r="CE23" s="435"/>
      <c r="CF23" s="435"/>
      <c r="CG23" s="435"/>
      <c r="CH23" s="435"/>
      <c r="CI23" s="435"/>
      <c r="CJ23" s="435"/>
      <c r="CK23" s="435"/>
      <c r="CL23" s="435"/>
      <c r="CM23" s="435"/>
      <c r="CN23" s="435"/>
      <c r="CO23" s="435"/>
      <c r="CP23" s="435"/>
      <c r="CQ23" s="435"/>
      <c r="CR23" s="435"/>
      <c r="CS23" s="436"/>
      <c r="CT23" s="400"/>
      <c r="CU23" s="401"/>
      <c r="CV23" s="401"/>
      <c r="CW23" s="401"/>
      <c r="CX23" s="401"/>
      <c r="CY23" s="401"/>
      <c r="CZ23" s="401"/>
      <c r="DA23" s="402"/>
      <c r="DB23" s="400"/>
      <c r="DC23" s="401"/>
      <c r="DD23" s="401"/>
      <c r="DE23" s="401"/>
      <c r="DF23" s="401"/>
      <c r="DG23" s="401"/>
      <c r="DH23" s="401"/>
      <c r="DI23" s="402"/>
    </row>
    <row r="24" spans="1:113" ht="18.75" customHeight="1" thickBot="1" x14ac:dyDescent="0.2">
      <c r="A24" s="172"/>
      <c r="B24" s="382"/>
      <c r="C24" s="383"/>
      <c r="D24" s="384"/>
      <c r="E24" s="359" t="s">
        <v>171</v>
      </c>
      <c r="F24" s="360"/>
      <c r="G24" s="360"/>
      <c r="H24" s="360"/>
      <c r="I24" s="360"/>
      <c r="J24" s="360"/>
      <c r="K24" s="361"/>
      <c r="L24" s="356">
        <v>1</v>
      </c>
      <c r="M24" s="357"/>
      <c r="N24" s="357"/>
      <c r="O24" s="357"/>
      <c r="P24" s="358"/>
      <c r="Q24" s="356">
        <v>10304</v>
      </c>
      <c r="R24" s="357"/>
      <c r="S24" s="357"/>
      <c r="T24" s="357"/>
      <c r="U24" s="357"/>
      <c r="V24" s="358"/>
      <c r="W24" s="446"/>
      <c r="X24" s="383"/>
      <c r="Y24" s="384"/>
      <c r="Z24" s="359" t="s">
        <v>172</v>
      </c>
      <c r="AA24" s="360"/>
      <c r="AB24" s="360"/>
      <c r="AC24" s="360"/>
      <c r="AD24" s="360"/>
      <c r="AE24" s="360"/>
      <c r="AF24" s="360"/>
      <c r="AG24" s="361"/>
      <c r="AH24" s="356">
        <v>2887</v>
      </c>
      <c r="AI24" s="357"/>
      <c r="AJ24" s="357"/>
      <c r="AK24" s="357"/>
      <c r="AL24" s="358"/>
      <c r="AM24" s="356">
        <v>9296140</v>
      </c>
      <c r="AN24" s="357"/>
      <c r="AO24" s="357"/>
      <c r="AP24" s="357"/>
      <c r="AQ24" s="357"/>
      <c r="AR24" s="358"/>
      <c r="AS24" s="356">
        <v>3220</v>
      </c>
      <c r="AT24" s="357"/>
      <c r="AU24" s="357"/>
      <c r="AV24" s="357"/>
      <c r="AW24" s="357"/>
      <c r="AX24" s="416"/>
      <c r="AY24" s="376" t="s">
        <v>173</v>
      </c>
      <c r="AZ24" s="377"/>
      <c r="BA24" s="377"/>
      <c r="BB24" s="377"/>
      <c r="BC24" s="377"/>
      <c r="BD24" s="377"/>
      <c r="BE24" s="377"/>
      <c r="BF24" s="377"/>
      <c r="BG24" s="377"/>
      <c r="BH24" s="377"/>
      <c r="BI24" s="377"/>
      <c r="BJ24" s="377"/>
      <c r="BK24" s="377"/>
      <c r="BL24" s="377"/>
      <c r="BM24" s="378"/>
      <c r="BN24" s="403">
        <v>84120329</v>
      </c>
      <c r="BO24" s="404"/>
      <c r="BP24" s="404"/>
      <c r="BQ24" s="404"/>
      <c r="BR24" s="404"/>
      <c r="BS24" s="404"/>
      <c r="BT24" s="404"/>
      <c r="BU24" s="405"/>
      <c r="BV24" s="403">
        <v>86979040</v>
      </c>
      <c r="BW24" s="404"/>
      <c r="BX24" s="404"/>
      <c r="BY24" s="404"/>
      <c r="BZ24" s="404"/>
      <c r="CA24" s="404"/>
      <c r="CB24" s="404"/>
      <c r="CC24" s="405"/>
      <c r="CD24" s="181"/>
      <c r="CE24" s="435"/>
      <c r="CF24" s="435"/>
      <c r="CG24" s="435"/>
      <c r="CH24" s="435"/>
      <c r="CI24" s="435"/>
      <c r="CJ24" s="435"/>
      <c r="CK24" s="435"/>
      <c r="CL24" s="435"/>
      <c r="CM24" s="435"/>
      <c r="CN24" s="435"/>
      <c r="CO24" s="435"/>
      <c r="CP24" s="435"/>
      <c r="CQ24" s="435"/>
      <c r="CR24" s="435"/>
      <c r="CS24" s="436"/>
      <c r="CT24" s="400"/>
      <c r="CU24" s="401"/>
      <c r="CV24" s="401"/>
      <c r="CW24" s="401"/>
      <c r="CX24" s="401"/>
      <c r="CY24" s="401"/>
      <c r="CZ24" s="401"/>
      <c r="DA24" s="402"/>
      <c r="DB24" s="400"/>
      <c r="DC24" s="401"/>
      <c r="DD24" s="401"/>
      <c r="DE24" s="401"/>
      <c r="DF24" s="401"/>
      <c r="DG24" s="401"/>
      <c r="DH24" s="401"/>
      <c r="DI24" s="402"/>
    </row>
    <row r="25" spans="1:113" ht="18.75" customHeight="1" x14ac:dyDescent="0.15">
      <c r="A25" s="172"/>
      <c r="B25" s="382"/>
      <c r="C25" s="383"/>
      <c r="D25" s="384"/>
      <c r="E25" s="359" t="s">
        <v>174</v>
      </c>
      <c r="F25" s="360"/>
      <c r="G25" s="360"/>
      <c r="H25" s="360"/>
      <c r="I25" s="360"/>
      <c r="J25" s="360"/>
      <c r="K25" s="361"/>
      <c r="L25" s="356">
        <v>2</v>
      </c>
      <c r="M25" s="357"/>
      <c r="N25" s="357"/>
      <c r="O25" s="357"/>
      <c r="P25" s="358"/>
      <c r="Q25" s="356">
        <v>8451</v>
      </c>
      <c r="R25" s="357"/>
      <c r="S25" s="357"/>
      <c r="T25" s="357"/>
      <c r="U25" s="357"/>
      <c r="V25" s="358"/>
      <c r="W25" s="446"/>
      <c r="X25" s="383"/>
      <c r="Y25" s="384"/>
      <c r="Z25" s="359" t="s">
        <v>175</v>
      </c>
      <c r="AA25" s="360"/>
      <c r="AB25" s="360"/>
      <c r="AC25" s="360"/>
      <c r="AD25" s="360"/>
      <c r="AE25" s="360"/>
      <c r="AF25" s="360"/>
      <c r="AG25" s="361"/>
      <c r="AH25" s="356">
        <v>459</v>
      </c>
      <c r="AI25" s="357"/>
      <c r="AJ25" s="357"/>
      <c r="AK25" s="357"/>
      <c r="AL25" s="358"/>
      <c r="AM25" s="356">
        <v>1520208</v>
      </c>
      <c r="AN25" s="357"/>
      <c r="AO25" s="357"/>
      <c r="AP25" s="357"/>
      <c r="AQ25" s="357"/>
      <c r="AR25" s="358"/>
      <c r="AS25" s="356">
        <v>3312</v>
      </c>
      <c r="AT25" s="357"/>
      <c r="AU25" s="357"/>
      <c r="AV25" s="357"/>
      <c r="AW25" s="357"/>
      <c r="AX25" s="416"/>
      <c r="AY25" s="429" t="s">
        <v>176</v>
      </c>
      <c r="AZ25" s="430"/>
      <c r="BA25" s="430"/>
      <c r="BB25" s="430"/>
      <c r="BC25" s="430"/>
      <c r="BD25" s="430"/>
      <c r="BE25" s="430"/>
      <c r="BF25" s="430"/>
      <c r="BG25" s="430"/>
      <c r="BH25" s="430"/>
      <c r="BI25" s="430"/>
      <c r="BJ25" s="430"/>
      <c r="BK25" s="430"/>
      <c r="BL25" s="430"/>
      <c r="BM25" s="431"/>
      <c r="BN25" s="432">
        <v>37306847</v>
      </c>
      <c r="BO25" s="433"/>
      <c r="BP25" s="433"/>
      <c r="BQ25" s="433"/>
      <c r="BR25" s="433"/>
      <c r="BS25" s="433"/>
      <c r="BT25" s="433"/>
      <c r="BU25" s="434"/>
      <c r="BV25" s="432">
        <v>38336575</v>
      </c>
      <c r="BW25" s="433"/>
      <c r="BX25" s="433"/>
      <c r="BY25" s="433"/>
      <c r="BZ25" s="433"/>
      <c r="CA25" s="433"/>
      <c r="CB25" s="433"/>
      <c r="CC25" s="434"/>
      <c r="CD25" s="181"/>
      <c r="CE25" s="435"/>
      <c r="CF25" s="435"/>
      <c r="CG25" s="435"/>
      <c r="CH25" s="435"/>
      <c r="CI25" s="435"/>
      <c r="CJ25" s="435"/>
      <c r="CK25" s="435"/>
      <c r="CL25" s="435"/>
      <c r="CM25" s="435"/>
      <c r="CN25" s="435"/>
      <c r="CO25" s="435"/>
      <c r="CP25" s="435"/>
      <c r="CQ25" s="435"/>
      <c r="CR25" s="435"/>
      <c r="CS25" s="436"/>
      <c r="CT25" s="400"/>
      <c r="CU25" s="401"/>
      <c r="CV25" s="401"/>
      <c r="CW25" s="401"/>
      <c r="CX25" s="401"/>
      <c r="CY25" s="401"/>
      <c r="CZ25" s="401"/>
      <c r="DA25" s="402"/>
      <c r="DB25" s="400"/>
      <c r="DC25" s="401"/>
      <c r="DD25" s="401"/>
      <c r="DE25" s="401"/>
      <c r="DF25" s="401"/>
      <c r="DG25" s="401"/>
      <c r="DH25" s="401"/>
      <c r="DI25" s="402"/>
    </row>
    <row r="26" spans="1:113" ht="18.75" customHeight="1" x14ac:dyDescent="0.15">
      <c r="A26" s="172"/>
      <c r="B26" s="382"/>
      <c r="C26" s="383"/>
      <c r="D26" s="384"/>
      <c r="E26" s="359" t="s">
        <v>177</v>
      </c>
      <c r="F26" s="360"/>
      <c r="G26" s="360"/>
      <c r="H26" s="360"/>
      <c r="I26" s="360"/>
      <c r="J26" s="360"/>
      <c r="K26" s="361"/>
      <c r="L26" s="356">
        <v>1</v>
      </c>
      <c r="M26" s="357"/>
      <c r="N26" s="357"/>
      <c r="O26" s="357"/>
      <c r="P26" s="358"/>
      <c r="Q26" s="356">
        <v>6928</v>
      </c>
      <c r="R26" s="357"/>
      <c r="S26" s="357"/>
      <c r="T26" s="357"/>
      <c r="U26" s="357"/>
      <c r="V26" s="358"/>
      <c r="W26" s="446"/>
      <c r="X26" s="383"/>
      <c r="Y26" s="384"/>
      <c r="Z26" s="359" t="s">
        <v>178</v>
      </c>
      <c r="AA26" s="414"/>
      <c r="AB26" s="414"/>
      <c r="AC26" s="414"/>
      <c r="AD26" s="414"/>
      <c r="AE26" s="414"/>
      <c r="AF26" s="414"/>
      <c r="AG26" s="415"/>
      <c r="AH26" s="356">
        <v>247</v>
      </c>
      <c r="AI26" s="357"/>
      <c r="AJ26" s="357"/>
      <c r="AK26" s="357"/>
      <c r="AL26" s="358"/>
      <c r="AM26" s="356">
        <v>833378</v>
      </c>
      <c r="AN26" s="357"/>
      <c r="AO26" s="357"/>
      <c r="AP26" s="357"/>
      <c r="AQ26" s="357"/>
      <c r="AR26" s="358"/>
      <c r="AS26" s="356">
        <v>3374</v>
      </c>
      <c r="AT26" s="357"/>
      <c r="AU26" s="357"/>
      <c r="AV26" s="357"/>
      <c r="AW26" s="357"/>
      <c r="AX26" s="416"/>
      <c r="AY26" s="443" t="s">
        <v>179</v>
      </c>
      <c r="AZ26" s="363"/>
      <c r="BA26" s="363"/>
      <c r="BB26" s="363"/>
      <c r="BC26" s="363"/>
      <c r="BD26" s="363"/>
      <c r="BE26" s="363"/>
      <c r="BF26" s="363"/>
      <c r="BG26" s="363"/>
      <c r="BH26" s="363"/>
      <c r="BI26" s="363"/>
      <c r="BJ26" s="363"/>
      <c r="BK26" s="363"/>
      <c r="BL26" s="363"/>
      <c r="BM26" s="444"/>
      <c r="BN26" s="403" t="s">
        <v>138</v>
      </c>
      <c r="BO26" s="404"/>
      <c r="BP26" s="404"/>
      <c r="BQ26" s="404"/>
      <c r="BR26" s="404"/>
      <c r="BS26" s="404"/>
      <c r="BT26" s="404"/>
      <c r="BU26" s="405"/>
      <c r="BV26" s="403" t="s">
        <v>180</v>
      </c>
      <c r="BW26" s="404"/>
      <c r="BX26" s="404"/>
      <c r="BY26" s="404"/>
      <c r="BZ26" s="404"/>
      <c r="CA26" s="404"/>
      <c r="CB26" s="404"/>
      <c r="CC26" s="405"/>
      <c r="CD26" s="181"/>
      <c r="CE26" s="435"/>
      <c r="CF26" s="435"/>
      <c r="CG26" s="435"/>
      <c r="CH26" s="435"/>
      <c r="CI26" s="435"/>
      <c r="CJ26" s="435"/>
      <c r="CK26" s="435"/>
      <c r="CL26" s="435"/>
      <c r="CM26" s="435"/>
      <c r="CN26" s="435"/>
      <c r="CO26" s="435"/>
      <c r="CP26" s="435"/>
      <c r="CQ26" s="435"/>
      <c r="CR26" s="435"/>
      <c r="CS26" s="436"/>
      <c r="CT26" s="400"/>
      <c r="CU26" s="401"/>
      <c r="CV26" s="401"/>
      <c r="CW26" s="401"/>
      <c r="CX26" s="401"/>
      <c r="CY26" s="401"/>
      <c r="CZ26" s="401"/>
      <c r="DA26" s="402"/>
      <c r="DB26" s="400"/>
      <c r="DC26" s="401"/>
      <c r="DD26" s="401"/>
      <c r="DE26" s="401"/>
      <c r="DF26" s="401"/>
      <c r="DG26" s="401"/>
      <c r="DH26" s="401"/>
      <c r="DI26" s="402"/>
    </row>
    <row r="27" spans="1:113" ht="18.75" customHeight="1" thickBot="1" x14ac:dyDescent="0.2">
      <c r="A27" s="172"/>
      <c r="B27" s="382"/>
      <c r="C27" s="383"/>
      <c r="D27" s="384"/>
      <c r="E27" s="359" t="s">
        <v>181</v>
      </c>
      <c r="F27" s="360"/>
      <c r="G27" s="360"/>
      <c r="H27" s="360"/>
      <c r="I27" s="360"/>
      <c r="J27" s="360"/>
      <c r="K27" s="361"/>
      <c r="L27" s="356">
        <v>1</v>
      </c>
      <c r="M27" s="357"/>
      <c r="N27" s="357"/>
      <c r="O27" s="357"/>
      <c r="P27" s="358"/>
      <c r="Q27" s="356">
        <v>7320</v>
      </c>
      <c r="R27" s="357"/>
      <c r="S27" s="357"/>
      <c r="T27" s="357"/>
      <c r="U27" s="357"/>
      <c r="V27" s="358"/>
      <c r="W27" s="446"/>
      <c r="X27" s="383"/>
      <c r="Y27" s="384"/>
      <c r="Z27" s="359" t="s">
        <v>182</v>
      </c>
      <c r="AA27" s="360"/>
      <c r="AB27" s="360"/>
      <c r="AC27" s="360"/>
      <c r="AD27" s="360"/>
      <c r="AE27" s="360"/>
      <c r="AF27" s="360"/>
      <c r="AG27" s="361"/>
      <c r="AH27" s="356">
        <v>59</v>
      </c>
      <c r="AI27" s="357"/>
      <c r="AJ27" s="357"/>
      <c r="AK27" s="357"/>
      <c r="AL27" s="358"/>
      <c r="AM27" s="356">
        <v>214806</v>
      </c>
      <c r="AN27" s="357"/>
      <c r="AO27" s="357"/>
      <c r="AP27" s="357"/>
      <c r="AQ27" s="357"/>
      <c r="AR27" s="358"/>
      <c r="AS27" s="356">
        <v>3641</v>
      </c>
      <c r="AT27" s="357"/>
      <c r="AU27" s="357"/>
      <c r="AV27" s="357"/>
      <c r="AW27" s="357"/>
      <c r="AX27" s="416"/>
      <c r="AY27" s="440" t="s">
        <v>183</v>
      </c>
      <c r="AZ27" s="441"/>
      <c r="BA27" s="441"/>
      <c r="BB27" s="441"/>
      <c r="BC27" s="441"/>
      <c r="BD27" s="441"/>
      <c r="BE27" s="441"/>
      <c r="BF27" s="441"/>
      <c r="BG27" s="441"/>
      <c r="BH27" s="441"/>
      <c r="BI27" s="441"/>
      <c r="BJ27" s="441"/>
      <c r="BK27" s="441"/>
      <c r="BL27" s="441"/>
      <c r="BM27" s="442"/>
      <c r="BN27" s="437">
        <v>1000000</v>
      </c>
      <c r="BO27" s="438"/>
      <c r="BP27" s="438"/>
      <c r="BQ27" s="438"/>
      <c r="BR27" s="438"/>
      <c r="BS27" s="438"/>
      <c r="BT27" s="438"/>
      <c r="BU27" s="439"/>
      <c r="BV27" s="437">
        <v>1000000</v>
      </c>
      <c r="BW27" s="438"/>
      <c r="BX27" s="438"/>
      <c r="BY27" s="438"/>
      <c r="BZ27" s="438"/>
      <c r="CA27" s="438"/>
      <c r="CB27" s="438"/>
      <c r="CC27" s="439"/>
      <c r="CD27" s="175"/>
      <c r="CE27" s="435"/>
      <c r="CF27" s="435"/>
      <c r="CG27" s="435"/>
      <c r="CH27" s="435"/>
      <c r="CI27" s="435"/>
      <c r="CJ27" s="435"/>
      <c r="CK27" s="435"/>
      <c r="CL27" s="435"/>
      <c r="CM27" s="435"/>
      <c r="CN27" s="435"/>
      <c r="CO27" s="435"/>
      <c r="CP27" s="435"/>
      <c r="CQ27" s="435"/>
      <c r="CR27" s="435"/>
      <c r="CS27" s="436"/>
      <c r="CT27" s="400"/>
      <c r="CU27" s="401"/>
      <c r="CV27" s="401"/>
      <c r="CW27" s="401"/>
      <c r="CX27" s="401"/>
      <c r="CY27" s="401"/>
      <c r="CZ27" s="401"/>
      <c r="DA27" s="402"/>
      <c r="DB27" s="400"/>
      <c r="DC27" s="401"/>
      <c r="DD27" s="401"/>
      <c r="DE27" s="401"/>
      <c r="DF27" s="401"/>
      <c r="DG27" s="401"/>
      <c r="DH27" s="401"/>
      <c r="DI27" s="402"/>
    </row>
    <row r="28" spans="1:113" ht="18.75" customHeight="1" x14ac:dyDescent="0.15">
      <c r="A28" s="172"/>
      <c r="B28" s="382"/>
      <c r="C28" s="383"/>
      <c r="D28" s="384"/>
      <c r="E28" s="359" t="s">
        <v>184</v>
      </c>
      <c r="F28" s="360"/>
      <c r="G28" s="360"/>
      <c r="H28" s="360"/>
      <c r="I28" s="360"/>
      <c r="J28" s="360"/>
      <c r="K28" s="361"/>
      <c r="L28" s="356">
        <v>1</v>
      </c>
      <c r="M28" s="357"/>
      <c r="N28" s="357"/>
      <c r="O28" s="357"/>
      <c r="P28" s="358"/>
      <c r="Q28" s="356">
        <v>6540</v>
      </c>
      <c r="R28" s="357"/>
      <c r="S28" s="357"/>
      <c r="T28" s="357"/>
      <c r="U28" s="357"/>
      <c r="V28" s="358"/>
      <c r="W28" s="446"/>
      <c r="X28" s="383"/>
      <c r="Y28" s="384"/>
      <c r="Z28" s="359" t="s">
        <v>185</v>
      </c>
      <c r="AA28" s="360"/>
      <c r="AB28" s="360"/>
      <c r="AC28" s="360"/>
      <c r="AD28" s="360"/>
      <c r="AE28" s="360"/>
      <c r="AF28" s="360"/>
      <c r="AG28" s="361"/>
      <c r="AH28" s="356" t="s">
        <v>138</v>
      </c>
      <c r="AI28" s="357"/>
      <c r="AJ28" s="357"/>
      <c r="AK28" s="357"/>
      <c r="AL28" s="358"/>
      <c r="AM28" s="356" t="s">
        <v>138</v>
      </c>
      <c r="AN28" s="357"/>
      <c r="AO28" s="357"/>
      <c r="AP28" s="357"/>
      <c r="AQ28" s="357"/>
      <c r="AR28" s="358"/>
      <c r="AS28" s="356" t="s">
        <v>180</v>
      </c>
      <c r="AT28" s="357"/>
      <c r="AU28" s="357"/>
      <c r="AV28" s="357"/>
      <c r="AW28" s="357"/>
      <c r="AX28" s="416"/>
      <c r="AY28" s="420" t="s">
        <v>186</v>
      </c>
      <c r="AZ28" s="421"/>
      <c r="BA28" s="421"/>
      <c r="BB28" s="422"/>
      <c r="BC28" s="429" t="s">
        <v>48</v>
      </c>
      <c r="BD28" s="430"/>
      <c r="BE28" s="430"/>
      <c r="BF28" s="430"/>
      <c r="BG28" s="430"/>
      <c r="BH28" s="430"/>
      <c r="BI28" s="430"/>
      <c r="BJ28" s="430"/>
      <c r="BK28" s="430"/>
      <c r="BL28" s="430"/>
      <c r="BM28" s="431"/>
      <c r="BN28" s="432">
        <v>18450000</v>
      </c>
      <c r="BO28" s="433"/>
      <c r="BP28" s="433"/>
      <c r="BQ28" s="433"/>
      <c r="BR28" s="433"/>
      <c r="BS28" s="433"/>
      <c r="BT28" s="433"/>
      <c r="BU28" s="434"/>
      <c r="BV28" s="432">
        <v>18550000</v>
      </c>
      <c r="BW28" s="433"/>
      <c r="BX28" s="433"/>
      <c r="BY28" s="433"/>
      <c r="BZ28" s="433"/>
      <c r="CA28" s="433"/>
      <c r="CB28" s="433"/>
      <c r="CC28" s="434"/>
      <c r="CD28" s="181"/>
      <c r="CE28" s="435"/>
      <c r="CF28" s="435"/>
      <c r="CG28" s="435"/>
      <c r="CH28" s="435"/>
      <c r="CI28" s="435"/>
      <c r="CJ28" s="435"/>
      <c r="CK28" s="435"/>
      <c r="CL28" s="435"/>
      <c r="CM28" s="435"/>
      <c r="CN28" s="435"/>
      <c r="CO28" s="435"/>
      <c r="CP28" s="435"/>
      <c r="CQ28" s="435"/>
      <c r="CR28" s="435"/>
      <c r="CS28" s="436"/>
      <c r="CT28" s="400"/>
      <c r="CU28" s="401"/>
      <c r="CV28" s="401"/>
      <c r="CW28" s="401"/>
      <c r="CX28" s="401"/>
      <c r="CY28" s="401"/>
      <c r="CZ28" s="401"/>
      <c r="DA28" s="402"/>
      <c r="DB28" s="400"/>
      <c r="DC28" s="401"/>
      <c r="DD28" s="401"/>
      <c r="DE28" s="401"/>
      <c r="DF28" s="401"/>
      <c r="DG28" s="401"/>
      <c r="DH28" s="401"/>
      <c r="DI28" s="402"/>
    </row>
    <row r="29" spans="1:113" ht="18.75" customHeight="1" x14ac:dyDescent="0.15">
      <c r="A29" s="172"/>
      <c r="B29" s="382"/>
      <c r="C29" s="383"/>
      <c r="D29" s="384"/>
      <c r="E29" s="359" t="s">
        <v>187</v>
      </c>
      <c r="F29" s="360"/>
      <c r="G29" s="360"/>
      <c r="H29" s="360"/>
      <c r="I29" s="360"/>
      <c r="J29" s="360"/>
      <c r="K29" s="361"/>
      <c r="L29" s="356">
        <v>41</v>
      </c>
      <c r="M29" s="357"/>
      <c r="N29" s="357"/>
      <c r="O29" s="357"/>
      <c r="P29" s="358"/>
      <c r="Q29" s="356">
        <v>6230</v>
      </c>
      <c r="R29" s="357"/>
      <c r="S29" s="357"/>
      <c r="T29" s="357"/>
      <c r="U29" s="357"/>
      <c r="V29" s="358"/>
      <c r="W29" s="447"/>
      <c r="X29" s="448"/>
      <c r="Y29" s="449"/>
      <c r="Z29" s="359" t="s">
        <v>188</v>
      </c>
      <c r="AA29" s="360"/>
      <c r="AB29" s="360"/>
      <c r="AC29" s="360"/>
      <c r="AD29" s="360"/>
      <c r="AE29" s="360"/>
      <c r="AF29" s="360"/>
      <c r="AG29" s="361"/>
      <c r="AH29" s="356">
        <v>2946</v>
      </c>
      <c r="AI29" s="357"/>
      <c r="AJ29" s="357"/>
      <c r="AK29" s="357"/>
      <c r="AL29" s="358"/>
      <c r="AM29" s="356">
        <v>9510946</v>
      </c>
      <c r="AN29" s="357"/>
      <c r="AO29" s="357"/>
      <c r="AP29" s="357"/>
      <c r="AQ29" s="357"/>
      <c r="AR29" s="358"/>
      <c r="AS29" s="356">
        <v>3228</v>
      </c>
      <c r="AT29" s="357"/>
      <c r="AU29" s="357"/>
      <c r="AV29" s="357"/>
      <c r="AW29" s="357"/>
      <c r="AX29" s="416"/>
      <c r="AY29" s="423"/>
      <c r="AZ29" s="424"/>
      <c r="BA29" s="424"/>
      <c r="BB29" s="425"/>
      <c r="BC29" s="417" t="s">
        <v>189</v>
      </c>
      <c r="BD29" s="418"/>
      <c r="BE29" s="418"/>
      <c r="BF29" s="418"/>
      <c r="BG29" s="418"/>
      <c r="BH29" s="418"/>
      <c r="BI29" s="418"/>
      <c r="BJ29" s="418"/>
      <c r="BK29" s="418"/>
      <c r="BL29" s="418"/>
      <c r="BM29" s="419"/>
      <c r="BN29" s="403">
        <v>10150000</v>
      </c>
      <c r="BO29" s="404"/>
      <c r="BP29" s="404"/>
      <c r="BQ29" s="404"/>
      <c r="BR29" s="404"/>
      <c r="BS29" s="404"/>
      <c r="BT29" s="404"/>
      <c r="BU29" s="405"/>
      <c r="BV29" s="403">
        <v>7150000</v>
      </c>
      <c r="BW29" s="404"/>
      <c r="BX29" s="404"/>
      <c r="BY29" s="404"/>
      <c r="BZ29" s="404"/>
      <c r="CA29" s="404"/>
      <c r="CB29" s="404"/>
      <c r="CC29" s="405"/>
      <c r="CD29" s="175"/>
      <c r="CE29" s="435"/>
      <c r="CF29" s="435"/>
      <c r="CG29" s="435"/>
      <c r="CH29" s="435"/>
      <c r="CI29" s="435"/>
      <c r="CJ29" s="435"/>
      <c r="CK29" s="435"/>
      <c r="CL29" s="435"/>
      <c r="CM29" s="435"/>
      <c r="CN29" s="435"/>
      <c r="CO29" s="435"/>
      <c r="CP29" s="435"/>
      <c r="CQ29" s="435"/>
      <c r="CR29" s="435"/>
      <c r="CS29" s="436"/>
      <c r="CT29" s="400"/>
      <c r="CU29" s="401"/>
      <c r="CV29" s="401"/>
      <c r="CW29" s="401"/>
      <c r="CX29" s="401"/>
      <c r="CY29" s="401"/>
      <c r="CZ29" s="401"/>
      <c r="DA29" s="402"/>
      <c r="DB29" s="400"/>
      <c r="DC29" s="401"/>
      <c r="DD29" s="401"/>
      <c r="DE29" s="401"/>
      <c r="DF29" s="401"/>
      <c r="DG29" s="401"/>
      <c r="DH29" s="401"/>
      <c r="DI29" s="402"/>
    </row>
    <row r="30" spans="1:113" ht="18.75" customHeight="1" thickBot="1" x14ac:dyDescent="0.2">
      <c r="A30" s="172"/>
      <c r="B30" s="385"/>
      <c r="C30" s="386"/>
      <c r="D30" s="387"/>
      <c r="E30" s="364"/>
      <c r="F30" s="365"/>
      <c r="G30" s="365"/>
      <c r="H30" s="365"/>
      <c r="I30" s="365"/>
      <c r="J30" s="365"/>
      <c r="K30" s="366"/>
      <c r="L30" s="367"/>
      <c r="M30" s="368"/>
      <c r="N30" s="368"/>
      <c r="O30" s="368"/>
      <c r="P30" s="369"/>
      <c r="Q30" s="367"/>
      <c r="R30" s="368"/>
      <c r="S30" s="368"/>
      <c r="T30" s="368"/>
      <c r="U30" s="368"/>
      <c r="V30" s="369"/>
      <c r="W30" s="370" t="s">
        <v>190</v>
      </c>
      <c r="X30" s="371"/>
      <c r="Y30" s="371"/>
      <c r="Z30" s="371"/>
      <c r="AA30" s="371"/>
      <c r="AB30" s="371"/>
      <c r="AC30" s="371"/>
      <c r="AD30" s="371"/>
      <c r="AE30" s="371"/>
      <c r="AF30" s="371"/>
      <c r="AG30" s="372"/>
      <c r="AH30" s="373">
        <v>98.9</v>
      </c>
      <c r="AI30" s="374"/>
      <c r="AJ30" s="374"/>
      <c r="AK30" s="374"/>
      <c r="AL30" s="374"/>
      <c r="AM30" s="374"/>
      <c r="AN30" s="374"/>
      <c r="AO30" s="374"/>
      <c r="AP30" s="374"/>
      <c r="AQ30" s="374"/>
      <c r="AR30" s="374"/>
      <c r="AS30" s="374"/>
      <c r="AT30" s="374"/>
      <c r="AU30" s="374"/>
      <c r="AV30" s="374"/>
      <c r="AW30" s="374"/>
      <c r="AX30" s="375"/>
      <c r="AY30" s="426"/>
      <c r="AZ30" s="427"/>
      <c r="BA30" s="427"/>
      <c r="BB30" s="428"/>
      <c r="BC30" s="376" t="s">
        <v>50</v>
      </c>
      <c r="BD30" s="377"/>
      <c r="BE30" s="377"/>
      <c r="BF30" s="377"/>
      <c r="BG30" s="377"/>
      <c r="BH30" s="377"/>
      <c r="BI30" s="377"/>
      <c r="BJ30" s="377"/>
      <c r="BK30" s="377"/>
      <c r="BL30" s="377"/>
      <c r="BM30" s="378"/>
      <c r="BN30" s="437">
        <v>24772412</v>
      </c>
      <c r="BO30" s="438"/>
      <c r="BP30" s="438"/>
      <c r="BQ30" s="438"/>
      <c r="BR30" s="438"/>
      <c r="BS30" s="438"/>
      <c r="BT30" s="438"/>
      <c r="BU30" s="439"/>
      <c r="BV30" s="437">
        <v>23922293</v>
      </c>
      <c r="BW30" s="438"/>
      <c r="BX30" s="438"/>
      <c r="BY30" s="438"/>
      <c r="BZ30" s="438"/>
      <c r="CA30" s="438"/>
      <c r="CB30" s="438"/>
      <c r="CC30" s="439"/>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2"/>
      <c r="B31" s="197"/>
      <c r="DI31" s="198"/>
    </row>
    <row r="32" spans="1:113" ht="13.5" customHeight="1" x14ac:dyDescent="0.15">
      <c r="A32" s="172"/>
      <c r="B32" s="199"/>
      <c r="C32" s="362" t="s">
        <v>191</v>
      </c>
      <c r="D32" s="362"/>
      <c r="E32" s="362"/>
      <c r="F32" s="362"/>
      <c r="G32" s="362"/>
      <c r="H32" s="362"/>
      <c r="I32" s="362"/>
      <c r="J32" s="362"/>
      <c r="K32" s="362"/>
      <c r="L32" s="362"/>
      <c r="M32" s="362"/>
      <c r="N32" s="362"/>
      <c r="O32" s="362"/>
      <c r="P32" s="362"/>
      <c r="Q32" s="362"/>
      <c r="R32" s="362"/>
      <c r="S32" s="362"/>
      <c r="U32" s="363" t="s">
        <v>192</v>
      </c>
      <c r="V32" s="363"/>
      <c r="W32" s="363"/>
      <c r="X32" s="363"/>
      <c r="Y32" s="363"/>
      <c r="Z32" s="363"/>
      <c r="AA32" s="363"/>
      <c r="AB32" s="363"/>
      <c r="AC32" s="363"/>
      <c r="AD32" s="363"/>
      <c r="AE32" s="363"/>
      <c r="AF32" s="363"/>
      <c r="AG32" s="363"/>
      <c r="AH32" s="363"/>
      <c r="AI32" s="363"/>
      <c r="AJ32" s="363"/>
      <c r="AK32" s="363"/>
      <c r="AM32" s="363" t="s">
        <v>193</v>
      </c>
      <c r="AN32" s="363"/>
      <c r="AO32" s="363"/>
      <c r="AP32" s="363"/>
      <c r="AQ32" s="363"/>
      <c r="AR32" s="363"/>
      <c r="AS32" s="363"/>
      <c r="AT32" s="363"/>
      <c r="AU32" s="363"/>
      <c r="AV32" s="363"/>
      <c r="AW32" s="363"/>
      <c r="AX32" s="363"/>
      <c r="AY32" s="363"/>
      <c r="AZ32" s="363"/>
      <c r="BA32" s="363"/>
      <c r="BB32" s="363"/>
      <c r="BC32" s="363"/>
      <c r="BE32" s="363" t="s">
        <v>194</v>
      </c>
      <c r="BF32" s="363"/>
      <c r="BG32" s="363"/>
      <c r="BH32" s="363"/>
      <c r="BI32" s="363"/>
      <c r="BJ32" s="363"/>
      <c r="BK32" s="363"/>
      <c r="BL32" s="363"/>
      <c r="BM32" s="363"/>
      <c r="BN32" s="363"/>
      <c r="BO32" s="363"/>
      <c r="BP32" s="363"/>
      <c r="BQ32" s="363"/>
      <c r="BR32" s="363"/>
      <c r="BS32" s="363"/>
      <c r="BT32" s="363"/>
      <c r="BU32" s="363"/>
      <c r="BW32" s="363" t="s">
        <v>195</v>
      </c>
      <c r="BX32" s="363"/>
      <c r="BY32" s="363"/>
      <c r="BZ32" s="363"/>
      <c r="CA32" s="363"/>
      <c r="CB32" s="363"/>
      <c r="CC32" s="363"/>
      <c r="CD32" s="363"/>
      <c r="CE32" s="363"/>
      <c r="CF32" s="363"/>
      <c r="CG32" s="363"/>
      <c r="CH32" s="363"/>
      <c r="CI32" s="363"/>
      <c r="CJ32" s="363"/>
      <c r="CK32" s="363"/>
      <c r="CL32" s="363"/>
      <c r="CM32" s="363"/>
      <c r="CO32" s="363" t="s">
        <v>196</v>
      </c>
      <c r="CP32" s="363"/>
      <c r="CQ32" s="363"/>
      <c r="CR32" s="363"/>
      <c r="CS32" s="363"/>
      <c r="CT32" s="363"/>
      <c r="CU32" s="363"/>
      <c r="CV32" s="363"/>
      <c r="CW32" s="363"/>
      <c r="CX32" s="363"/>
      <c r="CY32" s="363"/>
      <c r="CZ32" s="363"/>
      <c r="DA32" s="363"/>
      <c r="DB32" s="363"/>
      <c r="DC32" s="363"/>
      <c r="DD32" s="363"/>
      <c r="DE32" s="363"/>
      <c r="DI32" s="198"/>
    </row>
    <row r="33" spans="1:113" ht="13.5" customHeight="1" x14ac:dyDescent="0.15">
      <c r="A33" s="172"/>
      <c r="B33" s="199"/>
      <c r="C33" s="355" t="s">
        <v>197</v>
      </c>
      <c r="D33" s="355"/>
      <c r="E33" s="354" t="s">
        <v>198</v>
      </c>
      <c r="F33" s="354"/>
      <c r="G33" s="354"/>
      <c r="H33" s="354"/>
      <c r="I33" s="354"/>
      <c r="J33" s="354"/>
      <c r="K33" s="354"/>
      <c r="L33" s="354"/>
      <c r="M33" s="354"/>
      <c r="N33" s="354"/>
      <c r="O33" s="354"/>
      <c r="P33" s="354"/>
      <c r="Q33" s="354"/>
      <c r="R33" s="354"/>
      <c r="S33" s="354"/>
      <c r="T33" s="176"/>
      <c r="U33" s="355" t="s">
        <v>197</v>
      </c>
      <c r="V33" s="355"/>
      <c r="W33" s="354" t="s">
        <v>199</v>
      </c>
      <c r="X33" s="354"/>
      <c r="Y33" s="354"/>
      <c r="Z33" s="354"/>
      <c r="AA33" s="354"/>
      <c r="AB33" s="354"/>
      <c r="AC33" s="354"/>
      <c r="AD33" s="354"/>
      <c r="AE33" s="354"/>
      <c r="AF33" s="354"/>
      <c r="AG33" s="354"/>
      <c r="AH33" s="354"/>
      <c r="AI33" s="354"/>
      <c r="AJ33" s="354"/>
      <c r="AK33" s="354"/>
      <c r="AL33" s="176"/>
      <c r="AM33" s="355" t="s">
        <v>200</v>
      </c>
      <c r="AN33" s="355"/>
      <c r="AO33" s="354" t="s">
        <v>199</v>
      </c>
      <c r="AP33" s="354"/>
      <c r="AQ33" s="354"/>
      <c r="AR33" s="354"/>
      <c r="AS33" s="354"/>
      <c r="AT33" s="354"/>
      <c r="AU33" s="354"/>
      <c r="AV33" s="354"/>
      <c r="AW33" s="354"/>
      <c r="AX33" s="354"/>
      <c r="AY33" s="354"/>
      <c r="AZ33" s="354"/>
      <c r="BA33" s="354"/>
      <c r="BB33" s="354"/>
      <c r="BC33" s="354"/>
      <c r="BD33" s="182"/>
      <c r="BE33" s="354" t="s">
        <v>201</v>
      </c>
      <c r="BF33" s="354"/>
      <c r="BG33" s="354" t="s">
        <v>202</v>
      </c>
      <c r="BH33" s="354"/>
      <c r="BI33" s="354"/>
      <c r="BJ33" s="354"/>
      <c r="BK33" s="354"/>
      <c r="BL33" s="354"/>
      <c r="BM33" s="354"/>
      <c r="BN33" s="354"/>
      <c r="BO33" s="354"/>
      <c r="BP33" s="354"/>
      <c r="BQ33" s="354"/>
      <c r="BR33" s="354"/>
      <c r="BS33" s="354"/>
      <c r="BT33" s="354"/>
      <c r="BU33" s="354"/>
      <c r="BV33" s="182"/>
      <c r="BW33" s="355" t="s">
        <v>201</v>
      </c>
      <c r="BX33" s="355"/>
      <c r="BY33" s="354" t="s">
        <v>203</v>
      </c>
      <c r="BZ33" s="354"/>
      <c r="CA33" s="354"/>
      <c r="CB33" s="354"/>
      <c r="CC33" s="354"/>
      <c r="CD33" s="354"/>
      <c r="CE33" s="354"/>
      <c r="CF33" s="354"/>
      <c r="CG33" s="354"/>
      <c r="CH33" s="354"/>
      <c r="CI33" s="354"/>
      <c r="CJ33" s="354"/>
      <c r="CK33" s="354"/>
      <c r="CL33" s="354"/>
      <c r="CM33" s="354"/>
      <c r="CN33" s="176"/>
      <c r="CO33" s="355" t="s">
        <v>197</v>
      </c>
      <c r="CP33" s="355"/>
      <c r="CQ33" s="354" t="s">
        <v>204</v>
      </c>
      <c r="CR33" s="354"/>
      <c r="CS33" s="354"/>
      <c r="CT33" s="354"/>
      <c r="CU33" s="354"/>
      <c r="CV33" s="354"/>
      <c r="CW33" s="354"/>
      <c r="CX33" s="354"/>
      <c r="CY33" s="354"/>
      <c r="CZ33" s="354"/>
      <c r="DA33" s="354"/>
      <c r="DB33" s="354"/>
      <c r="DC33" s="354"/>
      <c r="DD33" s="354"/>
      <c r="DE33" s="354"/>
      <c r="DF33" s="176"/>
      <c r="DG33" s="353" t="s">
        <v>205</v>
      </c>
      <c r="DH33" s="353"/>
      <c r="DI33" s="177"/>
    </row>
    <row r="34" spans="1:113" ht="32.25" customHeight="1" x14ac:dyDescent="0.15">
      <c r="A34" s="172"/>
      <c r="B34" s="199"/>
      <c r="C34" s="351">
        <f>IF(E34="","",1)</f>
        <v>1</v>
      </c>
      <c r="D34" s="351"/>
      <c r="E34" s="352" t="str">
        <f>IF('各会計、関係団体の財政状況及び健全化判断比率'!B7="","",'各会計、関係団体の財政状況及び健全化判断比率'!B7)</f>
        <v>一般会計</v>
      </c>
      <c r="F34" s="352"/>
      <c r="G34" s="352"/>
      <c r="H34" s="352"/>
      <c r="I34" s="352"/>
      <c r="J34" s="352"/>
      <c r="K34" s="352"/>
      <c r="L34" s="352"/>
      <c r="M34" s="352"/>
      <c r="N34" s="352"/>
      <c r="O34" s="352"/>
      <c r="P34" s="352"/>
      <c r="Q34" s="352"/>
      <c r="R34" s="352"/>
      <c r="S34" s="352"/>
      <c r="T34" s="172"/>
      <c r="U34" s="351">
        <f>IF(W34="","",MAX(C34:D43)+1)</f>
        <v>5</v>
      </c>
      <c r="V34" s="351"/>
      <c r="W34" s="352" t="str">
        <f>IF('各会計、関係団体の財政状況及び健全化判断比率'!B28="","",'各会計、関係団体の財政状況及び健全化判断比率'!B28)</f>
        <v>国民健康保険事業勘定特別会計</v>
      </c>
      <c r="X34" s="352"/>
      <c r="Y34" s="352"/>
      <c r="Z34" s="352"/>
      <c r="AA34" s="352"/>
      <c r="AB34" s="352"/>
      <c r="AC34" s="352"/>
      <c r="AD34" s="352"/>
      <c r="AE34" s="352"/>
      <c r="AF34" s="352"/>
      <c r="AG34" s="352"/>
      <c r="AH34" s="352"/>
      <c r="AI34" s="352"/>
      <c r="AJ34" s="352"/>
      <c r="AK34" s="352"/>
      <c r="AL34" s="172"/>
      <c r="AM34" s="351">
        <f>IF(AO34="","",MAX(C34:D43,U34:V43)+1)</f>
        <v>10</v>
      </c>
      <c r="AN34" s="351"/>
      <c r="AO34" s="352" t="str">
        <f>IF('各会計、関係団体の財政状況及び健全化判断比率'!B33="","",'各会計、関係団体の財政状況及び健全化判断比率'!B33)</f>
        <v>水道事業会計</v>
      </c>
      <c r="AP34" s="352"/>
      <c r="AQ34" s="352"/>
      <c r="AR34" s="352"/>
      <c r="AS34" s="352"/>
      <c r="AT34" s="352"/>
      <c r="AU34" s="352"/>
      <c r="AV34" s="352"/>
      <c r="AW34" s="352"/>
      <c r="AX34" s="352"/>
      <c r="AY34" s="352"/>
      <c r="AZ34" s="352"/>
      <c r="BA34" s="352"/>
      <c r="BB34" s="352"/>
      <c r="BC34" s="352"/>
      <c r="BD34" s="172"/>
      <c r="BE34" s="351">
        <f>IF(BG34="","",MAX(C34:D43,U34:V43,AM34:AN43)+1)</f>
        <v>14</v>
      </c>
      <c r="BF34" s="351"/>
      <c r="BG34" s="352" t="str">
        <f>IF('各会計、関係団体の財政状況及び健全化判断比率'!B37="","",'各会計、関係団体の財政状況及び健全化判断比率'!B37)</f>
        <v>鹿島観光事業特別会計</v>
      </c>
      <c r="BH34" s="352"/>
      <c r="BI34" s="352"/>
      <c r="BJ34" s="352"/>
      <c r="BK34" s="352"/>
      <c r="BL34" s="352"/>
      <c r="BM34" s="352"/>
      <c r="BN34" s="352"/>
      <c r="BO34" s="352"/>
      <c r="BP34" s="352"/>
      <c r="BQ34" s="352"/>
      <c r="BR34" s="352"/>
      <c r="BS34" s="352"/>
      <c r="BT34" s="352"/>
      <c r="BU34" s="352"/>
      <c r="BV34" s="172"/>
      <c r="BW34" s="351">
        <f>IF(BY34="","",MAX(C34:D43,U34:V43,AM34:AN43,BE34:BF43)+1)</f>
        <v>18</v>
      </c>
      <c r="BX34" s="351"/>
      <c r="BY34" s="352" t="str">
        <f>IF('各会計、関係団体の財政状況及び健全化判断比率'!B68="","",'各会計、関係団体の財政状況及び健全化判断比率'!B68)</f>
        <v>松山養護老人ホーム事務組合（一般会計）</v>
      </c>
      <c r="BZ34" s="352"/>
      <c r="CA34" s="352"/>
      <c r="CB34" s="352"/>
      <c r="CC34" s="352"/>
      <c r="CD34" s="352"/>
      <c r="CE34" s="352"/>
      <c r="CF34" s="352"/>
      <c r="CG34" s="352"/>
      <c r="CH34" s="352"/>
      <c r="CI34" s="352"/>
      <c r="CJ34" s="352"/>
      <c r="CK34" s="352"/>
      <c r="CL34" s="352"/>
      <c r="CM34" s="352"/>
      <c r="CN34" s="172"/>
      <c r="CO34" s="351">
        <f>IF(CQ34="","",MAX(C34:D43,U34:V43,AM34:AN43,BE34:BF43,BW34:BX43)+1)</f>
        <v>27</v>
      </c>
      <c r="CP34" s="351"/>
      <c r="CQ34" s="352" t="str">
        <f>IF('各会計、関係団体の財政状況及び健全化判断比率'!BS7="","",'各会計、関係団体の財政状況及び健全化判断比率'!BS7)</f>
        <v>松山市土地開発公社</v>
      </c>
      <c r="CR34" s="352"/>
      <c r="CS34" s="352"/>
      <c r="CT34" s="352"/>
      <c r="CU34" s="352"/>
      <c r="CV34" s="352"/>
      <c r="CW34" s="352"/>
      <c r="CX34" s="352"/>
      <c r="CY34" s="352"/>
      <c r="CZ34" s="352"/>
      <c r="DA34" s="352"/>
      <c r="DB34" s="352"/>
      <c r="DC34" s="352"/>
      <c r="DD34" s="352"/>
      <c r="DE34" s="352"/>
      <c r="DG34" s="349" t="str">
        <f>IF('各会計、関係団体の財政状況及び健全化判断比率'!BR7="","",'各会計、関係団体の財政状況及び健全化判断比率'!BR7)</f>
        <v/>
      </c>
      <c r="DH34" s="349"/>
      <c r="DI34" s="177"/>
    </row>
    <row r="35" spans="1:113" ht="32.25" customHeight="1" x14ac:dyDescent="0.15">
      <c r="A35" s="172"/>
      <c r="B35" s="199"/>
      <c r="C35" s="351">
        <f>IF(E35="","",C34+1)</f>
        <v>2</v>
      </c>
      <c r="D35" s="351"/>
      <c r="E35" s="352" t="str">
        <f>IF('各会計、関係団体の財政状況及び健全化判断比率'!B8="","",'各会計、関係団体の財政状況及び健全化判断比率'!B8)</f>
        <v>母子父子寡婦福祉資金貸付事業特別会計</v>
      </c>
      <c r="F35" s="352"/>
      <c r="G35" s="352"/>
      <c r="H35" s="352"/>
      <c r="I35" s="352"/>
      <c r="J35" s="352"/>
      <c r="K35" s="352"/>
      <c r="L35" s="352"/>
      <c r="M35" s="352"/>
      <c r="N35" s="352"/>
      <c r="O35" s="352"/>
      <c r="P35" s="352"/>
      <c r="Q35" s="352"/>
      <c r="R35" s="352"/>
      <c r="S35" s="352"/>
      <c r="T35" s="172"/>
      <c r="U35" s="351">
        <f>IF(W35="","",U34+1)</f>
        <v>6</v>
      </c>
      <c r="V35" s="351"/>
      <c r="W35" s="352" t="str">
        <f>IF('各会計、関係団体の財政状況及び健全化判断比率'!B29="","",'各会計、関係団体の財政状況及び健全化判断比率'!B29)</f>
        <v>介護保険事業特別会計</v>
      </c>
      <c r="X35" s="352"/>
      <c r="Y35" s="352"/>
      <c r="Z35" s="352"/>
      <c r="AA35" s="352"/>
      <c r="AB35" s="352"/>
      <c r="AC35" s="352"/>
      <c r="AD35" s="352"/>
      <c r="AE35" s="352"/>
      <c r="AF35" s="352"/>
      <c r="AG35" s="352"/>
      <c r="AH35" s="352"/>
      <c r="AI35" s="352"/>
      <c r="AJ35" s="352"/>
      <c r="AK35" s="352"/>
      <c r="AL35" s="172"/>
      <c r="AM35" s="351">
        <f t="shared" ref="AM35:AM43" si="0">IF(AO35="","",AM34+1)</f>
        <v>11</v>
      </c>
      <c r="AN35" s="351"/>
      <c r="AO35" s="352" t="str">
        <f>IF('各会計、関係団体の財政状況及び健全化判断比率'!B34="","",'各会計、関係団体の財政状況及び健全化判断比率'!B34)</f>
        <v>簡易水道事業会計</v>
      </c>
      <c r="AP35" s="352"/>
      <c r="AQ35" s="352"/>
      <c r="AR35" s="352"/>
      <c r="AS35" s="352"/>
      <c r="AT35" s="352"/>
      <c r="AU35" s="352"/>
      <c r="AV35" s="352"/>
      <c r="AW35" s="352"/>
      <c r="AX35" s="352"/>
      <c r="AY35" s="352"/>
      <c r="AZ35" s="352"/>
      <c r="BA35" s="352"/>
      <c r="BB35" s="352"/>
      <c r="BC35" s="352"/>
      <c r="BD35" s="172"/>
      <c r="BE35" s="351">
        <f t="shared" ref="BE35:BE43" si="1">IF(BG35="","",BE34+1)</f>
        <v>15</v>
      </c>
      <c r="BF35" s="351"/>
      <c r="BG35" s="352" t="str">
        <f>IF('各会計、関係団体の財政状況及び健全化判断比率'!B38="","",'各会計、関係団体の財政状況及び健全化判断比率'!B38)</f>
        <v>卸売市場事業特別会計</v>
      </c>
      <c r="BH35" s="352"/>
      <c r="BI35" s="352"/>
      <c r="BJ35" s="352"/>
      <c r="BK35" s="352"/>
      <c r="BL35" s="352"/>
      <c r="BM35" s="352"/>
      <c r="BN35" s="352"/>
      <c r="BO35" s="352"/>
      <c r="BP35" s="352"/>
      <c r="BQ35" s="352"/>
      <c r="BR35" s="352"/>
      <c r="BS35" s="352"/>
      <c r="BT35" s="352"/>
      <c r="BU35" s="352"/>
      <c r="BV35" s="172"/>
      <c r="BW35" s="351">
        <f t="shared" ref="BW35:BW43" si="2">IF(BY35="","",BW34+1)</f>
        <v>19</v>
      </c>
      <c r="BX35" s="351"/>
      <c r="BY35" s="352" t="str">
        <f>IF('各会計、関係団体の財政状況及び健全化判断比率'!B69="","",'各会計、関係団体の財政状況及び健全化判断比率'!B69)</f>
        <v>松山養護老人ホーム事務組合（診療所事業会計）</v>
      </c>
      <c r="BZ35" s="352"/>
      <c r="CA35" s="352"/>
      <c r="CB35" s="352"/>
      <c r="CC35" s="352"/>
      <c r="CD35" s="352"/>
      <c r="CE35" s="352"/>
      <c r="CF35" s="352"/>
      <c r="CG35" s="352"/>
      <c r="CH35" s="352"/>
      <c r="CI35" s="352"/>
      <c r="CJ35" s="352"/>
      <c r="CK35" s="352"/>
      <c r="CL35" s="352"/>
      <c r="CM35" s="352"/>
      <c r="CN35" s="172"/>
      <c r="CO35" s="351">
        <f t="shared" ref="CO35:CO43" si="3">IF(CQ35="","",CO34+1)</f>
        <v>28</v>
      </c>
      <c r="CP35" s="351"/>
      <c r="CQ35" s="352" t="str">
        <f>IF('各会計、関係団体の財政状況及び健全化判断比率'!BS8="","",'各会計、関係団体の財政状況及び健全化判断比率'!BS8)</f>
        <v>松山市スポーツ協会</v>
      </c>
      <c r="CR35" s="352"/>
      <c r="CS35" s="352"/>
      <c r="CT35" s="352"/>
      <c r="CU35" s="352"/>
      <c r="CV35" s="352"/>
      <c r="CW35" s="352"/>
      <c r="CX35" s="352"/>
      <c r="CY35" s="352"/>
      <c r="CZ35" s="352"/>
      <c r="DA35" s="352"/>
      <c r="DB35" s="352"/>
      <c r="DC35" s="352"/>
      <c r="DD35" s="352"/>
      <c r="DE35" s="352"/>
      <c r="DG35" s="349" t="str">
        <f>IF('各会計、関係団体の財政状況及び健全化判断比率'!BR8="","",'各会計、関係団体の財政状況及び健全化判断比率'!BR8)</f>
        <v/>
      </c>
      <c r="DH35" s="349"/>
      <c r="DI35" s="177"/>
    </row>
    <row r="36" spans="1:113" ht="32.25" customHeight="1" x14ac:dyDescent="0.15">
      <c r="A36" s="172"/>
      <c r="B36" s="199"/>
      <c r="C36" s="351">
        <f>IF(E36="","",C35+1)</f>
        <v>3</v>
      </c>
      <c r="D36" s="351"/>
      <c r="E36" s="352" t="str">
        <f>IF('各会計、関係団体の財政状況及び健全化判断比率'!B9="","",'各会計、関係団体の財政状況及び健全化判断比率'!B9)</f>
        <v>勤労者福祉サービスセンター事業特別会計</v>
      </c>
      <c r="F36" s="352"/>
      <c r="G36" s="352"/>
      <c r="H36" s="352"/>
      <c r="I36" s="352"/>
      <c r="J36" s="352"/>
      <c r="K36" s="352"/>
      <c r="L36" s="352"/>
      <c r="M36" s="352"/>
      <c r="N36" s="352"/>
      <c r="O36" s="352"/>
      <c r="P36" s="352"/>
      <c r="Q36" s="352"/>
      <c r="R36" s="352"/>
      <c r="S36" s="352"/>
      <c r="T36" s="172"/>
      <c r="U36" s="351">
        <f t="shared" ref="U36:U43" si="4">IF(W36="","",U35+1)</f>
        <v>7</v>
      </c>
      <c r="V36" s="351"/>
      <c r="W36" s="352" t="str">
        <f>IF('各会計、関係団体の財政状況及び健全化判断比率'!B30="","",'各会計、関係団体の財政状況及び健全化判断比率'!B30)</f>
        <v>後期高齢者医療特別会計</v>
      </c>
      <c r="X36" s="352"/>
      <c r="Y36" s="352"/>
      <c r="Z36" s="352"/>
      <c r="AA36" s="352"/>
      <c r="AB36" s="352"/>
      <c r="AC36" s="352"/>
      <c r="AD36" s="352"/>
      <c r="AE36" s="352"/>
      <c r="AF36" s="352"/>
      <c r="AG36" s="352"/>
      <c r="AH36" s="352"/>
      <c r="AI36" s="352"/>
      <c r="AJ36" s="352"/>
      <c r="AK36" s="352"/>
      <c r="AL36" s="172"/>
      <c r="AM36" s="351">
        <f t="shared" si="0"/>
        <v>12</v>
      </c>
      <c r="AN36" s="351"/>
      <c r="AO36" s="352" t="str">
        <f>IF('各会計、関係団体の財政状況及び健全化判断比率'!B35="","",'各会計、関係団体の財政状況及び健全化判断比率'!B35)</f>
        <v>工業用水道事業会計</v>
      </c>
      <c r="AP36" s="352"/>
      <c r="AQ36" s="352"/>
      <c r="AR36" s="352"/>
      <c r="AS36" s="352"/>
      <c r="AT36" s="352"/>
      <c r="AU36" s="352"/>
      <c r="AV36" s="352"/>
      <c r="AW36" s="352"/>
      <c r="AX36" s="352"/>
      <c r="AY36" s="352"/>
      <c r="AZ36" s="352"/>
      <c r="BA36" s="352"/>
      <c r="BB36" s="352"/>
      <c r="BC36" s="352"/>
      <c r="BD36" s="172"/>
      <c r="BE36" s="351">
        <f t="shared" si="1"/>
        <v>16</v>
      </c>
      <c r="BF36" s="351"/>
      <c r="BG36" s="352" t="str">
        <f>IF('各会計、関係団体の財政状況及び健全化判断比率'!B39="","",'各会計、関係団体の財政状況及び健全化判断比率'!B39)</f>
        <v>松山城観光事業特別会計</v>
      </c>
      <c r="BH36" s="352"/>
      <c r="BI36" s="352"/>
      <c r="BJ36" s="352"/>
      <c r="BK36" s="352"/>
      <c r="BL36" s="352"/>
      <c r="BM36" s="352"/>
      <c r="BN36" s="352"/>
      <c r="BO36" s="352"/>
      <c r="BP36" s="352"/>
      <c r="BQ36" s="352"/>
      <c r="BR36" s="352"/>
      <c r="BS36" s="352"/>
      <c r="BT36" s="352"/>
      <c r="BU36" s="352"/>
      <c r="BV36" s="172"/>
      <c r="BW36" s="351">
        <f t="shared" si="2"/>
        <v>20</v>
      </c>
      <c r="BX36" s="351"/>
      <c r="BY36" s="352" t="str">
        <f>IF('各会計、関係団体の財政状況及び健全化判断比率'!B70="","",'各会計、関係団体の財政状況及び健全化判断比率'!B70)</f>
        <v>松山広域福祉施設事務組合（一般会計）</v>
      </c>
      <c r="BZ36" s="352"/>
      <c r="CA36" s="352"/>
      <c r="CB36" s="352"/>
      <c r="CC36" s="352"/>
      <c r="CD36" s="352"/>
      <c r="CE36" s="352"/>
      <c r="CF36" s="352"/>
      <c r="CG36" s="352"/>
      <c r="CH36" s="352"/>
      <c r="CI36" s="352"/>
      <c r="CJ36" s="352"/>
      <c r="CK36" s="352"/>
      <c r="CL36" s="352"/>
      <c r="CM36" s="352"/>
      <c r="CN36" s="172"/>
      <c r="CO36" s="351">
        <f t="shared" si="3"/>
        <v>29</v>
      </c>
      <c r="CP36" s="351"/>
      <c r="CQ36" s="352" t="str">
        <f>IF('各会計、関係団体の財政状況及び健全化判断比率'!BS9="","",'各会計、関係団体の財政状況及び健全化判断比率'!BS9)</f>
        <v>松山国際交流協会</v>
      </c>
      <c r="CR36" s="352"/>
      <c r="CS36" s="352"/>
      <c r="CT36" s="352"/>
      <c r="CU36" s="352"/>
      <c r="CV36" s="352"/>
      <c r="CW36" s="352"/>
      <c r="CX36" s="352"/>
      <c r="CY36" s="352"/>
      <c r="CZ36" s="352"/>
      <c r="DA36" s="352"/>
      <c r="DB36" s="352"/>
      <c r="DC36" s="352"/>
      <c r="DD36" s="352"/>
      <c r="DE36" s="352"/>
      <c r="DG36" s="349" t="str">
        <f>IF('各会計、関係団体の財政状況及び健全化判断比率'!BR9="","",'各会計、関係団体の財政状況及び健全化判断比率'!BR9)</f>
        <v/>
      </c>
      <c r="DH36" s="349"/>
      <c r="DI36" s="177"/>
    </row>
    <row r="37" spans="1:113" ht="32.25" customHeight="1" x14ac:dyDescent="0.15">
      <c r="A37" s="172"/>
      <c r="B37" s="199"/>
      <c r="C37" s="351">
        <f>IF(E37="","",C36+1)</f>
        <v>4</v>
      </c>
      <c r="D37" s="351"/>
      <c r="E37" s="352" t="str">
        <f>IF('各会計、関係団体の財政状況及び健全化判断比率'!B10="","",'各会計、関係団体の財政状況及び健全化判断比率'!B10)</f>
        <v>公債管理特別会計</v>
      </c>
      <c r="F37" s="352"/>
      <c r="G37" s="352"/>
      <c r="H37" s="352"/>
      <c r="I37" s="352"/>
      <c r="J37" s="352"/>
      <c r="K37" s="352"/>
      <c r="L37" s="352"/>
      <c r="M37" s="352"/>
      <c r="N37" s="352"/>
      <c r="O37" s="352"/>
      <c r="P37" s="352"/>
      <c r="Q37" s="352"/>
      <c r="R37" s="352"/>
      <c r="S37" s="352"/>
      <c r="T37" s="172"/>
      <c r="U37" s="351">
        <f t="shared" si="4"/>
        <v>8</v>
      </c>
      <c r="V37" s="351"/>
      <c r="W37" s="352" t="str">
        <f>IF('各会計、関係団体の財政状況及び健全化判断比率'!B31="","",'各会計、関係団体の財政状況及び健全化判断比率'!B31)</f>
        <v>駐車場事業特別会計</v>
      </c>
      <c r="X37" s="352"/>
      <c r="Y37" s="352"/>
      <c r="Z37" s="352"/>
      <c r="AA37" s="352"/>
      <c r="AB37" s="352"/>
      <c r="AC37" s="352"/>
      <c r="AD37" s="352"/>
      <c r="AE37" s="352"/>
      <c r="AF37" s="352"/>
      <c r="AG37" s="352"/>
      <c r="AH37" s="352"/>
      <c r="AI37" s="352"/>
      <c r="AJ37" s="352"/>
      <c r="AK37" s="352"/>
      <c r="AL37" s="172"/>
      <c r="AM37" s="351">
        <f t="shared" si="0"/>
        <v>13</v>
      </c>
      <c r="AN37" s="351"/>
      <c r="AO37" s="352" t="str">
        <f>IF('各会計、関係団体の財政状況及び健全化判断比率'!B36="","",'各会計、関係団体の財政状況及び健全化判断比率'!B36)</f>
        <v>下水道事業会計</v>
      </c>
      <c r="AP37" s="352"/>
      <c r="AQ37" s="352"/>
      <c r="AR37" s="352"/>
      <c r="AS37" s="352"/>
      <c r="AT37" s="352"/>
      <c r="AU37" s="352"/>
      <c r="AV37" s="352"/>
      <c r="AW37" s="352"/>
      <c r="AX37" s="352"/>
      <c r="AY37" s="352"/>
      <c r="AZ37" s="352"/>
      <c r="BA37" s="352"/>
      <c r="BB37" s="352"/>
      <c r="BC37" s="352"/>
      <c r="BD37" s="172"/>
      <c r="BE37" s="351">
        <f t="shared" si="1"/>
        <v>17</v>
      </c>
      <c r="BF37" s="351"/>
      <c r="BG37" s="352" t="str">
        <f>IF('各会計、関係団体の財政状況及び健全化判断比率'!B40="","",'各会計、関係団体の財政状況及び健全化判断比率'!B40)</f>
        <v>道後温泉事業特別会計</v>
      </c>
      <c r="BH37" s="352"/>
      <c r="BI37" s="352"/>
      <c r="BJ37" s="352"/>
      <c r="BK37" s="352"/>
      <c r="BL37" s="352"/>
      <c r="BM37" s="352"/>
      <c r="BN37" s="352"/>
      <c r="BO37" s="352"/>
      <c r="BP37" s="352"/>
      <c r="BQ37" s="352"/>
      <c r="BR37" s="352"/>
      <c r="BS37" s="352"/>
      <c r="BT37" s="352"/>
      <c r="BU37" s="352"/>
      <c r="BV37" s="172"/>
      <c r="BW37" s="351">
        <f t="shared" si="2"/>
        <v>21</v>
      </c>
      <c r="BX37" s="351"/>
      <c r="BY37" s="352" t="str">
        <f>IF('各会計、関係団体の財政状況及び健全化判断比率'!B71="","",'各会計、関係団体の財政状況及び健全化判断比率'!B71)</f>
        <v>松山広域福祉施設事務組合（公営企業会計）</v>
      </c>
      <c r="BZ37" s="352"/>
      <c r="CA37" s="352"/>
      <c r="CB37" s="352"/>
      <c r="CC37" s="352"/>
      <c r="CD37" s="352"/>
      <c r="CE37" s="352"/>
      <c r="CF37" s="352"/>
      <c r="CG37" s="352"/>
      <c r="CH37" s="352"/>
      <c r="CI37" s="352"/>
      <c r="CJ37" s="352"/>
      <c r="CK37" s="352"/>
      <c r="CL37" s="352"/>
      <c r="CM37" s="352"/>
      <c r="CN37" s="172"/>
      <c r="CO37" s="351">
        <f t="shared" si="3"/>
        <v>30</v>
      </c>
      <c r="CP37" s="351"/>
      <c r="CQ37" s="352" t="str">
        <f>IF('各会計、関係団体の財政状況及び健全化判断比率'!BS10="","",'各会計、関係団体の財政状況及び健全化判断比率'!BS10)</f>
        <v>松山市男女共同参画推進財団</v>
      </c>
      <c r="CR37" s="352"/>
      <c r="CS37" s="352"/>
      <c r="CT37" s="352"/>
      <c r="CU37" s="352"/>
      <c r="CV37" s="352"/>
      <c r="CW37" s="352"/>
      <c r="CX37" s="352"/>
      <c r="CY37" s="352"/>
      <c r="CZ37" s="352"/>
      <c r="DA37" s="352"/>
      <c r="DB37" s="352"/>
      <c r="DC37" s="352"/>
      <c r="DD37" s="352"/>
      <c r="DE37" s="352"/>
      <c r="DG37" s="349" t="str">
        <f>IF('各会計、関係団体の財政状況及び健全化判断比率'!BR10="","",'各会計、関係団体の財政状況及び健全化判断比率'!BR10)</f>
        <v/>
      </c>
      <c r="DH37" s="349"/>
      <c r="DI37" s="177"/>
    </row>
    <row r="38" spans="1:113" ht="32.25" customHeight="1" x14ac:dyDescent="0.15">
      <c r="A38" s="172"/>
      <c r="B38" s="199"/>
      <c r="C38" s="351" t="str">
        <f t="shared" ref="C38:C43" si="5">IF(E38="","",C37+1)</f>
        <v/>
      </c>
      <c r="D38" s="351"/>
      <c r="E38" s="352" t="str">
        <f>IF('各会計、関係団体の財政状況及び健全化判断比率'!B11="","",'各会計、関係団体の財政状況及び健全化判断比率'!B11)</f>
        <v/>
      </c>
      <c r="F38" s="352"/>
      <c r="G38" s="352"/>
      <c r="H38" s="352"/>
      <c r="I38" s="352"/>
      <c r="J38" s="352"/>
      <c r="K38" s="352"/>
      <c r="L38" s="352"/>
      <c r="M38" s="352"/>
      <c r="N38" s="352"/>
      <c r="O38" s="352"/>
      <c r="P38" s="352"/>
      <c r="Q38" s="352"/>
      <c r="R38" s="352"/>
      <c r="S38" s="352"/>
      <c r="T38" s="172"/>
      <c r="U38" s="351">
        <f t="shared" si="4"/>
        <v>9</v>
      </c>
      <c r="V38" s="351"/>
      <c r="W38" s="352" t="str">
        <f>IF('各会計、関係団体の財政状況及び健全化判断比率'!B32="","",'各会計、関係団体の財政状況及び健全化判断比率'!B32)</f>
        <v>競輪事業特別会計</v>
      </c>
      <c r="X38" s="352"/>
      <c r="Y38" s="352"/>
      <c r="Z38" s="352"/>
      <c r="AA38" s="352"/>
      <c r="AB38" s="352"/>
      <c r="AC38" s="352"/>
      <c r="AD38" s="352"/>
      <c r="AE38" s="352"/>
      <c r="AF38" s="352"/>
      <c r="AG38" s="352"/>
      <c r="AH38" s="352"/>
      <c r="AI38" s="352"/>
      <c r="AJ38" s="352"/>
      <c r="AK38" s="352"/>
      <c r="AL38" s="172"/>
      <c r="AM38" s="351" t="str">
        <f t="shared" si="0"/>
        <v/>
      </c>
      <c r="AN38" s="351"/>
      <c r="AO38" s="352"/>
      <c r="AP38" s="352"/>
      <c r="AQ38" s="352"/>
      <c r="AR38" s="352"/>
      <c r="AS38" s="352"/>
      <c r="AT38" s="352"/>
      <c r="AU38" s="352"/>
      <c r="AV38" s="352"/>
      <c r="AW38" s="352"/>
      <c r="AX38" s="352"/>
      <c r="AY38" s="352"/>
      <c r="AZ38" s="352"/>
      <c r="BA38" s="352"/>
      <c r="BB38" s="352"/>
      <c r="BC38" s="352"/>
      <c r="BD38" s="172"/>
      <c r="BE38" s="351" t="str">
        <f t="shared" si="1"/>
        <v/>
      </c>
      <c r="BF38" s="351"/>
      <c r="BG38" s="352"/>
      <c r="BH38" s="352"/>
      <c r="BI38" s="352"/>
      <c r="BJ38" s="352"/>
      <c r="BK38" s="352"/>
      <c r="BL38" s="352"/>
      <c r="BM38" s="352"/>
      <c r="BN38" s="352"/>
      <c r="BO38" s="352"/>
      <c r="BP38" s="352"/>
      <c r="BQ38" s="352"/>
      <c r="BR38" s="352"/>
      <c r="BS38" s="352"/>
      <c r="BT38" s="352"/>
      <c r="BU38" s="352"/>
      <c r="BV38" s="172"/>
      <c r="BW38" s="351">
        <f t="shared" si="2"/>
        <v>22</v>
      </c>
      <c r="BX38" s="351"/>
      <c r="BY38" s="352" t="str">
        <f>IF('各会計、関係団体の財政状況及び健全化判断比率'!B72="","",'各会計、関係団体の財政状況及び健全化判断比率'!B72)</f>
        <v>松山衛生事務組合</v>
      </c>
      <c r="BZ38" s="352"/>
      <c r="CA38" s="352"/>
      <c r="CB38" s="352"/>
      <c r="CC38" s="352"/>
      <c r="CD38" s="352"/>
      <c r="CE38" s="352"/>
      <c r="CF38" s="352"/>
      <c r="CG38" s="352"/>
      <c r="CH38" s="352"/>
      <c r="CI38" s="352"/>
      <c r="CJ38" s="352"/>
      <c r="CK38" s="352"/>
      <c r="CL38" s="352"/>
      <c r="CM38" s="352"/>
      <c r="CN38" s="172"/>
      <c r="CO38" s="351">
        <f t="shared" si="3"/>
        <v>31</v>
      </c>
      <c r="CP38" s="351"/>
      <c r="CQ38" s="352" t="str">
        <f>IF('各会計、関係団体の財政状況及び健全化判断比率'!BS11="","",'各会計、関係団体の財政状況及び健全化判断比率'!BS11)</f>
        <v>松山観光コンベンション協会</v>
      </c>
      <c r="CR38" s="352"/>
      <c r="CS38" s="352"/>
      <c r="CT38" s="352"/>
      <c r="CU38" s="352"/>
      <c r="CV38" s="352"/>
      <c r="CW38" s="352"/>
      <c r="CX38" s="352"/>
      <c r="CY38" s="352"/>
      <c r="CZ38" s="352"/>
      <c r="DA38" s="352"/>
      <c r="DB38" s="352"/>
      <c r="DC38" s="352"/>
      <c r="DD38" s="352"/>
      <c r="DE38" s="352"/>
      <c r="DG38" s="349" t="str">
        <f>IF('各会計、関係団体の財政状況及び健全化判断比率'!BR11="","",'各会計、関係団体の財政状況及び健全化判断比率'!BR11)</f>
        <v/>
      </c>
      <c r="DH38" s="349"/>
      <c r="DI38" s="177"/>
    </row>
    <row r="39" spans="1:113" ht="32.25" customHeight="1" x14ac:dyDescent="0.15">
      <c r="A39" s="172"/>
      <c r="B39" s="199"/>
      <c r="C39" s="351" t="str">
        <f t="shared" si="5"/>
        <v/>
      </c>
      <c r="D39" s="351"/>
      <c r="E39" s="352" t="str">
        <f>IF('各会計、関係団体の財政状況及び健全化判断比率'!B12="","",'各会計、関係団体の財政状況及び健全化判断比率'!B12)</f>
        <v/>
      </c>
      <c r="F39" s="352"/>
      <c r="G39" s="352"/>
      <c r="H39" s="352"/>
      <c r="I39" s="352"/>
      <c r="J39" s="352"/>
      <c r="K39" s="352"/>
      <c r="L39" s="352"/>
      <c r="M39" s="352"/>
      <c r="N39" s="352"/>
      <c r="O39" s="352"/>
      <c r="P39" s="352"/>
      <c r="Q39" s="352"/>
      <c r="R39" s="352"/>
      <c r="S39" s="352"/>
      <c r="T39" s="172"/>
      <c r="U39" s="351" t="str">
        <f t="shared" si="4"/>
        <v/>
      </c>
      <c r="V39" s="351"/>
      <c r="W39" s="352"/>
      <c r="X39" s="352"/>
      <c r="Y39" s="352"/>
      <c r="Z39" s="352"/>
      <c r="AA39" s="352"/>
      <c r="AB39" s="352"/>
      <c r="AC39" s="352"/>
      <c r="AD39" s="352"/>
      <c r="AE39" s="352"/>
      <c r="AF39" s="352"/>
      <c r="AG39" s="352"/>
      <c r="AH39" s="352"/>
      <c r="AI39" s="352"/>
      <c r="AJ39" s="352"/>
      <c r="AK39" s="352"/>
      <c r="AL39" s="172"/>
      <c r="AM39" s="351" t="str">
        <f t="shared" si="0"/>
        <v/>
      </c>
      <c r="AN39" s="351"/>
      <c r="AO39" s="352"/>
      <c r="AP39" s="352"/>
      <c r="AQ39" s="352"/>
      <c r="AR39" s="352"/>
      <c r="AS39" s="352"/>
      <c r="AT39" s="352"/>
      <c r="AU39" s="352"/>
      <c r="AV39" s="352"/>
      <c r="AW39" s="352"/>
      <c r="AX39" s="352"/>
      <c r="AY39" s="352"/>
      <c r="AZ39" s="352"/>
      <c r="BA39" s="352"/>
      <c r="BB39" s="352"/>
      <c r="BC39" s="352"/>
      <c r="BD39" s="172"/>
      <c r="BE39" s="351" t="str">
        <f t="shared" si="1"/>
        <v/>
      </c>
      <c r="BF39" s="351"/>
      <c r="BG39" s="352"/>
      <c r="BH39" s="352"/>
      <c r="BI39" s="352"/>
      <c r="BJ39" s="352"/>
      <c r="BK39" s="352"/>
      <c r="BL39" s="352"/>
      <c r="BM39" s="352"/>
      <c r="BN39" s="352"/>
      <c r="BO39" s="352"/>
      <c r="BP39" s="352"/>
      <c r="BQ39" s="352"/>
      <c r="BR39" s="352"/>
      <c r="BS39" s="352"/>
      <c r="BT39" s="352"/>
      <c r="BU39" s="352"/>
      <c r="BV39" s="172"/>
      <c r="BW39" s="351">
        <f t="shared" si="2"/>
        <v>23</v>
      </c>
      <c r="BX39" s="351"/>
      <c r="BY39" s="352" t="str">
        <f>IF('各会計、関係団体の財政状況及び健全化判断比率'!B73="","",'各会計、関係団体の財政状況及び健全化判断比率'!B73)</f>
        <v>松山市、東温市共有山林組合</v>
      </c>
      <c r="BZ39" s="352"/>
      <c r="CA39" s="352"/>
      <c r="CB39" s="352"/>
      <c r="CC39" s="352"/>
      <c r="CD39" s="352"/>
      <c r="CE39" s="352"/>
      <c r="CF39" s="352"/>
      <c r="CG39" s="352"/>
      <c r="CH39" s="352"/>
      <c r="CI39" s="352"/>
      <c r="CJ39" s="352"/>
      <c r="CK39" s="352"/>
      <c r="CL39" s="352"/>
      <c r="CM39" s="352"/>
      <c r="CN39" s="172"/>
      <c r="CO39" s="351">
        <f t="shared" si="3"/>
        <v>32</v>
      </c>
      <c r="CP39" s="351"/>
      <c r="CQ39" s="352" t="str">
        <f>IF('各会計、関係団体の財政状況及び健全化判断比率'!BS12="","",'各会計、関係団体の財政状況及び健全化判断比率'!BS12)</f>
        <v>松山市文化・スポーツ振興財団</v>
      </c>
      <c r="CR39" s="352"/>
      <c r="CS39" s="352"/>
      <c r="CT39" s="352"/>
      <c r="CU39" s="352"/>
      <c r="CV39" s="352"/>
      <c r="CW39" s="352"/>
      <c r="CX39" s="352"/>
      <c r="CY39" s="352"/>
      <c r="CZ39" s="352"/>
      <c r="DA39" s="352"/>
      <c r="DB39" s="352"/>
      <c r="DC39" s="352"/>
      <c r="DD39" s="352"/>
      <c r="DE39" s="352"/>
      <c r="DG39" s="349" t="str">
        <f>IF('各会計、関係団体の財政状況及び健全化判断比率'!BR12="","",'各会計、関係団体の財政状況及び健全化判断比率'!BR12)</f>
        <v/>
      </c>
      <c r="DH39" s="349"/>
      <c r="DI39" s="177"/>
    </row>
    <row r="40" spans="1:113" ht="32.25" customHeight="1" x14ac:dyDescent="0.15">
      <c r="A40" s="172"/>
      <c r="B40" s="199"/>
      <c r="C40" s="351" t="str">
        <f t="shared" si="5"/>
        <v/>
      </c>
      <c r="D40" s="351"/>
      <c r="E40" s="352" t="str">
        <f>IF('各会計、関係団体の財政状況及び健全化判断比率'!B13="","",'各会計、関係団体の財政状況及び健全化判断比率'!B13)</f>
        <v/>
      </c>
      <c r="F40" s="352"/>
      <c r="G40" s="352"/>
      <c r="H40" s="352"/>
      <c r="I40" s="352"/>
      <c r="J40" s="352"/>
      <c r="K40" s="352"/>
      <c r="L40" s="352"/>
      <c r="M40" s="352"/>
      <c r="N40" s="352"/>
      <c r="O40" s="352"/>
      <c r="P40" s="352"/>
      <c r="Q40" s="352"/>
      <c r="R40" s="352"/>
      <c r="S40" s="352"/>
      <c r="T40" s="172"/>
      <c r="U40" s="351" t="str">
        <f t="shared" si="4"/>
        <v/>
      </c>
      <c r="V40" s="351"/>
      <c r="W40" s="352"/>
      <c r="X40" s="352"/>
      <c r="Y40" s="352"/>
      <c r="Z40" s="352"/>
      <c r="AA40" s="352"/>
      <c r="AB40" s="352"/>
      <c r="AC40" s="352"/>
      <c r="AD40" s="352"/>
      <c r="AE40" s="352"/>
      <c r="AF40" s="352"/>
      <c r="AG40" s="352"/>
      <c r="AH40" s="352"/>
      <c r="AI40" s="352"/>
      <c r="AJ40" s="352"/>
      <c r="AK40" s="352"/>
      <c r="AL40" s="172"/>
      <c r="AM40" s="351" t="str">
        <f t="shared" si="0"/>
        <v/>
      </c>
      <c r="AN40" s="351"/>
      <c r="AO40" s="352"/>
      <c r="AP40" s="352"/>
      <c r="AQ40" s="352"/>
      <c r="AR40" s="352"/>
      <c r="AS40" s="352"/>
      <c r="AT40" s="352"/>
      <c r="AU40" s="352"/>
      <c r="AV40" s="352"/>
      <c r="AW40" s="352"/>
      <c r="AX40" s="352"/>
      <c r="AY40" s="352"/>
      <c r="AZ40" s="352"/>
      <c r="BA40" s="352"/>
      <c r="BB40" s="352"/>
      <c r="BC40" s="352"/>
      <c r="BD40" s="172"/>
      <c r="BE40" s="351" t="str">
        <f t="shared" si="1"/>
        <v/>
      </c>
      <c r="BF40" s="351"/>
      <c r="BG40" s="352"/>
      <c r="BH40" s="352"/>
      <c r="BI40" s="352"/>
      <c r="BJ40" s="352"/>
      <c r="BK40" s="352"/>
      <c r="BL40" s="352"/>
      <c r="BM40" s="352"/>
      <c r="BN40" s="352"/>
      <c r="BO40" s="352"/>
      <c r="BP40" s="352"/>
      <c r="BQ40" s="352"/>
      <c r="BR40" s="352"/>
      <c r="BS40" s="352"/>
      <c r="BT40" s="352"/>
      <c r="BU40" s="352"/>
      <c r="BV40" s="172"/>
      <c r="BW40" s="351">
        <f t="shared" si="2"/>
        <v>24</v>
      </c>
      <c r="BX40" s="351"/>
      <c r="BY40" s="352" t="str">
        <f>IF('各会計、関係団体の財政状況及び健全化判断比率'!B74="","",'各会計、関係団体の財政状況及び健全化判断比率'!B74)</f>
        <v>愛媛地方税滞納整理機構</v>
      </c>
      <c r="BZ40" s="352"/>
      <c r="CA40" s="352"/>
      <c r="CB40" s="352"/>
      <c r="CC40" s="352"/>
      <c r="CD40" s="352"/>
      <c r="CE40" s="352"/>
      <c r="CF40" s="352"/>
      <c r="CG40" s="352"/>
      <c r="CH40" s="352"/>
      <c r="CI40" s="352"/>
      <c r="CJ40" s="352"/>
      <c r="CK40" s="352"/>
      <c r="CL40" s="352"/>
      <c r="CM40" s="352"/>
      <c r="CN40" s="172"/>
      <c r="CO40" s="351" t="str">
        <f t="shared" si="3"/>
        <v/>
      </c>
      <c r="CP40" s="351"/>
      <c r="CQ40" s="352" t="str">
        <f>IF('各会計、関係団体の財政状況及び健全化判断比率'!BS13="","",'各会計、関係団体の財政状況及び健全化判断比率'!BS13)</f>
        <v/>
      </c>
      <c r="CR40" s="352"/>
      <c r="CS40" s="352"/>
      <c r="CT40" s="352"/>
      <c r="CU40" s="352"/>
      <c r="CV40" s="352"/>
      <c r="CW40" s="352"/>
      <c r="CX40" s="352"/>
      <c r="CY40" s="352"/>
      <c r="CZ40" s="352"/>
      <c r="DA40" s="352"/>
      <c r="DB40" s="352"/>
      <c r="DC40" s="352"/>
      <c r="DD40" s="352"/>
      <c r="DE40" s="352"/>
      <c r="DG40" s="349" t="str">
        <f>IF('各会計、関係団体の財政状況及び健全化判断比率'!BR13="","",'各会計、関係団体の財政状況及び健全化判断比率'!BR13)</f>
        <v/>
      </c>
      <c r="DH40" s="349"/>
      <c r="DI40" s="177"/>
    </row>
    <row r="41" spans="1:113" ht="32.25" customHeight="1" x14ac:dyDescent="0.15">
      <c r="A41" s="172"/>
      <c r="B41" s="199"/>
      <c r="C41" s="351" t="str">
        <f t="shared" si="5"/>
        <v/>
      </c>
      <c r="D41" s="351"/>
      <c r="E41" s="352" t="str">
        <f>IF('各会計、関係団体の財政状況及び健全化判断比率'!B14="","",'各会計、関係団体の財政状況及び健全化判断比率'!B14)</f>
        <v/>
      </c>
      <c r="F41" s="352"/>
      <c r="G41" s="352"/>
      <c r="H41" s="352"/>
      <c r="I41" s="352"/>
      <c r="J41" s="352"/>
      <c r="K41" s="352"/>
      <c r="L41" s="352"/>
      <c r="M41" s="352"/>
      <c r="N41" s="352"/>
      <c r="O41" s="352"/>
      <c r="P41" s="352"/>
      <c r="Q41" s="352"/>
      <c r="R41" s="352"/>
      <c r="S41" s="352"/>
      <c r="T41" s="172"/>
      <c r="U41" s="351" t="str">
        <f t="shared" si="4"/>
        <v/>
      </c>
      <c r="V41" s="351"/>
      <c r="W41" s="352"/>
      <c r="X41" s="352"/>
      <c r="Y41" s="352"/>
      <c r="Z41" s="352"/>
      <c r="AA41" s="352"/>
      <c r="AB41" s="352"/>
      <c r="AC41" s="352"/>
      <c r="AD41" s="352"/>
      <c r="AE41" s="352"/>
      <c r="AF41" s="352"/>
      <c r="AG41" s="352"/>
      <c r="AH41" s="352"/>
      <c r="AI41" s="352"/>
      <c r="AJ41" s="352"/>
      <c r="AK41" s="352"/>
      <c r="AL41" s="172"/>
      <c r="AM41" s="351" t="str">
        <f t="shared" si="0"/>
        <v/>
      </c>
      <c r="AN41" s="351"/>
      <c r="AO41" s="352"/>
      <c r="AP41" s="352"/>
      <c r="AQ41" s="352"/>
      <c r="AR41" s="352"/>
      <c r="AS41" s="352"/>
      <c r="AT41" s="352"/>
      <c r="AU41" s="352"/>
      <c r="AV41" s="352"/>
      <c r="AW41" s="352"/>
      <c r="AX41" s="352"/>
      <c r="AY41" s="352"/>
      <c r="AZ41" s="352"/>
      <c r="BA41" s="352"/>
      <c r="BB41" s="352"/>
      <c r="BC41" s="352"/>
      <c r="BD41" s="172"/>
      <c r="BE41" s="351" t="str">
        <f t="shared" si="1"/>
        <v/>
      </c>
      <c r="BF41" s="351"/>
      <c r="BG41" s="352"/>
      <c r="BH41" s="352"/>
      <c r="BI41" s="352"/>
      <c r="BJ41" s="352"/>
      <c r="BK41" s="352"/>
      <c r="BL41" s="352"/>
      <c r="BM41" s="352"/>
      <c r="BN41" s="352"/>
      <c r="BO41" s="352"/>
      <c r="BP41" s="352"/>
      <c r="BQ41" s="352"/>
      <c r="BR41" s="352"/>
      <c r="BS41" s="352"/>
      <c r="BT41" s="352"/>
      <c r="BU41" s="352"/>
      <c r="BV41" s="172"/>
      <c r="BW41" s="351">
        <f t="shared" si="2"/>
        <v>25</v>
      </c>
      <c r="BX41" s="351"/>
      <c r="BY41" s="352" t="str">
        <f>IF('各会計、関係団体の財政状況及び健全化判断比率'!B75="","",'各会計、関係団体の財政状況及び健全化判断比率'!B75)</f>
        <v>愛媛県後期高齢者医療広域連合（一般会計）</v>
      </c>
      <c r="BZ41" s="352"/>
      <c r="CA41" s="352"/>
      <c r="CB41" s="352"/>
      <c r="CC41" s="352"/>
      <c r="CD41" s="352"/>
      <c r="CE41" s="352"/>
      <c r="CF41" s="352"/>
      <c r="CG41" s="352"/>
      <c r="CH41" s="352"/>
      <c r="CI41" s="352"/>
      <c r="CJ41" s="352"/>
      <c r="CK41" s="352"/>
      <c r="CL41" s="352"/>
      <c r="CM41" s="352"/>
      <c r="CN41" s="172"/>
      <c r="CO41" s="351" t="str">
        <f t="shared" si="3"/>
        <v/>
      </c>
      <c r="CP41" s="351"/>
      <c r="CQ41" s="352" t="str">
        <f>IF('各会計、関係団体の財政状況及び健全化判断比率'!BS14="","",'各会計、関係団体の財政状況及び健全化判断比率'!BS14)</f>
        <v/>
      </c>
      <c r="CR41" s="352"/>
      <c r="CS41" s="352"/>
      <c r="CT41" s="352"/>
      <c r="CU41" s="352"/>
      <c r="CV41" s="352"/>
      <c r="CW41" s="352"/>
      <c r="CX41" s="352"/>
      <c r="CY41" s="352"/>
      <c r="CZ41" s="352"/>
      <c r="DA41" s="352"/>
      <c r="DB41" s="352"/>
      <c r="DC41" s="352"/>
      <c r="DD41" s="352"/>
      <c r="DE41" s="352"/>
      <c r="DG41" s="349" t="str">
        <f>IF('各会計、関係団体の財政状況及び健全化判断比率'!BR14="","",'各会計、関係団体の財政状況及び健全化判断比率'!BR14)</f>
        <v/>
      </c>
      <c r="DH41" s="349"/>
      <c r="DI41" s="177"/>
    </row>
    <row r="42" spans="1:113" ht="32.25" customHeight="1" x14ac:dyDescent="0.15">
      <c r="B42" s="199"/>
      <c r="C42" s="351" t="str">
        <f t="shared" si="5"/>
        <v/>
      </c>
      <c r="D42" s="351"/>
      <c r="E42" s="352" t="str">
        <f>IF('各会計、関係団体の財政状況及び健全化判断比率'!B15="","",'各会計、関係団体の財政状況及び健全化判断比率'!B15)</f>
        <v/>
      </c>
      <c r="F42" s="352"/>
      <c r="G42" s="352"/>
      <c r="H42" s="352"/>
      <c r="I42" s="352"/>
      <c r="J42" s="352"/>
      <c r="K42" s="352"/>
      <c r="L42" s="352"/>
      <c r="M42" s="352"/>
      <c r="N42" s="352"/>
      <c r="O42" s="352"/>
      <c r="P42" s="352"/>
      <c r="Q42" s="352"/>
      <c r="R42" s="352"/>
      <c r="S42" s="352"/>
      <c r="T42" s="172"/>
      <c r="U42" s="351" t="str">
        <f t="shared" si="4"/>
        <v/>
      </c>
      <c r="V42" s="351"/>
      <c r="W42" s="352"/>
      <c r="X42" s="352"/>
      <c r="Y42" s="352"/>
      <c r="Z42" s="352"/>
      <c r="AA42" s="352"/>
      <c r="AB42" s="352"/>
      <c r="AC42" s="352"/>
      <c r="AD42" s="352"/>
      <c r="AE42" s="352"/>
      <c r="AF42" s="352"/>
      <c r="AG42" s="352"/>
      <c r="AH42" s="352"/>
      <c r="AI42" s="352"/>
      <c r="AJ42" s="352"/>
      <c r="AK42" s="352"/>
      <c r="AL42" s="172"/>
      <c r="AM42" s="351" t="str">
        <f t="shared" si="0"/>
        <v/>
      </c>
      <c r="AN42" s="351"/>
      <c r="AO42" s="352"/>
      <c r="AP42" s="352"/>
      <c r="AQ42" s="352"/>
      <c r="AR42" s="352"/>
      <c r="AS42" s="352"/>
      <c r="AT42" s="352"/>
      <c r="AU42" s="352"/>
      <c r="AV42" s="352"/>
      <c r="AW42" s="352"/>
      <c r="AX42" s="352"/>
      <c r="AY42" s="352"/>
      <c r="AZ42" s="352"/>
      <c r="BA42" s="352"/>
      <c r="BB42" s="352"/>
      <c r="BC42" s="352"/>
      <c r="BD42" s="172"/>
      <c r="BE42" s="351" t="str">
        <f t="shared" si="1"/>
        <v/>
      </c>
      <c r="BF42" s="351"/>
      <c r="BG42" s="352"/>
      <c r="BH42" s="352"/>
      <c r="BI42" s="352"/>
      <c r="BJ42" s="352"/>
      <c r="BK42" s="352"/>
      <c r="BL42" s="352"/>
      <c r="BM42" s="352"/>
      <c r="BN42" s="352"/>
      <c r="BO42" s="352"/>
      <c r="BP42" s="352"/>
      <c r="BQ42" s="352"/>
      <c r="BR42" s="352"/>
      <c r="BS42" s="352"/>
      <c r="BT42" s="352"/>
      <c r="BU42" s="352"/>
      <c r="BV42" s="172"/>
      <c r="BW42" s="351">
        <f t="shared" si="2"/>
        <v>26</v>
      </c>
      <c r="BX42" s="351"/>
      <c r="BY42" s="352" t="str">
        <f>IF('各会計、関係団体の財政状況及び健全化判断比率'!B76="","",'各会計、関係団体の財政状況及び健全化判断比率'!B76)</f>
        <v>愛媛県後期高齢者医療広域連合（後期高齢者医療特別会計）</v>
      </c>
      <c r="BZ42" s="352"/>
      <c r="CA42" s="352"/>
      <c r="CB42" s="352"/>
      <c r="CC42" s="352"/>
      <c r="CD42" s="352"/>
      <c r="CE42" s="352"/>
      <c r="CF42" s="352"/>
      <c r="CG42" s="352"/>
      <c r="CH42" s="352"/>
      <c r="CI42" s="352"/>
      <c r="CJ42" s="352"/>
      <c r="CK42" s="352"/>
      <c r="CL42" s="352"/>
      <c r="CM42" s="352"/>
      <c r="CN42" s="172"/>
      <c r="CO42" s="351" t="str">
        <f t="shared" si="3"/>
        <v/>
      </c>
      <c r="CP42" s="351"/>
      <c r="CQ42" s="352" t="str">
        <f>IF('各会計、関係団体の財政状況及び健全化判断比率'!BS15="","",'各会計、関係団体の財政状況及び健全化判断比率'!BS15)</f>
        <v/>
      </c>
      <c r="CR42" s="352"/>
      <c r="CS42" s="352"/>
      <c r="CT42" s="352"/>
      <c r="CU42" s="352"/>
      <c r="CV42" s="352"/>
      <c r="CW42" s="352"/>
      <c r="CX42" s="352"/>
      <c r="CY42" s="352"/>
      <c r="CZ42" s="352"/>
      <c r="DA42" s="352"/>
      <c r="DB42" s="352"/>
      <c r="DC42" s="352"/>
      <c r="DD42" s="352"/>
      <c r="DE42" s="352"/>
      <c r="DG42" s="349" t="str">
        <f>IF('各会計、関係団体の財政状況及び健全化判断比率'!BR15="","",'各会計、関係団体の財政状況及び健全化判断比率'!BR15)</f>
        <v/>
      </c>
      <c r="DH42" s="349"/>
      <c r="DI42" s="177"/>
    </row>
    <row r="43" spans="1:113" ht="32.25" customHeight="1" x14ac:dyDescent="0.15">
      <c r="B43" s="199"/>
      <c r="C43" s="351" t="str">
        <f t="shared" si="5"/>
        <v/>
      </c>
      <c r="D43" s="351"/>
      <c r="E43" s="352" t="str">
        <f>IF('各会計、関係団体の財政状況及び健全化判断比率'!B16="","",'各会計、関係団体の財政状況及び健全化判断比率'!B16)</f>
        <v/>
      </c>
      <c r="F43" s="352"/>
      <c r="G43" s="352"/>
      <c r="H43" s="352"/>
      <c r="I43" s="352"/>
      <c r="J43" s="352"/>
      <c r="K43" s="352"/>
      <c r="L43" s="352"/>
      <c r="M43" s="352"/>
      <c r="N43" s="352"/>
      <c r="O43" s="352"/>
      <c r="P43" s="352"/>
      <c r="Q43" s="352"/>
      <c r="R43" s="352"/>
      <c r="S43" s="352"/>
      <c r="T43" s="172"/>
      <c r="U43" s="351" t="str">
        <f t="shared" si="4"/>
        <v/>
      </c>
      <c r="V43" s="351"/>
      <c r="W43" s="352"/>
      <c r="X43" s="352"/>
      <c r="Y43" s="352"/>
      <c r="Z43" s="352"/>
      <c r="AA43" s="352"/>
      <c r="AB43" s="352"/>
      <c r="AC43" s="352"/>
      <c r="AD43" s="352"/>
      <c r="AE43" s="352"/>
      <c r="AF43" s="352"/>
      <c r="AG43" s="352"/>
      <c r="AH43" s="352"/>
      <c r="AI43" s="352"/>
      <c r="AJ43" s="352"/>
      <c r="AK43" s="352"/>
      <c r="AL43" s="172"/>
      <c r="AM43" s="351" t="str">
        <f t="shared" si="0"/>
        <v/>
      </c>
      <c r="AN43" s="351"/>
      <c r="AO43" s="352"/>
      <c r="AP43" s="352"/>
      <c r="AQ43" s="352"/>
      <c r="AR43" s="352"/>
      <c r="AS43" s="352"/>
      <c r="AT43" s="352"/>
      <c r="AU43" s="352"/>
      <c r="AV43" s="352"/>
      <c r="AW43" s="352"/>
      <c r="AX43" s="352"/>
      <c r="AY43" s="352"/>
      <c r="AZ43" s="352"/>
      <c r="BA43" s="352"/>
      <c r="BB43" s="352"/>
      <c r="BC43" s="352"/>
      <c r="BD43" s="172"/>
      <c r="BE43" s="351" t="str">
        <f t="shared" si="1"/>
        <v/>
      </c>
      <c r="BF43" s="351"/>
      <c r="BG43" s="352"/>
      <c r="BH43" s="352"/>
      <c r="BI43" s="352"/>
      <c r="BJ43" s="352"/>
      <c r="BK43" s="352"/>
      <c r="BL43" s="352"/>
      <c r="BM43" s="352"/>
      <c r="BN43" s="352"/>
      <c r="BO43" s="352"/>
      <c r="BP43" s="352"/>
      <c r="BQ43" s="352"/>
      <c r="BR43" s="352"/>
      <c r="BS43" s="352"/>
      <c r="BT43" s="352"/>
      <c r="BU43" s="352"/>
      <c r="BV43" s="172"/>
      <c r="BW43" s="351" t="str">
        <f t="shared" si="2"/>
        <v/>
      </c>
      <c r="BX43" s="351"/>
      <c r="BY43" s="352" t="str">
        <f>IF('各会計、関係団体の財政状況及び健全化判断比率'!B77="","",'各会計、関係団体の財政状況及び健全化判断比率'!B77)</f>
        <v/>
      </c>
      <c r="BZ43" s="352"/>
      <c r="CA43" s="352"/>
      <c r="CB43" s="352"/>
      <c r="CC43" s="352"/>
      <c r="CD43" s="352"/>
      <c r="CE43" s="352"/>
      <c r="CF43" s="352"/>
      <c r="CG43" s="352"/>
      <c r="CH43" s="352"/>
      <c r="CI43" s="352"/>
      <c r="CJ43" s="352"/>
      <c r="CK43" s="352"/>
      <c r="CL43" s="352"/>
      <c r="CM43" s="352"/>
      <c r="CN43" s="172"/>
      <c r="CO43" s="351" t="str">
        <f t="shared" si="3"/>
        <v/>
      </c>
      <c r="CP43" s="351"/>
      <c r="CQ43" s="352" t="str">
        <f>IF('各会計、関係団体の財政状況及び健全化判断比率'!BS16="","",'各会計、関係団体の財政状況及び健全化判断比率'!BS16)</f>
        <v/>
      </c>
      <c r="CR43" s="352"/>
      <c r="CS43" s="352"/>
      <c r="CT43" s="352"/>
      <c r="CU43" s="352"/>
      <c r="CV43" s="352"/>
      <c r="CW43" s="352"/>
      <c r="CX43" s="352"/>
      <c r="CY43" s="352"/>
      <c r="CZ43" s="352"/>
      <c r="DA43" s="352"/>
      <c r="DB43" s="352"/>
      <c r="DC43" s="352"/>
      <c r="DD43" s="352"/>
      <c r="DE43" s="352"/>
      <c r="DG43" s="349" t="str">
        <f>IF('各会計、関係団体の財政状況及び健全化判断比率'!BR16="","",'各会計、関係団体の財政状況及び健全化判断比率'!BR16)</f>
        <v/>
      </c>
      <c r="DH43" s="349"/>
      <c r="DI43" s="177"/>
    </row>
    <row r="44" spans="1:113" ht="13.5" customHeight="1" thickBot="1" x14ac:dyDescent="0.2">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15"/>
    <row r="46" spans="1:113" x14ac:dyDescent="0.15">
      <c r="B46" s="171" t="s">
        <v>206</v>
      </c>
      <c r="E46" s="348" t="s">
        <v>207</v>
      </c>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c r="AW46" s="348"/>
      <c r="AX46" s="348"/>
      <c r="AY46" s="348"/>
      <c r="AZ46" s="348"/>
      <c r="BA46" s="348"/>
      <c r="BB46" s="348"/>
      <c r="BC46" s="348"/>
      <c r="BD46" s="348"/>
      <c r="BE46" s="348"/>
      <c r="BF46" s="348"/>
      <c r="BG46" s="348"/>
      <c r="BH46" s="348"/>
      <c r="BI46" s="348"/>
      <c r="BJ46" s="348"/>
      <c r="BK46" s="348"/>
      <c r="BL46" s="348"/>
      <c r="BM46" s="348"/>
      <c r="BN46" s="348"/>
      <c r="BO46" s="348"/>
      <c r="BP46" s="348"/>
      <c r="BQ46" s="348"/>
      <c r="BR46" s="348"/>
      <c r="BS46" s="348"/>
      <c r="BT46" s="348"/>
      <c r="BU46" s="348"/>
      <c r="BV46" s="348"/>
      <c r="BW46" s="348"/>
      <c r="BX46" s="348"/>
      <c r="BY46" s="348"/>
      <c r="BZ46" s="348"/>
      <c r="CA46" s="348"/>
      <c r="CB46" s="348"/>
      <c r="CC46" s="348"/>
      <c r="CD46" s="348"/>
      <c r="CE46" s="348"/>
      <c r="CF46" s="348"/>
      <c r="CG46" s="348"/>
      <c r="CH46" s="348"/>
      <c r="CI46" s="348"/>
      <c r="CJ46" s="348"/>
      <c r="CK46" s="348"/>
      <c r="CL46" s="348"/>
      <c r="CM46" s="348"/>
      <c r="CN46" s="348"/>
      <c r="CO46" s="348"/>
      <c r="CP46" s="348"/>
      <c r="CQ46" s="348"/>
      <c r="CR46" s="348"/>
      <c r="CS46" s="348"/>
      <c r="CT46" s="348"/>
      <c r="CU46" s="348"/>
      <c r="CV46" s="348"/>
      <c r="CW46" s="348"/>
      <c r="CX46" s="348"/>
      <c r="CY46" s="348"/>
      <c r="CZ46" s="348"/>
      <c r="DA46" s="348"/>
      <c r="DB46" s="348"/>
      <c r="DC46" s="348"/>
      <c r="DD46" s="348"/>
      <c r="DE46" s="348"/>
      <c r="DF46" s="348"/>
      <c r="DG46" s="348"/>
      <c r="DH46" s="348"/>
      <c r="DI46" s="348"/>
    </row>
    <row r="47" spans="1:113" x14ac:dyDescent="0.15">
      <c r="E47" s="348" t="s">
        <v>208</v>
      </c>
      <c r="F47" s="348"/>
      <c r="G47" s="348"/>
      <c r="H47" s="348"/>
      <c r="I47" s="348"/>
      <c r="J47" s="348"/>
      <c r="K47" s="348"/>
      <c r="L47" s="348"/>
      <c r="M47" s="348"/>
      <c r="N47" s="348"/>
      <c r="O47" s="348"/>
      <c r="P47" s="348"/>
      <c r="Q47" s="348"/>
      <c r="R47" s="348"/>
      <c r="S47" s="348"/>
      <c r="T47" s="348"/>
      <c r="U47" s="348"/>
      <c r="V47" s="348"/>
      <c r="W47" s="348"/>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c r="BB47" s="348"/>
      <c r="BC47" s="348"/>
      <c r="BD47" s="348"/>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8"/>
      <c r="CC47" s="348"/>
      <c r="CD47" s="348"/>
      <c r="CE47" s="348"/>
      <c r="CF47" s="348"/>
      <c r="CG47" s="348"/>
      <c r="CH47" s="348"/>
      <c r="CI47" s="348"/>
      <c r="CJ47" s="348"/>
      <c r="CK47" s="348"/>
      <c r="CL47" s="348"/>
      <c r="CM47" s="348"/>
      <c r="CN47" s="348"/>
      <c r="CO47" s="348"/>
      <c r="CP47" s="348"/>
      <c r="CQ47" s="348"/>
      <c r="CR47" s="348"/>
      <c r="CS47" s="348"/>
      <c r="CT47" s="348"/>
      <c r="CU47" s="348"/>
      <c r="CV47" s="348"/>
      <c r="CW47" s="348"/>
      <c r="CX47" s="348"/>
      <c r="CY47" s="348"/>
      <c r="CZ47" s="348"/>
      <c r="DA47" s="348"/>
      <c r="DB47" s="348"/>
      <c r="DC47" s="348"/>
      <c r="DD47" s="348"/>
      <c r="DE47" s="348"/>
      <c r="DF47" s="348"/>
      <c r="DG47" s="348"/>
      <c r="DH47" s="348"/>
      <c r="DI47" s="348"/>
    </row>
    <row r="48" spans="1:113" x14ac:dyDescent="0.15">
      <c r="E48" s="348" t="s">
        <v>209</v>
      </c>
      <c r="F48" s="348"/>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8"/>
      <c r="CC48" s="348"/>
      <c r="CD48" s="348"/>
      <c r="CE48" s="348"/>
      <c r="CF48" s="348"/>
      <c r="CG48" s="348"/>
      <c r="CH48" s="348"/>
      <c r="CI48" s="348"/>
      <c r="CJ48" s="348"/>
      <c r="CK48" s="348"/>
      <c r="CL48" s="348"/>
      <c r="CM48" s="348"/>
      <c r="CN48" s="348"/>
      <c r="CO48" s="348"/>
      <c r="CP48" s="348"/>
      <c r="CQ48" s="348"/>
      <c r="CR48" s="348"/>
      <c r="CS48" s="348"/>
      <c r="CT48" s="348"/>
      <c r="CU48" s="348"/>
      <c r="CV48" s="348"/>
      <c r="CW48" s="348"/>
      <c r="CX48" s="348"/>
      <c r="CY48" s="348"/>
      <c r="CZ48" s="348"/>
      <c r="DA48" s="348"/>
      <c r="DB48" s="348"/>
      <c r="DC48" s="348"/>
      <c r="DD48" s="348"/>
      <c r="DE48" s="348"/>
      <c r="DF48" s="348"/>
      <c r="DG48" s="348"/>
      <c r="DH48" s="348"/>
      <c r="DI48" s="348"/>
    </row>
    <row r="49" spans="5:113" x14ac:dyDescent="0.15">
      <c r="E49" s="350" t="s">
        <v>210</v>
      </c>
      <c r="F49" s="350"/>
      <c r="G49" s="350"/>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0"/>
      <c r="AY49" s="350"/>
      <c r="AZ49" s="350"/>
      <c r="BA49" s="350"/>
      <c r="BB49" s="350"/>
      <c r="BC49" s="350"/>
      <c r="BD49" s="350"/>
      <c r="BE49" s="350"/>
      <c r="BF49" s="350"/>
      <c r="BG49" s="350"/>
      <c r="BH49" s="350"/>
      <c r="BI49" s="350"/>
      <c r="BJ49" s="350"/>
      <c r="BK49" s="350"/>
      <c r="BL49" s="350"/>
      <c r="BM49" s="350"/>
      <c r="BN49" s="350"/>
      <c r="BO49" s="350"/>
      <c r="BP49" s="350"/>
      <c r="BQ49" s="350"/>
      <c r="BR49" s="350"/>
      <c r="BS49" s="350"/>
      <c r="BT49" s="350"/>
      <c r="BU49" s="350"/>
      <c r="BV49" s="350"/>
      <c r="BW49" s="350"/>
      <c r="BX49" s="350"/>
      <c r="BY49" s="350"/>
      <c r="BZ49" s="350"/>
      <c r="CA49" s="350"/>
      <c r="CB49" s="350"/>
      <c r="CC49" s="350"/>
      <c r="CD49" s="350"/>
      <c r="CE49" s="350"/>
      <c r="CF49" s="350"/>
      <c r="CG49" s="350"/>
      <c r="CH49" s="350"/>
      <c r="CI49" s="350"/>
      <c r="CJ49" s="350"/>
      <c r="CK49" s="350"/>
      <c r="CL49" s="350"/>
      <c r="CM49" s="350"/>
      <c r="CN49" s="350"/>
      <c r="CO49" s="350"/>
      <c r="CP49" s="350"/>
      <c r="CQ49" s="350"/>
      <c r="CR49" s="350"/>
      <c r="CS49" s="350"/>
      <c r="CT49" s="350"/>
      <c r="CU49" s="350"/>
      <c r="CV49" s="350"/>
      <c r="CW49" s="350"/>
      <c r="CX49" s="350"/>
      <c r="CY49" s="350"/>
      <c r="CZ49" s="350"/>
      <c r="DA49" s="350"/>
      <c r="DB49" s="350"/>
      <c r="DC49" s="350"/>
      <c r="DD49" s="350"/>
      <c r="DE49" s="350"/>
      <c r="DF49" s="350"/>
      <c r="DG49" s="350"/>
      <c r="DH49" s="350"/>
      <c r="DI49" s="350"/>
    </row>
    <row r="50" spans="5:113" x14ac:dyDescent="0.15">
      <c r="E50" s="348" t="s">
        <v>211</v>
      </c>
      <c r="F50" s="348"/>
      <c r="G50" s="348"/>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c r="BB50" s="348"/>
      <c r="BC50" s="348"/>
      <c r="BD50" s="348"/>
      <c r="BE50" s="348"/>
      <c r="BF50" s="348"/>
      <c r="BG50" s="348"/>
      <c r="BH50" s="348"/>
      <c r="BI50" s="348"/>
      <c r="BJ50" s="348"/>
      <c r="BK50" s="348"/>
      <c r="BL50" s="348"/>
      <c r="BM50" s="348"/>
      <c r="BN50" s="348"/>
      <c r="BO50" s="348"/>
      <c r="BP50" s="348"/>
      <c r="BQ50" s="348"/>
      <c r="BR50" s="348"/>
      <c r="BS50" s="348"/>
      <c r="BT50" s="348"/>
      <c r="BU50" s="348"/>
      <c r="BV50" s="348"/>
      <c r="BW50" s="348"/>
      <c r="BX50" s="348"/>
      <c r="BY50" s="348"/>
      <c r="BZ50" s="348"/>
      <c r="CA50" s="348"/>
      <c r="CB50" s="348"/>
      <c r="CC50" s="348"/>
      <c r="CD50" s="348"/>
      <c r="CE50" s="348"/>
      <c r="CF50" s="348"/>
      <c r="CG50" s="348"/>
      <c r="CH50" s="348"/>
      <c r="CI50" s="348"/>
      <c r="CJ50" s="348"/>
      <c r="CK50" s="348"/>
      <c r="CL50" s="348"/>
      <c r="CM50" s="348"/>
      <c r="CN50" s="348"/>
      <c r="CO50" s="348"/>
      <c r="CP50" s="348"/>
      <c r="CQ50" s="348"/>
      <c r="CR50" s="348"/>
      <c r="CS50" s="348"/>
      <c r="CT50" s="348"/>
      <c r="CU50" s="348"/>
      <c r="CV50" s="348"/>
      <c r="CW50" s="348"/>
      <c r="CX50" s="348"/>
      <c r="CY50" s="348"/>
      <c r="CZ50" s="348"/>
      <c r="DA50" s="348"/>
      <c r="DB50" s="348"/>
      <c r="DC50" s="348"/>
      <c r="DD50" s="348"/>
      <c r="DE50" s="348"/>
      <c r="DF50" s="348"/>
      <c r="DG50" s="348"/>
      <c r="DH50" s="348"/>
      <c r="DI50" s="348"/>
    </row>
    <row r="51" spans="5:113" x14ac:dyDescent="0.15">
      <c r="E51" s="348" t="s">
        <v>212</v>
      </c>
      <c r="F51" s="348"/>
      <c r="G51" s="348"/>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348"/>
      <c r="BD51" s="348"/>
      <c r="BE51" s="348"/>
      <c r="BF51" s="348"/>
      <c r="BG51" s="348"/>
      <c r="BH51" s="348"/>
      <c r="BI51" s="348"/>
      <c r="BJ51" s="348"/>
      <c r="BK51" s="348"/>
      <c r="BL51" s="348"/>
      <c r="BM51" s="348"/>
      <c r="BN51" s="348"/>
      <c r="BO51" s="348"/>
      <c r="BP51" s="348"/>
      <c r="BQ51" s="348"/>
      <c r="BR51" s="348"/>
      <c r="BS51" s="348"/>
      <c r="BT51" s="348"/>
      <c r="BU51" s="348"/>
      <c r="BV51" s="348"/>
      <c r="BW51" s="348"/>
      <c r="BX51" s="348"/>
      <c r="BY51" s="348"/>
      <c r="BZ51" s="348"/>
      <c r="CA51" s="348"/>
      <c r="CB51" s="348"/>
      <c r="CC51" s="348"/>
      <c r="CD51" s="348"/>
      <c r="CE51" s="348"/>
      <c r="CF51" s="348"/>
      <c r="CG51" s="348"/>
      <c r="CH51" s="348"/>
      <c r="CI51" s="348"/>
      <c r="CJ51" s="348"/>
      <c r="CK51" s="348"/>
      <c r="CL51" s="348"/>
      <c r="CM51" s="348"/>
      <c r="CN51" s="348"/>
      <c r="CO51" s="348"/>
      <c r="CP51" s="348"/>
      <c r="CQ51" s="348"/>
      <c r="CR51" s="348"/>
      <c r="CS51" s="348"/>
      <c r="CT51" s="348"/>
      <c r="CU51" s="348"/>
      <c r="CV51" s="348"/>
      <c r="CW51" s="348"/>
      <c r="CX51" s="348"/>
      <c r="CY51" s="348"/>
      <c r="CZ51" s="348"/>
      <c r="DA51" s="348"/>
      <c r="DB51" s="348"/>
      <c r="DC51" s="348"/>
      <c r="DD51" s="348"/>
      <c r="DE51" s="348"/>
      <c r="DF51" s="348"/>
      <c r="DG51" s="348"/>
      <c r="DH51" s="348"/>
      <c r="DI51" s="348"/>
    </row>
    <row r="52" spans="5:113" x14ac:dyDescent="0.15">
      <c r="E52" s="348" t="s">
        <v>213</v>
      </c>
      <c r="F52" s="348"/>
      <c r="G52" s="348"/>
      <c r="H52" s="348"/>
      <c r="I52" s="348"/>
      <c r="J52" s="348"/>
      <c r="K52" s="348"/>
      <c r="L52" s="348"/>
      <c r="M52" s="348"/>
      <c r="N52" s="348"/>
      <c r="O52" s="348"/>
      <c r="P52" s="348"/>
      <c r="Q52" s="348"/>
      <c r="R52" s="348"/>
      <c r="S52" s="348"/>
      <c r="T52" s="348"/>
      <c r="U52" s="348"/>
      <c r="V52" s="348"/>
      <c r="W52" s="348"/>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c r="BB52" s="348"/>
      <c r="BC52" s="348"/>
      <c r="BD52" s="348"/>
      <c r="BE52" s="348"/>
      <c r="BF52" s="348"/>
      <c r="BG52" s="348"/>
      <c r="BH52" s="348"/>
      <c r="BI52" s="348"/>
      <c r="BJ52" s="348"/>
      <c r="BK52" s="348"/>
      <c r="BL52" s="348"/>
      <c r="BM52" s="348"/>
      <c r="BN52" s="348"/>
      <c r="BO52" s="348"/>
      <c r="BP52" s="348"/>
      <c r="BQ52" s="348"/>
      <c r="BR52" s="348"/>
      <c r="BS52" s="348"/>
      <c r="BT52" s="348"/>
      <c r="BU52" s="348"/>
      <c r="BV52" s="348"/>
      <c r="BW52" s="348"/>
      <c r="BX52" s="348"/>
      <c r="BY52" s="348"/>
      <c r="BZ52" s="348"/>
      <c r="CA52" s="348"/>
      <c r="CB52" s="348"/>
      <c r="CC52" s="348"/>
      <c r="CD52" s="348"/>
      <c r="CE52" s="348"/>
      <c r="CF52" s="348"/>
      <c r="CG52" s="348"/>
      <c r="CH52" s="348"/>
      <c r="CI52" s="348"/>
      <c r="CJ52" s="348"/>
      <c r="CK52" s="348"/>
      <c r="CL52" s="348"/>
      <c r="CM52" s="348"/>
      <c r="CN52" s="348"/>
      <c r="CO52" s="348"/>
      <c r="CP52" s="348"/>
      <c r="CQ52" s="348"/>
      <c r="CR52" s="348"/>
      <c r="CS52" s="348"/>
      <c r="CT52" s="348"/>
      <c r="CU52" s="348"/>
      <c r="CV52" s="348"/>
      <c r="CW52" s="348"/>
      <c r="CX52" s="348"/>
      <c r="CY52" s="348"/>
      <c r="CZ52" s="348"/>
      <c r="DA52" s="348"/>
      <c r="DB52" s="348"/>
      <c r="DC52" s="348"/>
      <c r="DD52" s="348"/>
      <c r="DE52" s="348"/>
      <c r="DF52" s="348"/>
      <c r="DG52" s="348"/>
      <c r="DH52" s="348"/>
      <c r="DI52" s="348"/>
    </row>
    <row r="53" spans="5:113" x14ac:dyDescent="0.15">
      <c r="E53" s="171" t="s">
        <v>614</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G60" sqref="G6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132" t="s">
        <v>577</v>
      </c>
      <c r="D34" s="1132"/>
      <c r="E34" s="1133"/>
      <c r="F34" s="32">
        <v>12.19</v>
      </c>
      <c r="G34" s="33">
        <v>10.78</v>
      </c>
      <c r="H34" s="33">
        <v>11.27</v>
      </c>
      <c r="I34" s="33">
        <v>10.82</v>
      </c>
      <c r="J34" s="34">
        <v>11</v>
      </c>
      <c r="K34" s="22"/>
      <c r="L34" s="22"/>
      <c r="M34" s="22"/>
      <c r="N34" s="22"/>
      <c r="O34" s="22"/>
      <c r="P34" s="22"/>
    </row>
    <row r="35" spans="1:16" ht="39" customHeight="1" x14ac:dyDescent="0.15">
      <c r="A35" s="22"/>
      <c r="B35" s="35"/>
      <c r="C35" s="1128" t="s">
        <v>578</v>
      </c>
      <c r="D35" s="1128"/>
      <c r="E35" s="1129"/>
      <c r="F35" s="36" t="s">
        <v>525</v>
      </c>
      <c r="G35" s="37" t="s">
        <v>525</v>
      </c>
      <c r="H35" s="37" t="s">
        <v>525</v>
      </c>
      <c r="I35" s="37" t="s">
        <v>525</v>
      </c>
      <c r="J35" s="38">
        <v>7.36</v>
      </c>
      <c r="K35" s="22"/>
      <c r="L35" s="22"/>
      <c r="M35" s="22"/>
      <c r="N35" s="22"/>
      <c r="O35" s="22"/>
      <c r="P35" s="22"/>
    </row>
    <row r="36" spans="1:16" ht="39" customHeight="1" x14ac:dyDescent="0.15">
      <c r="A36" s="22"/>
      <c r="B36" s="35"/>
      <c r="C36" s="1128" t="s">
        <v>579</v>
      </c>
      <c r="D36" s="1128"/>
      <c r="E36" s="1129"/>
      <c r="F36" s="36">
        <v>1.86</v>
      </c>
      <c r="G36" s="37">
        <v>2.38</v>
      </c>
      <c r="H36" s="37">
        <v>2.81</v>
      </c>
      <c r="I36" s="37">
        <v>3.35</v>
      </c>
      <c r="J36" s="38">
        <v>3.4</v>
      </c>
      <c r="K36" s="22"/>
      <c r="L36" s="22"/>
      <c r="M36" s="22"/>
      <c r="N36" s="22"/>
      <c r="O36" s="22"/>
      <c r="P36" s="22"/>
    </row>
    <row r="37" spans="1:16" ht="39" customHeight="1" x14ac:dyDescent="0.15">
      <c r="A37" s="22"/>
      <c r="B37" s="35"/>
      <c r="C37" s="1128" t="s">
        <v>580</v>
      </c>
      <c r="D37" s="1128"/>
      <c r="E37" s="1129"/>
      <c r="F37" s="36">
        <v>2.36</v>
      </c>
      <c r="G37" s="37">
        <v>2.64</v>
      </c>
      <c r="H37" s="37">
        <v>2.41</v>
      </c>
      <c r="I37" s="37">
        <v>2.37</v>
      </c>
      <c r="J37" s="38">
        <v>2.85</v>
      </c>
      <c r="K37" s="22"/>
      <c r="L37" s="22"/>
      <c r="M37" s="22"/>
      <c r="N37" s="22"/>
      <c r="O37" s="22"/>
      <c r="P37" s="22"/>
    </row>
    <row r="38" spans="1:16" ht="39" customHeight="1" x14ac:dyDescent="0.15">
      <c r="A38" s="22"/>
      <c r="B38" s="35"/>
      <c r="C38" s="1128" t="s">
        <v>581</v>
      </c>
      <c r="D38" s="1128"/>
      <c r="E38" s="1129"/>
      <c r="F38" s="36">
        <v>2.62</v>
      </c>
      <c r="G38" s="37">
        <v>2.66</v>
      </c>
      <c r="H38" s="37">
        <v>2.71</v>
      </c>
      <c r="I38" s="37">
        <v>2.58</v>
      </c>
      <c r="J38" s="38">
        <v>2.5</v>
      </c>
      <c r="K38" s="22"/>
      <c r="L38" s="22"/>
      <c r="M38" s="22"/>
      <c r="N38" s="22"/>
      <c r="O38" s="22"/>
      <c r="P38" s="22"/>
    </row>
    <row r="39" spans="1:16" ht="39" customHeight="1" x14ac:dyDescent="0.15">
      <c r="A39" s="22"/>
      <c r="B39" s="35"/>
      <c r="C39" s="1128" t="s">
        <v>582</v>
      </c>
      <c r="D39" s="1128"/>
      <c r="E39" s="1129"/>
      <c r="F39" s="36">
        <v>1.83</v>
      </c>
      <c r="G39" s="37">
        <v>1.98</v>
      </c>
      <c r="H39" s="37">
        <v>2.0699999999999998</v>
      </c>
      <c r="I39" s="37">
        <v>1.83</v>
      </c>
      <c r="J39" s="38">
        <v>1.02</v>
      </c>
      <c r="K39" s="22"/>
      <c r="L39" s="22"/>
      <c r="M39" s="22"/>
      <c r="N39" s="22"/>
      <c r="O39" s="22"/>
      <c r="P39" s="22"/>
    </row>
    <row r="40" spans="1:16" ht="39" customHeight="1" x14ac:dyDescent="0.15">
      <c r="A40" s="22"/>
      <c r="B40" s="35"/>
      <c r="C40" s="1128" t="s">
        <v>583</v>
      </c>
      <c r="D40" s="1128"/>
      <c r="E40" s="1129"/>
      <c r="F40" s="36">
        <v>0.6</v>
      </c>
      <c r="G40" s="37">
        <v>1.03</v>
      </c>
      <c r="H40" s="37">
        <v>0.48</v>
      </c>
      <c r="I40" s="37">
        <v>0.71</v>
      </c>
      <c r="J40" s="38">
        <v>0.94</v>
      </c>
      <c r="K40" s="22"/>
      <c r="L40" s="22"/>
      <c r="M40" s="22"/>
      <c r="N40" s="22"/>
      <c r="O40" s="22"/>
      <c r="P40" s="22"/>
    </row>
    <row r="41" spans="1:16" ht="39" customHeight="1" x14ac:dyDescent="0.15">
      <c r="A41" s="22"/>
      <c r="B41" s="35"/>
      <c r="C41" s="1128" t="s">
        <v>584</v>
      </c>
      <c r="D41" s="1128"/>
      <c r="E41" s="1129"/>
      <c r="F41" s="36">
        <v>0.5</v>
      </c>
      <c r="G41" s="37">
        <v>0.54</v>
      </c>
      <c r="H41" s="37">
        <v>0.56000000000000005</v>
      </c>
      <c r="I41" s="37">
        <v>0.61</v>
      </c>
      <c r="J41" s="38">
        <v>0.54</v>
      </c>
      <c r="K41" s="22"/>
      <c r="L41" s="22"/>
      <c r="M41" s="22"/>
      <c r="N41" s="22"/>
      <c r="O41" s="22"/>
      <c r="P41" s="22"/>
    </row>
    <row r="42" spans="1:16" ht="39" customHeight="1" x14ac:dyDescent="0.15">
      <c r="A42" s="22"/>
      <c r="B42" s="39"/>
      <c r="C42" s="1128" t="s">
        <v>585</v>
      </c>
      <c r="D42" s="1128"/>
      <c r="E42" s="1129"/>
      <c r="F42" s="36" t="s">
        <v>525</v>
      </c>
      <c r="G42" s="37" t="s">
        <v>525</v>
      </c>
      <c r="H42" s="37" t="s">
        <v>525</v>
      </c>
      <c r="I42" s="37" t="s">
        <v>525</v>
      </c>
      <c r="J42" s="38" t="s">
        <v>525</v>
      </c>
      <c r="K42" s="22"/>
      <c r="L42" s="22"/>
      <c r="M42" s="22"/>
      <c r="N42" s="22"/>
      <c r="O42" s="22"/>
      <c r="P42" s="22"/>
    </row>
    <row r="43" spans="1:16" ht="39" customHeight="1" thickBot="1" x14ac:dyDescent="0.2">
      <c r="A43" s="22"/>
      <c r="B43" s="40"/>
      <c r="C43" s="1130" t="s">
        <v>586</v>
      </c>
      <c r="D43" s="1130"/>
      <c r="E43" s="1131"/>
      <c r="F43" s="41">
        <v>5.5</v>
      </c>
      <c r="G43" s="42">
        <v>6.45</v>
      </c>
      <c r="H43" s="42">
        <v>7.59</v>
      </c>
      <c r="I43" s="42">
        <v>8.18</v>
      </c>
      <c r="J43" s="43">
        <v>1.1000000000000001</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Ddp8ga04oScSfSWuMnTOZ+BmmnZ8x4p12gw6vJ+MDvzlymWR0GYDo7SuauWm8aR8fG7V6vxPlRckr8EUMmCSA==" saltValue="/LzFiyDcyyPKIjTfsjdA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G60" sqref="G6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567</v>
      </c>
      <c r="L44" s="54" t="s">
        <v>568</v>
      </c>
      <c r="M44" s="54" t="s">
        <v>569</v>
      </c>
      <c r="N44" s="54" t="s">
        <v>570</v>
      </c>
      <c r="O44" s="55" t="s">
        <v>571</v>
      </c>
      <c r="P44" s="46"/>
      <c r="Q44" s="46"/>
      <c r="R44" s="46"/>
      <c r="S44" s="46"/>
      <c r="T44" s="46"/>
      <c r="U44" s="46"/>
    </row>
    <row r="45" spans="1:21" ht="30.75" customHeight="1" x14ac:dyDescent="0.15">
      <c r="A45" s="46"/>
      <c r="B45" s="1152" t="s">
        <v>11</v>
      </c>
      <c r="C45" s="1153"/>
      <c r="D45" s="56"/>
      <c r="E45" s="1158" t="s">
        <v>12</v>
      </c>
      <c r="F45" s="1158"/>
      <c r="G45" s="1158"/>
      <c r="H45" s="1158"/>
      <c r="I45" s="1158"/>
      <c r="J45" s="1159"/>
      <c r="K45" s="57">
        <v>15805</v>
      </c>
      <c r="L45" s="58">
        <v>15485</v>
      </c>
      <c r="M45" s="58">
        <v>15789</v>
      </c>
      <c r="N45" s="58">
        <v>15770</v>
      </c>
      <c r="O45" s="59">
        <v>15792</v>
      </c>
      <c r="P45" s="46"/>
      <c r="Q45" s="46"/>
      <c r="R45" s="46"/>
      <c r="S45" s="46"/>
      <c r="T45" s="46"/>
      <c r="U45" s="46"/>
    </row>
    <row r="46" spans="1:21" ht="30.75" customHeight="1" x14ac:dyDescent="0.15">
      <c r="A46" s="46"/>
      <c r="B46" s="1154"/>
      <c r="C46" s="1155"/>
      <c r="D46" s="60"/>
      <c r="E46" s="1136" t="s">
        <v>13</v>
      </c>
      <c r="F46" s="1136"/>
      <c r="G46" s="1136"/>
      <c r="H46" s="1136"/>
      <c r="I46" s="1136"/>
      <c r="J46" s="1137"/>
      <c r="K46" s="61" t="s">
        <v>525</v>
      </c>
      <c r="L46" s="62" t="s">
        <v>525</v>
      </c>
      <c r="M46" s="62" t="s">
        <v>525</v>
      </c>
      <c r="N46" s="62" t="s">
        <v>525</v>
      </c>
      <c r="O46" s="63" t="s">
        <v>525</v>
      </c>
      <c r="P46" s="46"/>
      <c r="Q46" s="46"/>
      <c r="R46" s="46"/>
      <c r="S46" s="46"/>
      <c r="T46" s="46"/>
      <c r="U46" s="46"/>
    </row>
    <row r="47" spans="1:21" ht="30.75" customHeight="1" x14ac:dyDescent="0.15">
      <c r="A47" s="46"/>
      <c r="B47" s="1154"/>
      <c r="C47" s="1155"/>
      <c r="D47" s="60"/>
      <c r="E47" s="1136" t="s">
        <v>14</v>
      </c>
      <c r="F47" s="1136"/>
      <c r="G47" s="1136"/>
      <c r="H47" s="1136"/>
      <c r="I47" s="1136"/>
      <c r="J47" s="1137"/>
      <c r="K47" s="61">
        <v>433</v>
      </c>
      <c r="L47" s="62">
        <v>433</v>
      </c>
      <c r="M47" s="62">
        <v>433</v>
      </c>
      <c r="N47" s="62">
        <v>433</v>
      </c>
      <c r="O47" s="63">
        <v>160</v>
      </c>
      <c r="P47" s="46"/>
      <c r="Q47" s="46"/>
      <c r="R47" s="46"/>
      <c r="S47" s="46"/>
      <c r="T47" s="46"/>
      <c r="U47" s="46"/>
    </row>
    <row r="48" spans="1:21" ht="30.75" customHeight="1" x14ac:dyDescent="0.15">
      <c r="A48" s="46"/>
      <c r="B48" s="1154"/>
      <c r="C48" s="1155"/>
      <c r="D48" s="60"/>
      <c r="E48" s="1136" t="s">
        <v>15</v>
      </c>
      <c r="F48" s="1136"/>
      <c r="G48" s="1136"/>
      <c r="H48" s="1136"/>
      <c r="I48" s="1136"/>
      <c r="J48" s="1137"/>
      <c r="K48" s="61">
        <v>5313</v>
      </c>
      <c r="L48" s="62">
        <v>5296</v>
      </c>
      <c r="M48" s="62">
        <v>5453</v>
      </c>
      <c r="N48" s="62">
        <v>5411</v>
      </c>
      <c r="O48" s="63">
        <v>5259</v>
      </c>
      <c r="P48" s="46"/>
      <c r="Q48" s="46"/>
      <c r="R48" s="46"/>
      <c r="S48" s="46"/>
      <c r="T48" s="46"/>
      <c r="U48" s="46"/>
    </row>
    <row r="49" spans="1:21" ht="30.75" customHeight="1" x14ac:dyDescent="0.15">
      <c r="A49" s="46"/>
      <c r="B49" s="1154"/>
      <c r="C49" s="1155"/>
      <c r="D49" s="60"/>
      <c r="E49" s="1136" t="s">
        <v>16</v>
      </c>
      <c r="F49" s="1136"/>
      <c r="G49" s="1136"/>
      <c r="H49" s="1136"/>
      <c r="I49" s="1136"/>
      <c r="J49" s="1137"/>
      <c r="K49" s="61" t="s">
        <v>525</v>
      </c>
      <c r="L49" s="62">
        <v>2</v>
      </c>
      <c r="M49" s="62">
        <v>3</v>
      </c>
      <c r="N49" s="62">
        <v>3</v>
      </c>
      <c r="O49" s="63">
        <v>174</v>
      </c>
      <c r="P49" s="46"/>
      <c r="Q49" s="46"/>
      <c r="R49" s="46"/>
      <c r="S49" s="46"/>
      <c r="T49" s="46"/>
      <c r="U49" s="46"/>
    </row>
    <row r="50" spans="1:21" ht="30.75" customHeight="1" x14ac:dyDescent="0.15">
      <c r="A50" s="46"/>
      <c r="B50" s="1154"/>
      <c r="C50" s="1155"/>
      <c r="D50" s="60"/>
      <c r="E50" s="1136" t="s">
        <v>17</v>
      </c>
      <c r="F50" s="1136"/>
      <c r="G50" s="1136"/>
      <c r="H50" s="1136"/>
      <c r="I50" s="1136"/>
      <c r="J50" s="1137"/>
      <c r="K50" s="61" t="s">
        <v>525</v>
      </c>
      <c r="L50" s="62" t="s">
        <v>525</v>
      </c>
      <c r="M50" s="62">
        <v>0</v>
      </c>
      <c r="N50" s="62" t="s">
        <v>525</v>
      </c>
      <c r="O50" s="63" t="s">
        <v>525</v>
      </c>
      <c r="P50" s="46"/>
      <c r="Q50" s="46"/>
      <c r="R50" s="46"/>
      <c r="S50" s="46"/>
      <c r="T50" s="46"/>
      <c r="U50" s="46"/>
    </row>
    <row r="51" spans="1:21" ht="30.75" customHeight="1" x14ac:dyDescent="0.15">
      <c r="A51" s="46"/>
      <c r="B51" s="1156"/>
      <c r="C51" s="1157"/>
      <c r="D51" s="64"/>
      <c r="E51" s="1136" t="s">
        <v>18</v>
      </c>
      <c r="F51" s="1136"/>
      <c r="G51" s="1136"/>
      <c r="H51" s="1136"/>
      <c r="I51" s="1136"/>
      <c r="J51" s="1137"/>
      <c r="K51" s="61">
        <v>3</v>
      </c>
      <c r="L51" s="62">
        <v>3</v>
      </c>
      <c r="M51" s="62">
        <v>1</v>
      </c>
      <c r="N51" s="62">
        <v>1</v>
      </c>
      <c r="O51" s="63">
        <v>3</v>
      </c>
      <c r="P51" s="46"/>
      <c r="Q51" s="46"/>
      <c r="R51" s="46"/>
      <c r="S51" s="46"/>
      <c r="T51" s="46"/>
      <c r="U51" s="46"/>
    </row>
    <row r="52" spans="1:21" ht="30.75" customHeight="1" x14ac:dyDescent="0.15">
      <c r="A52" s="46"/>
      <c r="B52" s="1134" t="s">
        <v>19</v>
      </c>
      <c r="C52" s="1135"/>
      <c r="D52" s="64"/>
      <c r="E52" s="1136" t="s">
        <v>20</v>
      </c>
      <c r="F52" s="1136"/>
      <c r="G52" s="1136"/>
      <c r="H52" s="1136"/>
      <c r="I52" s="1136"/>
      <c r="J52" s="1137"/>
      <c r="K52" s="61">
        <v>14465</v>
      </c>
      <c r="L52" s="62">
        <v>14335</v>
      </c>
      <c r="M52" s="62">
        <v>14229</v>
      </c>
      <c r="N52" s="62">
        <v>13770</v>
      </c>
      <c r="O52" s="63">
        <v>13803</v>
      </c>
      <c r="P52" s="46"/>
      <c r="Q52" s="46"/>
      <c r="R52" s="46"/>
      <c r="S52" s="46"/>
      <c r="T52" s="46"/>
      <c r="U52" s="46"/>
    </row>
    <row r="53" spans="1:21" ht="30.75" customHeight="1" thickBot="1" x14ac:dyDescent="0.2">
      <c r="A53" s="46"/>
      <c r="B53" s="1138" t="s">
        <v>21</v>
      </c>
      <c r="C53" s="1139"/>
      <c r="D53" s="65"/>
      <c r="E53" s="1140" t="s">
        <v>22</v>
      </c>
      <c r="F53" s="1140"/>
      <c r="G53" s="1140"/>
      <c r="H53" s="1140"/>
      <c r="I53" s="1140"/>
      <c r="J53" s="1141"/>
      <c r="K53" s="66">
        <v>7089</v>
      </c>
      <c r="L53" s="67">
        <v>6884</v>
      </c>
      <c r="M53" s="67">
        <v>7450</v>
      </c>
      <c r="N53" s="67">
        <v>7848</v>
      </c>
      <c r="O53" s="68">
        <v>7585</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587</v>
      </c>
      <c r="P55" s="46"/>
      <c r="Q55" s="46"/>
      <c r="R55" s="46"/>
      <c r="S55" s="46"/>
      <c r="T55" s="46"/>
      <c r="U55" s="46"/>
    </row>
    <row r="56" spans="1:21" ht="31.5" customHeight="1" thickBot="1" x14ac:dyDescent="0.2">
      <c r="A56" s="46"/>
      <c r="B56" s="74"/>
      <c r="C56" s="75"/>
      <c r="D56" s="75"/>
      <c r="E56" s="76"/>
      <c r="F56" s="76"/>
      <c r="G56" s="76"/>
      <c r="H56" s="76"/>
      <c r="I56" s="76"/>
      <c r="J56" s="77" t="s">
        <v>2</v>
      </c>
      <c r="K56" s="78" t="s">
        <v>588</v>
      </c>
      <c r="L56" s="79" t="s">
        <v>589</v>
      </c>
      <c r="M56" s="79" t="s">
        <v>590</v>
      </c>
      <c r="N56" s="79" t="s">
        <v>591</v>
      </c>
      <c r="O56" s="80" t="s">
        <v>592</v>
      </c>
      <c r="P56" s="46"/>
      <c r="Q56" s="46"/>
      <c r="R56" s="46"/>
      <c r="S56" s="46"/>
      <c r="T56" s="46"/>
      <c r="U56" s="46"/>
    </row>
    <row r="57" spans="1:21" ht="31.5" customHeight="1" x14ac:dyDescent="0.15">
      <c r="B57" s="1142" t="s">
        <v>25</v>
      </c>
      <c r="C57" s="1143"/>
      <c r="D57" s="1146" t="s">
        <v>26</v>
      </c>
      <c r="E57" s="1147"/>
      <c r="F57" s="1147"/>
      <c r="G57" s="1147"/>
      <c r="H57" s="1147"/>
      <c r="I57" s="1147"/>
      <c r="J57" s="1148"/>
      <c r="K57" s="81">
        <v>10350</v>
      </c>
      <c r="L57" s="82">
        <v>9930</v>
      </c>
      <c r="M57" s="82">
        <v>9970</v>
      </c>
      <c r="N57" s="82">
        <v>8870</v>
      </c>
      <c r="O57" s="83">
        <v>9230</v>
      </c>
    </row>
    <row r="58" spans="1:21" ht="31.5" customHeight="1" thickBot="1" x14ac:dyDescent="0.2">
      <c r="B58" s="1144"/>
      <c r="C58" s="1145"/>
      <c r="D58" s="1149" t="s">
        <v>27</v>
      </c>
      <c r="E58" s="1150"/>
      <c r="F58" s="1150"/>
      <c r="G58" s="1150"/>
      <c r="H58" s="1150"/>
      <c r="I58" s="1150"/>
      <c r="J58" s="1151"/>
      <c r="K58" s="84">
        <v>3455</v>
      </c>
      <c r="L58" s="85">
        <v>3888</v>
      </c>
      <c r="M58" s="85">
        <v>4322</v>
      </c>
      <c r="N58" s="85">
        <v>4755</v>
      </c>
      <c r="O58" s="86">
        <v>2080</v>
      </c>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coD7pscnouSVrOyg6jzYc84qIW7Fa50fDIZJ6jgzpEpKZf8e9C+jpQelLwRZr2o6uck/PE6wRkfXz+m1rdsahw==" saltValue="WQ1LRPiS+BVLe/99ZzDeE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G60" sqref="G60"/>
    </sheetView>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567</v>
      </c>
      <c r="J40" s="98" t="s">
        <v>568</v>
      </c>
      <c r="K40" s="98" t="s">
        <v>569</v>
      </c>
      <c r="L40" s="98" t="s">
        <v>570</v>
      </c>
      <c r="M40" s="99" t="s">
        <v>571</v>
      </c>
    </row>
    <row r="41" spans="2:13" ht="27.75" customHeight="1" x14ac:dyDescent="0.15">
      <c r="B41" s="1172" t="s">
        <v>30</v>
      </c>
      <c r="C41" s="1173"/>
      <c r="D41" s="100"/>
      <c r="E41" s="1174" t="s">
        <v>31</v>
      </c>
      <c r="F41" s="1174"/>
      <c r="G41" s="1174"/>
      <c r="H41" s="1175"/>
      <c r="I41" s="339">
        <v>178970</v>
      </c>
      <c r="J41" s="340">
        <v>182161</v>
      </c>
      <c r="K41" s="340">
        <v>178856</v>
      </c>
      <c r="L41" s="340">
        <v>178299</v>
      </c>
      <c r="M41" s="341">
        <v>173419</v>
      </c>
    </row>
    <row r="42" spans="2:13" ht="27.75" customHeight="1" x14ac:dyDescent="0.15">
      <c r="B42" s="1162"/>
      <c r="C42" s="1163"/>
      <c r="D42" s="101"/>
      <c r="E42" s="1166" t="s">
        <v>32</v>
      </c>
      <c r="F42" s="1166"/>
      <c r="G42" s="1166"/>
      <c r="H42" s="1167"/>
      <c r="I42" s="342" t="s">
        <v>525</v>
      </c>
      <c r="J42" s="343" t="s">
        <v>525</v>
      </c>
      <c r="K42" s="343" t="s">
        <v>525</v>
      </c>
      <c r="L42" s="343" t="s">
        <v>525</v>
      </c>
      <c r="M42" s="344" t="s">
        <v>525</v>
      </c>
    </row>
    <row r="43" spans="2:13" ht="27.75" customHeight="1" x14ac:dyDescent="0.15">
      <c r="B43" s="1162"/>
      <c r="C43" s="1163"/>
      <c r="D43" s="101"/>
      <c r="E43" s="1166" t="s">
        <v>33</v>
      </c>
      <c r="F43" s="1166"/>
      <c r="G43" s="1166"/>
      <c r="H43" s="1167"/>
      <c r="I43" s="342">
        <v>88919</v>
      </c>
      <c r="J43" s="343">
        <v>85392</v>
      </c>
      <c r="K43" s="343">
        <v>81453</v>
      </c>
      <c r="L43" s="343">
        <v>78485</v>
      </c>
      <c r="M43" s="344">
        <v>75770</v>
      </c>
    </row>
    <row r="44" spans="2:13" ht="27.75" customHeight="1" x14ac:dyDescent="0.15">
      <c r="B44" s="1162"/>
      <c r="C44" s="1163"/>
      <c r="D44" s="101"/>
      <c r="E44" s="1166" t="s">
        <v>34</v>
      </c>
      <c r="F44" s="1166"/>
      <c r="G44" s="1166"/>
      <c r="H44" s="1167"/>
      <c r="I44" s="342">
        <v>1143</v>
      </c>
      <c r="J44" s="343">
        <v>2151</v>
      </c>
      <c r="K44" s="343">
        <v>2151</v>
      </c>
      <c r="L44" s="343">
        <v>2151</v>
      </c>
      <c r="M44" s="344">
        <v>1979</v>
      </c>
    </row>
    <row r="45" spans="2:13" ht="27.75" customHeight="1" x14ac:dyDescent="0.15">
      <c r="B45" s="1162"/>
      <c r="C45" s="1163"/>
      <c r="D45" s="101"/>
      <c r="E45" s="1166" t="s">
        <v>35</v>
      </c>
      <c r="F45" s="1166"/>
      <c r="G45" s="1166"/>
      <c r="H45" s="1167"/>
      <c r="I45" s="342">
        <v>21640</v>
      </c>
      <c r="J45" s="343">
        <v>21688</v>
      </c>
      <c r="K45" s="343">
        <v>23189</v>
      </c>
      <c r="L45" s="343">
        <v>21187</v>
      </c>
      <c r="M45" s="344">
        <v>21573</v>
      </c>
    </row>
    <row r="46" spans="2:13" ht="27.75" customHeight="1" x14ac:dyDescent="0.15">
      <c r="B46" s="1162"/>
      <c r="C46" s="1163"/>
      <c r="D46" s="102"/>
      <c r="E46" s="1166" t="s">
        <v>36</v>
      </c>
      <c r="F46" s="1166"/>
      <c r="G46" s="1166"/>
      <c r="H46" s="1167"/>
      <c r="I46" s="342" t="s">
        <v>525</v>
      </c>
      <c r="J46" s="343" t="s">
        <v>525</v>
      </c>
      <c r="K46" s="343" t="s">
        <v>525</v>
      </c>
      <c r="L46" s="343" t="s">
        <v>525</v>
      </c>
      <c r="M46" s="344" t="s">
        <v>525</v>
      </c>
    </row>
    <row r="47" spans="2:13" ht="27.75" customHeight="1" x14ac:dyDescent="0.15">
      <c r="B47" s="1162"/>
      <c r="C47" s="1163"/>
      <c r="D47" s="103"/>
      <c r="E47" s="1176" t="s">
        <v>37</v>
      </c>
      <c r="F47" s="1177"/>
      <c r="G47" s="1177"/>
      <c r="H47" s="1178"/>
      <c r="I47" s="342" t="s">
        <v>525</v>
      </c>
      <c r="J47" s="343" t="s">
        <v>525</v>
      </c>
      <c r="K47" s="343" t="s">
        <v>525</v>
      </c>
      <c r="L47" s="343" t="s">
        <v>525</v>
      </c>
      <c r="M47" s="344" t="s">
        <v>525</v>
      </c>
    </row>
    <row r="48" spans="2:13" ht="27.75" customHeight="1" x14ac:dyDescent="0.15">
      <c r="B48" s="1162"/>
      <c r="C48" s="1163"/>
      <c r="D48" s="101"/>
      <c r="E48" s="1166" t="s">
        <v>38</v>
      </c>
      <c r="F48" s="1166"/>
      <c r="G48" s="1166"/>
      <c r="H48" s="1167"/>
      <c r="I48" s="342" t="s">
        <v>525</v>
      </c>
      <c r="J48" s="343" t="s">
        <v>525</v>
      </c>
      <c r="K48" s="343" t="s">
        <v>525</v>
      </c>
      <c r="L48" s="343" t="s">
        <v>525</v>
      </c>
      <c r="M48" s="344" t="s">
        <v>525</v>
      </c>
    </row>
    <row r="49" spans="2:13" ht="27.75" customHeight="1" x14ac:dyDescent="0.15">
      <c r="B49" s="1164"/>
      <c r="C49" s="1165"/>
      <c r="D49" s="101"/>
      <c r="E49" s="1166" t="s">
        <v>39</v>
      </c>
      <c r="F49" s="1166"/>
      <c r="G49" s="1166"/>
      <c r="H49" s="1167"/>
      <c r="I49" s="342" t="s">
        <v>525</v>
      </c>
      <c r="J49" s="343" t="s">
        <v>525</v>
      </c>
      <c r="K49" s="343" t="s">
        <v>525</v>
      </c>
      <c r="L49" s="343" t="s">
        <v>525</v>
      </c>
      <c r="M49" s="344" t="s">
        <v>525</v>
      </c>
    </row>
    <row r="50" spans="2:13" ht="27.75" customHeight="1" x14ac:dyDescent="0.15">
      <c r="B50" s="1160" t="s">
        <v>40</v>
      </c>
      <c r="C50" s="1161"/>
      <c r="D50" s="104"/>
      <c r="E50" s="1166" t="s">
        <v>41</v>
      </c>
      <c r="F50" s="1166"/>
      <c r="G50" s="1166"/>
      <c r="H50" s="1167"/>
      <c r="I50" s="342">
        <v>48310</v>
      </c>
      <c r="J50" s="343">
        <v>49541</v>
      </c>
      <c r="K50" s="343">
        <v>50537</v>
      </c>
      <c r="L50" s="343">
        <v>52897</v>
      </c>
      <c r="M50" s="344">
        <v>58439</v>
      </c>
    </row>
    <row r="51" spans="2:13" ht="27.75" customHeight="1" x14ac:dyDescent="0.15">
      <c r="B51" s="1162"/>
      <c r="C51" s="1163"/>
      <c r="D51" s="101"/>
      <c r="E51" s="1166" t="s">
        <v>42</v>
      </c>
      <c r="F51" s="1166"/>
      <c r="G51" s="1166"/>
      <c r="H51" s="1167"/>
      <c r="I51" s="342">
        <v>2393</v>
      </c>
      <c r="J51" s="343">
        <v>3595</v>
      </c>
      <c r="K51" s="343">
        <v>3474</v>
      </c>
      <c r="L51" s="343">
        <v>3785</v>
      </c>
      <c r="M51" s="344">
        <v>2972</v>
      </c>
    </row>
    <row r="52" spans="2:13" ht="27.75" customHeight="1" x14ac:dyDescent="0.15">
      <c r="B52" s="1164"/>
      <c r="C52" s="1165"/>
      <c r="D52" s="101"/>
      <c r="E52" s="1166" t="s">
        <v>43</v>
      </c>
      <c r="F52" s="1166"/>
      <c r="G52" s="1166"/>
      <c r="H52" s="1167"/>
      <c r="I52" s="342">
        <v>183680</v>
      </c>
      <c r="J52" s="343">
        <v>184381</v>
      </c>
      <c r="K52" s="343">
        <v>183440</v>
      </c>
      <c r="L52" s="343">
        <v>182508</v>
      </c>
      <c r="M52" s="344">
        <v>180762</v>
      </c>
    </row>
    <row r="53" spans="2:13" ht="27.75" customHeight="1" thickBot="1" x14ac:dyDescent="0.2">
      <c r="B53" s="1168" t="s">
        <v>44</v>
      </c>
      <c r="C53" s="1169"/>
      <c r="D53" s="105"/>
      <c r="E53" s="1170" t="s">
        <v>45</v>
      </c>
      <c r="F53" s="1170"/>
      <c r="G53" s="1170"/>
      <c r="H53" s="1171"/>
      <c r="I53" s="345">
        <v>56288</v>
      </c>
      <c r="J53" s="346">
        <v>53875</v>
      </c>
      <c r="K53" s="346">
        <v>48198</v>
      </c>
      <c r="L53" s="346">
        <v>40931</v>
      </c>
      <c r="M53" s="347">
        <v>30569</v>
      </c>
    </row>
    <row r="54" spans="2:13" ht="27.75" customHeight="1" x14ac:dyDescent="0.15">
      <c r="B54" s="106" t="s">
        <v>46</v>
      </c>
      <c r="C54" s="107"/>
      <c r="D54" s="107"/>
      <c r="E54" s="108"/>
      <c r="F54" s="108"/>
      <c r="G54" s="108"/>
      <c r="H54" s="108"/>
      <c r="I54" s="109"/>
      <c r="J54" s="109"/>
      <c r="K54" s="109"/>
      <c r="L54" s="109"/>
      <c r="M54" s="109"/>
    </row>
    <row r="55" spans="2:13" x14ac:dyDescent="0.15"/>
  </sheetData>
  <sheetProtection algorithmName="SHA-512" hashValue="U56Y9XwN4q/nBt82y0fTV/eH5Y8pGT4zhnRVq9rNfnUToB6XjDdC2X5h9PkE6PA0/wIV2V/AURZuEdFAgiIMGw==" saltValue="62mkTSktldUwrgI4q8zM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0" t="s">
        <v>47</v>
      </c>
    </row>
    <row r="54" spans="2:8" ht="29.25" customHeight="1" thickBot="1" x14ac:dyDescent="0.25">
      <c r="B54" s="111" t="s">
        <v>1</v>
      </c>
      <c r="C54" s="112"/>
      <c r="D54" s="112"/>
      <c r="E54" s="113" t="s">
        <v>2</v>
      </c>
      <c r="F54" s="114" t="s">
        <v>569</v>
      </c>
      <c r="G54" s="114" t="s">
        <v>570</v>
      </c>
      <c r="H54" s="115" t="s">
        <v>571</v>
      </c>
    </row>
    <row r="55" spans="2:8" ht="52.5" customHeight="1" x14ac:dyDescent="0.15">
      <c r="B55" s="116"/>
      <c r="C55" s="1187" t="s">
        <v>48</v>
      </c>
      <c r="D55" s="1187"/>
      <c r="E55" s="1188"/>
      <c r="F55" s="117">
        <v>18600</v>
      </c>
      <c r="G55" s="117">
        <v>18550</v>
      </c>
      <c r="H55" s="118">
        <v>18450</v>
      </c>
    </row>
    <row r="56" spans="2:8" ht="52.5" customHeight="1" x14ac:dyDescent="0.15">
      <c r="B56" s="119"/>
      <c r="C56" s="1189" t="s">
        <v>49</v>
      </c>
      <c r="D56" s="1189"/>
      <c r="E56" s="1190"/>
      <c r="F56" s="120">
        <v>6950</v>
      </c>
      <c r="G56" s="120">
        <v>7150</v>
      </c>
      <c r="H56" s="121">
        <v>10150</v>
      </c>
    </row>
    <row r="57" spans="2:8" ht="53.25" customHeight="1" x14ac:dyDescent="0.15">
      <c r="B57" s="119"/>
      <c r="C57" s="1191" t="s">
        <v>50</v>
      </c>
      <c r="D57" s="1191"/>
      <c r="E57" s="1192"/>
      <c r="F57" s="122">
        <v>21873</v>
      </c>
      <c r="G57" s="122">
        <v>23922</v>
      </c>
      <c r="H57" s="123">
        <v>24772</v>
      </c>
    </row>
    <row r="58" spans="2:8" ht="45.75" customHeight="1" x14ac:dyDescent="0.15">
      <c r="B58" s="124"/>
      <c r="C58" s="1179" t="s">
        <v>609</v>
      </c>
      <c r="D58" s="1180"/>
      <c r="E58" s="1181"/>
      <c r="F58" s="125">
        <v>11404</v>
      </c>
      <c r="G58" s="125">
        <v>11809</v>
      </c>
      <c r="H58" s="126">
        <v>12270</v>
      </c>
    </row>
    <row r="59" spans="2:8" ht="45.75" customHeight="1" x14ac:dyDescent="0.15">
      <c r="B59" s="124"/>
      <c r="C59" s="1179" t="s">
        <v>610</v>
      </c>
      <c r="D59" s="1180"/>
      <c r="E59" s="1181"/>
      <c r="F59" s="125">
        <v>4000</v>
      </c>
      <c r="G59" s="125">
        <v>4000</v>
      </c>
      <c r="H59" s="126">
        <v>4000</v>
      </c>
    </row>
    <row r="60" spans="2:8" ht="45.75" customHeight="1" x14ac:dyDescent="0.15">
      <c r="B60" s="124"/>
      <c r="C60" s="1179" t="s">
        <v>611</v>
      </c>
      <c r="D60" s="1180"/>
      <c r="E60" s="1181"/>
      <c r="F60" s="125">
        <v>2646</v>
      </c>
      <c r="G60" s="125">
        <v>2851</v>
      </c>
      <c r="H60" s="126">
        <v>3041</v>
      </c>
    </row>
    <row r="61" spans="2:8" ht="45.75" customHeight="1" x14ac:dyDescent="0.15">
      <c r="B61" s="124"/>
      <c r="C61" s="1179" t="s">
        <v>612</v>
      </c>
      <c r="D61" s="1180"/>
      <c r="E61" s="1181"/>
      <c r="F61" s="125">
        <v>928</v>
      </c>
      <c r="G61" s="125">
        <v>1326</v>
      </c>
      <c r="H61" s="126">
        <v>1526</v>
      </c>
    </row>
    <row r="62" spans="2:8" ht="45.75" customHeight="1" thickBot="1" x14ac:dyDescent="0.2">
      <c r="B62" s="127"/>
      <c r="C62" s="1182" t="s">
        <v>613</v>
      </c>
      <c r="D62" s="1183"/>
      <c r="E62" s="1184"/>
      <c r="F62" s="128">
        <v>1026</v>
      </c>
      <c r="G62" s="128">
        <v>1026</v>
      </c>
      <c r="H62" s="129">
        <v>1026</v>
      </c>
    </row>
    <row r="63" spans="2:8" ht="52.5" customHeight="1" thickBot="1" x14ac:dyDescent="0.2">
      <c r="B63" s="130"/>
      <c r="C63" s="1185" t="s">
        <v>51</v>
      </c>
      <c r="D63" s="1185"/>
      <c r="E63" s="1186"/>
      <c r="F63" s="131">
        <v>47423</v>
      </c>
      <c r="G63" s="131">
        <v>49622</v>
      </c>
      <c r="H63" s="132">
        <v>53372</v>
      </c>
    </row>
    <row r="64" spans="2:8" x14ac:dyDescent="0.15"/>
  </sheetData>
  <sheetProtection algorithmName="SHA-512" hashValue="7AXEZsUveFWbKH54WdzjolRlo3pSm/ocQBSXK0Bvf4dHZnbgvwujkTb0suLRPz7q3mpfRRvQlVOgVqroUPzY2Q==" saltValue="4QNKE0Mu4KdGBiQyFPc4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B91D3-DBCC-4C1B-883F-7E79FFB7BDB1}">
  <sheetPr>
    <pageSetUpPr fitToPage="1"/>
  </sheetPr>
  <dimension ref="A1:DE85"/>
  <sheetViews>
    <sheetView showGridLines="0" zoomScale="70" zoomScaleNormal="70" zoomScaleSheetLayoutView="55" workbookViewId="0"/>
  </sheetViews>
  <sheetFormatPr defaultColWidth="0" defaultRowHeight="0" customHeight="1" zeroHeight="1" x14ac:dyDescent="0.15"/>
  <cols>
    <col min="1" max="1" width="6.375" style="252" customWidth="1"/>
    <col min="2" max="107" width="2.5" style="252" customWidth="1"/>
    <col min="108" max="108" width="6.125" style="258" customWidth="1"/>
    <col min="109" max="109" width="5.875" style="256" customWidth="1"/>
    <col min="110" max="16384" width="8.625" style="252" hidden="1"/>
  </cols>
  <sheetData>
    <row r="1" spans="1:109" ht="42.75" customHeight="1" x14ac:dyDescent="0.15">
      <c r="A1" s="1240"/>
      <c r="B1" s="1239"/>
      <c r="DD1" s="252"/>
      <c r="DE1" s="252"/>
    </row>
    <row r="2" spans="1:109" ht="25.5" customHeight="1" x14ac:dyDescent="0.15">
      <c r="A2" s="1238"/>
      <c r="C2" s="1238"/>
      <c r="O2" s="1238"/>
      <c r="P2" s="1238"/>
      <c r="Q2" s="1238"/>
      <c r="R2" s="1238"/>
      <c r="S2" s="1238"/>
      <c r="T2" s="1238"/>
      <c r="U2" s="1238"/>
      <c r="V2" s="1238"/>
      <c r="W2" s="1238"/>
      <c r="X2" s="1238"/>
      <c r="Y2" s="1238"/>
      <c r="Z2" s="1238"/>
      <c r="AA2" s="1238"/>
      <c r="AB2" s="1238"/>
      <c r="AC2" s="1238"/>
      <c r="AD2" s="1238"/>
      <c r="AE2" s="1238"/>
      <c r="AF2" s="1238"/>
      <c r="AG2" s="1238"/>
      <c r="AH2" s="1238"/>
      <c r="AI2" s="1238"/>
      <c r="AU2" s="1238"/>
      <c r="BG2" s="1238"/>
      <c r="BS2" s="1238"/>
      <c r="CE2" s="1238"/>
      <c r="CQ2" s="1238"/>
      <c r="DD2" s="252"/>
      <c r="DE2" s="252"/>
    </row>
    <row r="3" spans="1:109" ht="25.5" customHeight="1" x14ac:dyDescent="0.15">
      <c r="A3" s="1238"/>
      <c r="C3" s="1238"/>
      <c r="O3" s="1238"/>
      <c r="P3" s="1238"/>
      <c r="Q3" s="1238"/>
      <c r="R3" s="1238"/>
      <c r="S3" s="1238"/>
      <c r="T3" s="1238"/>
      <c r="U3" s="1238"/>
      <c r="V3" s="1238"/>
      <c r="W3" s="1238"/>
      <c r="X3" s="1238"/>
      <c r="Y3" s="1238"/>
      <c r="Z3" s="1238"/>
      <c r="AA3" s="1238"/>
      <c r="AB3" s="1238"/>
      <c r="AC3" s="1238"/>
      <c r="AD3" s="1238"/>
      <c r="AE3" s="1238"/>
      <c r="AF3" s="1238"/>
      <c r="AG3" s="1238"/>
      <c r="AH3" s="1238"/>
      <c r="AI3" s="1238"/>
      <c r="AU3" s="1238"/>
      <c r="BG3" s="1238"/>
      <c r="BS3" s="1238"/>
      <c r="CE3" s="1238"/>
      <c r="CQ3" s="1238"/>
      <c r="DD3" s="252"/>
      <c r="DE3" s="252"/>
    </row>
    <row r="4" spans="1:109" s="250" customFormat="1" ht="13.5" x14ac:dyDescent="0.15">
      <c r="A4" s="1238"/>
      <c r="B4" s="1238"/>
      <c r="C4" s="1238"/>
      <c r="D4" s="1238"/>
      <c r="E4" s="1238"/>
      <c r="F4" s="1238"/>
      <c r="G4" s="1238"/>
      <c r="H4" s="1238"/>
      <c r="I4" s="1238"/>
      <c r="J4" s="1238"/>
      <c r="K4" s="1238"/>
      <c r="L4" s="1238"/>
      <c r="M4" s="1238"/>
      <c r="N4" s="1238"/>
      <c r="O4" s="1238"/>
      <c r="P4" s="1238"/>
      <c r="Q4" s="1238"/>
      <c r="R4" s="1238"/>
      <c r="S4" s="1238"/>
      <c r="T4" s="1238"/>
      <c r="U4" s="1238"/>
      <c r="V4" s="1238"/>
      <c r="W4" s="1238"/>
      <c r="X4" s="1238"/>
      <c r="Y4" s="1238"/>
      <c r="Z4" s="1238"/>
      <c r="AA4" s="1238"/>
      <c r="AB4" s="1238"/>
      <c r="AC4" s="1238"/>
      <c r="AD4" s="1238"/>
      <c r="AE4" s="1238"/>
      <c r="AF4" s="1238"/>
      <c r="AG4" s="1238"/>
      <c r="AH4" s="1238"/>
      <c r="AI4" s="1238"/>
      <c r="AJ4" s="1238"/>
      <c r="AK4" s="1238"/>
      <c r="AL4" s="1238"/>
      <c r="AM4" s="1238"/>
      <c r="AN4" s="1238"/>
      <c r="AO4" s="1238"/>
      <c r="AP4" s="1238"/>
      <c r="AQ4" s="1238"/>
      <c r="AR4" s="1238"/>
      <c r="AS4" s="1238"/>
      <c r="AT4" s="1238"/>
      <c r="AU4" s="1238"/>
      <c r="AV4" s="1238"/>
      <c r="AW4" s="1238"/>
      <c r="AX4" s="1238"/>
      <c r="AY4" s="1238"/>
      <c r="AZ4" s="1238"/>
      <c r="BA4" s="1238"/>
      <c r="BB4" s="1238"/>
      <c r="BC4" s="1238"/>
      <c r="BD4" s="1238"/>
      <c r="BE4" s="1238"/>
      <c r="BF4" s="1238"/>
      <c r="BG4" s="1238"/>
      <c r="BH4" s="1238"/>
      <c r="BI4" s="1238"/>
      <c r="BJ4" s="1238"/>
      <c r="BK4" s="1238"/>
      <c r="BL4" s="1238"/>
      <c r="BM4" s="1238"/>
      <c r="BN4" s="1238"/>
      <c r="BO4" s="1238"/>
      <c r="BP4" s="1238"/>
      <c r="BQ4" s="1238"/>
      <c r="BR4" s="1238"/>
      <c r="BS4" s="1238"/>
      <c r="BT4" s="1238"/>
      <c r="BU4" s="1238"/>
      <c r="BV4" s="1238"/>
      <c r="BW4" s="1238"/>
      <c r="BX4" s="1238"/>
      <c r="BY4" s="1238"/>
      <c r="BZ4" s="1238"/>
      <c r="CA4" s="1238"/>
      <c r="CB4" s="1238"/>
      <c r="CC4" s="1238"/>
      <c r="CD4" s="1238"/>
      <c r="CE4" s="1238"/>
      <c r="CF4" s="1238"/>
      <c r="CG4" s="1238"/>
      <c r="CH4" s="1238"/>
      <c r="CI4" s="1238"/>
      <c r="CJ4" s="1238"/>
      <c r="CK4" s="1238"/>
      <c r="CL4" s="1238"/>
      <c r="CM4" s="1238"/>
      <c r="CN4" s="1238"/>
      <c r="CO4" s="1238"/>
      <c r="CP4" s="1238"/>
      <c r="CQ4" s="1238"/>
      <c r="CR4" s="1238"/>
      <c r="CS4" s="1238"/>
      <c r="CT4" s="1238"/>
      <c r="CU4" s="1238"/>
      <c r="CV4" s="1238"/>
      <c r="CW4" s="1238"/>
      <c r="CX4" s="1238"/>
      <c r="CY4" s="1238"/>
      <c r="CZ4" s="1238"/>
      <c r="DA4" s="1238"/>
      <c r="DB4" s="1238"/>
      <c r="DC4" s="1238"/>
      <c r="DD4" s="1238"/>
      <c r="DE4" s="1238"/>
    </row>
    <row r="5" spans="1:109" s="250" customFormat="1" ht="13.5" x14ac:dyDescent="0.15">
      <c r="A5" s="1238"/>
      <c r="B5" s="1238"/>
      <c r="C5" s="1238"/>
      <c r="D5" s="1238"/>
      <c r="E5" s="1238"/>
      <c r="F5" s="1238"/>
      <c r="G5" s="1238"/>
      <c r="H5" s="1238"/>
      <c r="I5" s="1238"/>
      <c r="J5" s="1238"/>
      <c r="K5" s="1238"/>
      <c r="L5" s="1238"/>
      <c r="M5" s="1238"/>
      <c r="N5" s="1238"/>
      <c r="O5" s="1238"/>
      <c r="P5" s="1238"/>
      <c r="Q5" s="1238"/>
      <c r="R5" s="1238"/>
      <c r="S5" s="1238"/>
      <c r="T5" s="1238"/>
      <c r="U5" s="1238"/>
      <c r="V5" s="1238"/>
      <c r="W5" s="1238"/>
      <c r="X5" s="1238"/>
      <c r="Y5" s="1238"/>
      <c r="Z5" s="1238"/>
      <c r="AA5" s="1238"/>
      <c r="AB5" s="1238"/>
      <c r="AC5" s="1238"/>
      <c r="AD5" s="1238"/>
      <c r="AE5" s="1238"/>
      <c r="AF5" s="1238"/>
      <c r="AG5" s="1238"/>
      <c r="AH5" s="1238"/>
      <c r="AI5" s="1238"/>
      <c r="AJ5" s="1238"/>
      <c r="AK5" s="1238"/>
      <c r="AL5" s="1238"/>
      <c r="AM5" s="1238"/>
      <c r="AN5" s="1238"/>
      <c r="AO5" s="1238"/>
      <c r="AP5" s="1238"/>
      <c r="AQ5" s="1238"/>
      <c r="AR5" s="1238"/>
      <c r="AS5" s="1238"/>
      <c r="AT5" s="1238"/>
      <c r="AU5" s="1238"/>
      <c r="AV5" s="1238"/>
      <c r="AW5" s="1238"/>
      <c r="AX5" s="1238"/>
      <c r="AY5" s="1238"/>
      <c r="AZ5" s="1238"/>
      <c r="BA5" s="1238"/>
      <c r="BB5" s="1238"/>
      <c r="BC5" s="1238"/>
      <c r="BD5" s="1238"/>
      <c r="BE5" s="1238"/>
      <c r="BF5" s="1238"/>
      <c r="BG5" s="1238"/>
      <c r="BH5" s="1238"/>
      <c r="BI5" s="1238"/>
      <c r="BJ5" s="1238"/>
      <c r="BK5" s="1238"/>
      <c r="BL5" s="1238"/>
      <c r="BM5" s="1238"/>
      <c r="BN5" s="1238"/>
      <c r="BO5" s="1238"/>
      <c r="BP5" s="1238"/>
      <c r="BQ5" s="1238"/>
      <c r="BR5" s="1238"/>
      <c r="BS5" s="1238"/>
      <c r="BT5" s="1238"/>
      <c r="BU5" s="1238"/>
      <c r="BV5" s="1238"/>
      <c r="BW5" s="1238"/>
      <c r="BX5" s="1238"/>
      <c r="BY5" s="1238"/>
      <c r="BZ5" s="1238"/>
      <c r="CA5" s="1238"/>
      <c r="CB5" s="1238"/>
      <c r="CC5" s="1238"/>
      <c r="CD5" s="1238"/>
      <c r="CE5" s="1238"/>
      <c r="CF5" s="1238"/>
      <c r="CG5" s="1238"/>
      <c r="CH5" s="1238"/>
      <c r="CI5" s="1238"/>
      <c r="CJ5" s="1238"/>
      <c r="CK5" s="1238"/>
      <c r="CL5" s="1238"/>
      <c r="CM5" s="1238"/>
      <c r="CN5" s="1238"/>
      <c r="CO5" s="1238"/>
      <c r="CP5" s="1238"/>
      <c r="CQ5" s="1238"/>
      <c r="CR5" s="1238"/>
      <c r="CS5" s="1238"/>
      <c r="CT5" s="1238"/>
      <c r="CU5" s="1238"/>
      <c r="CV5" s="1238"/>
      <c r="CW5" s="1238"/>
      <c r="CX5" s="1238"/>
      <c r="CY5" s="1238"/>
      <c r="CZ5" s="1238"/>
      <c r="DA5" s="1238"/>
      <c r="DB5" s="1238"/>
      <c r="DC5" s="1238"/>
      <c r="DD5" s="1238"/>
      <c r="DE5" s="1238"/>
    </row>
    <row r="6" spans="1:109" s="250" customFormat="1" ht="13.5" x14ac:dyDescent="0.15">
      <c r="A6" s="1238"/>
      <c r="B6" s="1238"/>
      <c r="C6" s="1238"/>
      <c r="D6" s="1238"/>
      <c r="E6" s="1238"/>
      <c r="F6" s="1238"/>
      <c r="G6" s="1238"/>
      <c r="H6" s="1238"/>
      <c r="I6" s="1238"/>
      <c r="J6" s="1238"/>
      <c r="K6" s="1238"/>
      <c r="L6" s="1238"/>
      <c r="M6" s="1238"/>
      <c r="N6" s="1238"/>
      <c r="O6" s="1238"/>
      <c r="P6" s="1238"/>
      <c r="Q6" s="1238"/>
      <c r="R6" s="1238"/>
      <c r="S6" s="1238"/>
      <c r="T6" s="1238"/>
      <c r="U6" s="1238"/>
      <c r="V6" s="1238"/>
      <c r="W6" s="1238"/>
      <c r="X6" s="1238"/>
      <c r="Y6" s="1238"/>
      <c r="Z6" s="1238"/>
      <c r="AA6" s="1238"/>
      <c r="AB6" s="1238"/>
      <c r="AC6" s="1238"/>
      <c r="AD6" s="1238"/>
      <c r="AE6" s="1238"/>
      <c r="AF6" s="1238"/>
      <c r="AG6" s="1238"/>
      <c r="AH6" s="1238"/>
      <c r="AI6" s="1238"/>
      <c r="AJ6" s="1238"/>
      <c r="AK6" s="1238"/>
      <c r="AL6" s="1238"/>
      <c r="AM6" s="1238"/>
      <c r="AN6" s="1238"/>
      <c r="AO6" s="1238"/>
      <c r="AP6" s="1238"/>
      <c r="AQ6" s="1238"/>
      <c r="AR6" s="1238"/>
      <c r="AS6" s="1238"/>
      <c r="AT6" s="1238"/>
      <c r="AU6" s="1238"/>
      <c r="AV6" s="1238"/>
      <c r="AW6" s="1238"/>
      <c r="AX6" s="1238"/>
      <c r="AY6" s="1238"/>
      <c r="AZ6" s="1238"/>
      <c r="BA6" s="1238"/>
      <c r="BB6" s="1238"/>
      <c r="BC6" s="1238"/>
      <c r="BD6" s="1238"/>
      <c r="BE6" s="1238"/>
      <c r="BF6" s="1238"/>
      <c r="BG6" s="1238"/>
      <c r="BH6" s="1238"/>
      <c r="BI6" s="1238"/>
      <c r="BJ6" s="1238"/>
      <c r="BK6" s="1238"/>
      <c r="BL6" s="1238"/>
      <c r="BM6" s="1238"/>
      <c r="BN6" s="1238"/>
      <c r="BO6" s="1238"/>
      <c r="BP6" s="1238"/>
      <c r="BQ6" s="1238"/>
      <c r="BR6" s="1238"/>
      <c r="BS6" s="1238"/>
      <c r="BT6" s="1238"/>
      <c r="BU6" s="1238"/>
      <c r="BV6" s="1238"/>
      <c r="BW6" s="1238"/>
      <c r="BX6" s="1238"/>
      <c r="BY6" s="1238"/>
      <c r="BZ6" s="1238"/>
      <c r="CA6" s="1238"/>
      <c r="CB6" s="1238"/>
      <c r="CC6" s="1238"/>
      <c r="CD6" s="1238"/>
      <c r="CE6" s="1238"/>
      <c r="CF6" s="1238"/>
      <c r="CG6" s="1238"/>
      <c r="CH6" s="1238"/>
      <c r="CI6" s="1238"/>
      <c r="CJ6" s="1238"/>
      <c r="CK6" s="1238"/>
      <c r="CL6" s="1238"/>
      <c r="CM6" s="1238"/>
      <c r="CN6" s="1238"/>
      <c r="CO6" s="1238"/>
      <c r="CP6" s="1238"/>
      <c r="CQ6" s="1238"/>
      <c r="CR6" s="1238"/>
      <c r="CS6" s="1238"/>
      <c r="CT6" s="1238"/>
      <c r="CU6" s="1238"/>
      <c r="CV6" s="1238"/>
      <c r="CW6" s="1238"/>
      <c r="CX6" s="1238"/>
      <c r="CY6" s="1238"/>
      <c r="CZ6" s="1238"/>
      <c r="DA6" s="1238"/>
      <c r="DB6" s="1238"/>
      <c r="DC6" s="1238"/>
      <c r="DD6" s="1238"/>
      <c r="DE6" s="1238"/>
    </row>
    <row r="7" spans="1:109" s="250" customFormat="1" ht="13.5" x14ac:dyDescent="0.15">
      <c r="A7" s="1238"/>
      <c r="B7" s="1238"/>
      <c r="C7" s="1238"/>
      <c r="D7" s="1238"/>
      <c r="E7" s="1238"/>
      <c r="F7" s="1238"/>
      <c r="G7" s="1238"/>
      <c r="H7" s="1238"/>
      <c r="I7" s="1238"/>
      <c r="J7" s="1238"/>
      <c r="K7" s="1238"/>
      <c r="L7" s="1238"/>
      <c r="M7" s="1238"/>
      <c r="N7" s="1238"/>
      <c r="O7" s="1238"/>
      <c r="P7" s="1238"/>
      <c r="Q7" s="1238"/>
      <c r="R7" s="1238"/>
      <c r="S7" s="1238"/>
      <c r="T7" s="1238"/>
      <c r="U7" s="1238"/>
      <c r="V7" s="1238"/>
      <c r="W7" s="1238"/>
      <c r="X7" s="1238"/>
      <c r="Y7" s="1238"/>
      <c r="Z7" s="1238"/>
      <c r="AA7" s="1238"/>
      <c r="AB7" s="1238"/>
      <c r="AC7" s="1238"/>
      <c r="AD7" s="1238"/>
      <c r="AE7" s="1238"/>
      <c r="AF7" s="1238"/>
      <c r="AG7" s="1238"/>
      <c r="AH7" s="1238"/>
      <c r="AI7" s="1238"/>
      <c r="AJ7" s="1238"/>
      <c r="AK7" s="1238"/>
      <c r="AL7" s="1238"/>
      <c r="AM7" s="1238"/>
      <c r="AN7" s="1238"/>
      <c r="AO7" s="1238"/>
      <c r="AP7" s="1238"/>
      <c r="AQ7" s="1238"/>
      <c r="AR7" s="1238"/>
      <c r="AS7" s="1238"/>
      <c r="AT7" s="1238"/>
      <c r="AU7" s="1238"/>
      <c r="AV7" s="1238"/>
      <c r="AW7" s="1238"/>
      <c r="AX7" s="1238"/>
      <c r="AY7" s="1238"/>
      <c r="AZ7" s="1238"/>
      <c r="BA7" s="1238"/>
      <c r="BB7" s="1238"/>
      <c r="BC7" s="1238"/>
      <c r="BD7" s="1238"/>
      <c r="BE7" s="1238"/>
      <c r="BF7" s="1238"/>
      <c r="BG7" s="1238"/>
      <c r="BH7" s="1238"/>
      <c r="BI7" s="1238"/>
      <c r="BJ7" s="1238"/>
      <c r="BK7" s="1238"/>
      <c r="BL7" s="1238"/>
      <c r="BM7" s="1238"/>
      <c r="BN7" s="1238"/>
      <c r="BO7" s="1238"/>
      <c r="BP7" s="1238"/>
      <c r="BQ7" s="1238"/>
      <c r="BR7" s="1238"/>
      <c r="BS7" s="1238"/>
      <c r="BT7" s="1238"/>
      <c r="BU7" s="1238"/>
      <c r="BV7" s="1238"/>
      <c r="BW7" s="1238"/>
      <c r="BX7" s="1238"/>
      <c r="BY7" s="1238"/>
      <c r="BZ7" s="1238"/>
      <c r="CA7" s="1238"/>
      <c r="CB7" s="1238"/>
      <c r="CC7" s="1238"/>
      <c r="CD7" s="1238"/>
      <c r="CE7" s="1238"/>
      <c r="CF7" s="1238"/>
      <c r="CG7" s="1238"/>
      <c r="CH7" s="1238"/>
      <c r="CI7" s="1238"/>
      <c r="CJ7" s="1238"/>
      <c r="CK7" s="1238"/>
      <c r="CL7" s="1238"/>
      <c r="CM7" s="1238"/>
      <c r="CN7" s="1238"/>
      <c r="CO7" s="1238"/>
      <c r="CP7" s="1238"/>
      <c r="CQ7" s="1238"/>
      <c r="CR7" s="1238"/>
      <c r="CS7" s="1238"/>
      <c r="CT7" s="1238"/>
      <c r="CU7" s="1238"/>
      <c r="CV7" s="1238"/>
      <c r="CW7" s="1238"/>
      <c r="CX7" s="1238"/>
      <c r="CY7" s="1238"/>
      <c r="CZ7" s="1238"/>
      <c r="DA7" s="1238"/>
      <c r="DB7" s="1238"/>
      <c r="DC7" s="1238"/>
      <c r="DD7" s="1238"/>
      <c r="DE7" s="1238"/>
    </row>
    <row r="8" spans="1:109" s="250" customFormat="1" ht="13.5" x14ac:dyDescent="0.15">
      <c r="A8" s="1238"/>
      <c r="B8" s="1238"/>
      <c r="C8" s="1238"/>
      <c r="D8" s="1238"/>
      <c r="E8" s="1238"/>
      <c r="F8" s="1238"/>
      <c r="G8" s="1238"/>
      <c r="H8" s="1238"/>
      <c r="I8" s="1238"/>
      <c r="J8" s="1238"/>
      <c r="K8" s="1238"/>
      <c r="L8" s="1238"/>
      <c r="M8" s="1238"/>
      <c r="N8" s="1238"/>
      <c r="O8" s="1238"/>
      <c r="P8" s="1238"/>
      <c r="Q8" s="1238"/>
      <c r="R8" s="1238"/>
      <c r="S8" s="1238"/>
      <c r="T8" s="1238"/>
      <c r="U8" s="1238"/>
      <c r="V8" s="1238"/>
      <c r="W8" s="1238"/>
      <c r="X8" s="1238"/>
      <c r="Y8" s="1238"/>
      <c r="Z8" s="1238"/>
      <c r="AA8" s="1238"/>
      <c r="AB8" s="1238"/>
      <c r="AC8" s="1238"/>
      <c r="AD8" s="1238"/>
      <c r="AE8" s="1238"/>
      <c r="AF8" s="1238"/>
      <c r="AG8" s="1238"/>
      <c r="AH8" s="1238"/>
      <c r="AI8" s="1238"/>
      <c r="AJ8" s="1238"/>
      <c r="AK8" s="1238"/>
      <c r="AL8" s="1238"/>
      <c r="AM8" s="1238"/>
      <c r="AN8" s="1238"/>
      <c r="AO8" s="1238"/>
      <c r="AP8" s="1238"/>
      <c r="AQ8" s="1238"/>
      <c r="AR8" s="1238"/>
      <c r="AS8" s="1238"/>
      <c r="AT8" s="1238"/>
      <c r="AU8" s="1238"/>
      <c r="AV8" s="1238"/>
      <c r="AW8" s="1238"/>
      <c r="AX8" s="1238"/>
      <c r="AY8" s="1238"/>
      <c r="AZ8" s="1238"/>
      <c r="BA8" s="1238"/>
      <c r="BB8" s="1238"/>
      <c r="BC8" s="1238"/>
      <c r="BD8" s="1238"/>
      <c r="BE8" s="1238"/>
      <c r="BF8" s="1238"/>
      <c r="BG8" s="1238"/>
      <c r="BH8" s="1238"/>
      <c r="BI8" s="1238"/>
      <c r="BJ8" s="1238"/>
      <c r="BK8" s="1238"/>
      <c r="BL8" s="1238"/>
      <c r="BM8" s="1238"/>
      <c r="BN8" s="1238"/>
      <c r="BO8" s="1238"/>
      <c r="BP8" s="1238"/>
      <c r="BQ8" s="1238"/>
      <c r="BR8" s="1238"/>
      <c r="BS8" s="1238"/>
      <c r="BT8" s="1238"/>
      <c r="BU8" s="1238"/>
      <c r="BV8" s="1238"/>
      <c r="BW8" s="1238"/>
      <c r="BX8" s="1238"/>
      <c r="BY8" s="1238"/>
      <c r="BZ8" s="1238"/>
      <c r="CA8" s="1238"/>
      <c r="CB8" s="1238"/>
      <c r="CC8" s="1238"/>
      <c r="CD8" s="1238"/>
      <c r="CE8" s="1238"/>
      <c r="CF8" s="1238"/>
      <c r="CG8" s="1238"/>
      <c r="CH8" s="1238"/>
      <c r="CI8" s="1238"/>
      <c r="CJ8" s="1238"/>
      <c r="CK8" s="1238"/>
      <c r="CL8" s="1238"/>
      <c r="CM8" s="1238"/>
      <c r="CN8" s="1238"/>
      <c r="CO8" s="1238"/>
      <c r="CP8" s="1238"/>
      <c r="CQ8" s="1238"/>
      <c r="CR8" s="1238"/>
      <c r="CS8" s="1238"/>
      <c r="CT8" s="1238"/>
      <c r="CU8" s="1238"/>
      <c r="CV8" s="1238"/>
      <c r="CW8" s="1238"/>
      <c r="CX8" s="1238"/>
      <c r="CY8" s="1238"/>
      <c r="CZ8" s="1238"/>
      <c r="DA8" s="1238"/>
      <c r="DB8" s="1238"/>
      <c r="DC8" s="1238"/>
      <c r="DD8" s="1238"/>
      <c r="DE8" s="1238"/>
    </row>
    <row r="9" spans="1:109" s="250" customFormat="1" ht="13.5" x14ac:dyDescent="0.15">
      <c r="A9" s="1238"/>
      <c r="B9" s="1238"/>
      <c r="C9" s="1238"/>
      <c r="D9" s="1238"/>
      <c r="E9" s="1238"/>
      <c r="F9" s="1238"/>
      <c r="G9" s="1238"/>
      <c r="H9" s="1238"/>
      <c r="I9" s="1238"/>
      <c r="J9" s="1238"/>
      <c r="K9" s="1238"/>
      <c r="L9" s="1238"/>
      <c r="M9" s="1238"/>
      <c r="N9" s="1238"/>
      <c r="O9" s="1238"/>
      <c r="P9" s="1238"/>
      <c r="Q9" s="1238"/>
      <c r="R9" s="1238"/>
      <c r="S9" s="1238"/>
      <c r="T9" s="1238"/>
      <c r="U9" s="1238"/>
      <c r="V9" s="1238"/>
      <c r="W9" s="1238"/>
      <c r="X9" s="1238"/>
      <c r="Y9" s="1238"/>
      <c r="Z9" s="1238"/>
      <c r="AA9" s="1238"/>
      <c r="AB9" s="1238"/>
      <c r="AC9" s="1238"/>
      <c r="AD9" s="1238"/>
      <c r="AE9" s="1238"/>
      <c r="AF9" s="1238"/>
      <c r="AG9" s="1238"/>
      <c r="AH9" s="1238"/>
      <c r="AI9" s="1238"/>
      <c r="AJ9" s="1238"/>
      <c r="AK9" s="1238"/>
      <c r="AL9" s="1238"/>
      <c r="AM9" s="1238"/>
      <c r="AN9" s="1238"/>
      <c r="AO9" s="1238"/>
      <c r="AP9" s="1238"/>
      <c r="AQ9" s="1238"/>
      <c r="AR9" s="1238"/>
      <c r="AS9" s="1238"/>
      <c r="AT9" s="1238"/>
      <c r="AU9" s="1238"/>
      <c r="AV9" s="1238"/>
      <c r="AW9" s="1238"/>
      <c r="AX9" s="1238"/>
      <c r="AY9" s="1238"/>
      <c r="AZ9" s="1238"/>
      <c r="BA9" s="1238"/>
      <c r="BB9" s="1238"/>
      <c r="BC9" s="1238"/>
      <c r="BD9" s="1238"/>
      <c r="BE9" s="1238"/>
      <c r="BF9" s="1238"/>
      <c r="BG9" s="1238"/>
      <c r="BH9" s="1238"/>
      <c r="BI9" s="1238"/>
      <c r="BJ9" s="1238"/>
      <c r="BK9" s="1238"/>
      <c r="BL9" s="1238"/>
      <c r="BM9" s="1238"/>
      <c r="BN9" s="1238"/>
      <c r="BO9" s="1238"/>
      <c r="BP9" s="1238"/>
      <c r="BQ9" s="1238"/>
      <c r="BR9" s="1238"/>
      <c r="BS9" s="1238"/>
      <c r="BT9" s="1238"/>
      <c r="BU9" s="1238"/>
      <c r="BV9" s="1238"/>
      <c r="BW9" s="1238"/>
      <c r="BX9" s="1238"/>
      <c r="BY9" s="1238"/>
      <c r="BZ9" s="1238"/>
      <c r="CA9" s="1238"/>
      <c r="CB9" s="1238"/>
      <c r="CC9" s="1238"/>
      <c r="CD9" s="1238"/>
      <c r="CE9" s="1238"/>
      <c r="CF9" s="1238"/>
      <c r="CG9" s="1238"/>
      <c r="CH9" s="1238"/>
      <c r="CI9" s="1238"/>
      <c r="CJ9" s="1238"/>
      <c r="CK9" s="1238"/>
      <c r="CL9" s="1238"/>
      <c r="CM9" s="1238"/>
      <c r="CN9" s="1238"/>
      <c r="CO9" s="1238"/>
      <c r="CP9" s="1238"/>
      <c r="CQ9" s="1238"/>
      <c r="CR9" s="1238"/>
      <c r="CS9" s="1238"/>
      <c r="CT9" s="1238"/>
      <c r="CU9" s="1238"/>
      <c r="CV9" s="1238"/>
      <c r="CW9" s="1238"/>
      <c r="CX9" s="1238"/>
      <c r="CY9" s="1238"/>
      <c r="CZ9" s="1238"/>
      <c r="DA9" s="1238"/>
      <c r="DB9" s="1238"/>
      <c r="DC9" s="1238"/>
      <c r="DD9" s="1238"/>
      <c r="DE9" s="1238"/>
    </row>
    <row r="10" spans="1:109" s="250" customFormat="1" ht="13.5" x14ac:dyDescent="0.15">
      <c r="A10" s="1238"/>
      <c r="B10" s="1238"/>
      <c r="C10" s="1238"/>
      <c r="D10" s="1238"/>
      <c r="E10" s="1238"/>
      <c r="F10" s="1238"/>
      <c r="G10" s="1238"/>
      <c r="H10" s="1238"/>
      <c r="I10" s="1238"/>
      <c r="J10" s="1238"/>
      <c r="K10" s="1238"/>
      <c r="L10" s="1238"/>
      <c r="M10" s="1238"/>
      <c r="N10" s="1238"/>
      <c r="O10" s="1238"/>
      <c r="P10" s="1238"/>
      <c r="Q10" s="1238"/>
      <c r="R10" s="1238"/>
      <c r="S10" s="1238"/>
      <c r="T10" s="1238"/>
      <c r="U10" s="1238"/>
      <c r="V10" s="1238"/>
      <c r="W10" s="1238"/>
      <c r="X10" s="1238"/>
      <c r="Y10" s="1238"/>
      <c r="Z10" s="1238"/>
      <c r="AA10" s="1238"/>
      <c r="AB10" s="1238"/>
      <c r="AC10" s="1238"/>
      <c r="AD10" s="1238"/>
      <c r="AE10" s="1238"/>
      <c r="AF10" s="1238"/>
      <c r="AG10" s="1238"/>
      <c r="AH10" s="1238"/>
      <c r="AI10" s="1238"/>
      <c r="AJ10" s="1238"/>
      <c r="AK10" s="1238"/>
      <c r="AL10" s="1238"/>
      <c r="AM10" s="1238"/>
      <c r="AN10" s="1238"/>
      <c r="AO10" s="1238"/>
      <c r="AP10" s="1238"/>
      <c r="AQ10" s="1238"/>
      <c r="AR10" s="1238"/>
      <c r="AS10" s="1238"/>
      <c r="AT10" s="1238"/>
      <c r="AU10" s="1238"/>
      <c r="AV10" s="1238"/>
      <c r="AW10" s="1238"/>
      <c r="AX10" s="1238"/>
      <c r="AY10" s="1238"/>
      <c r="AZ10" s="1238"/>
      <c r="BA10" s="1238"/>
      <c r="BB10" s="1238"/>
      <c r="BC10" s="1238"/>
      <c r="BD10" s="1238"/>
      <c r="BE10" s="1238"/>
      <c r="BF10" s="1238"/>
      <c r="BG10" s="1238"/>
      <c r="BH10" s="1238"/>
      <c r="BI10" s="1238"/>
      <c r="BJ10" s="1238"/>
      <c r="BK10" s="1238"/>
      <c r="BL10" s="1238"/>
      <c r="BM10" s="1238"/>
      <c r="BN10" s="1238"/>
      <c r="BO10" s="1238"/>
      <c r="BP10" s="1238"/>
      <c r="BQ10" s="1238"/>
      <c r="BR10" s="1238"/>
      <c r="BS10" s="1238"/>
      <c r="BT10" s="1238"/>
      <c r="BU10" s="1238"/>
      <c r="BV10" s="1238"/>
      <c r="BW10" s="1238"/>
      <c r="BX10" s="1238"/>
      <c r="BY10" s="1238"/>
      <c r="BZ10" s="1238"/>
      <c r="CA10" s="1238"/>
      <c r="CB10" s="1238"/>
      <c r="CC10" s="1238"/>
      <c r="CD10" s="1238"/>
      <c r="CE10" s="1238"/>
      <c r="CF10" s="1238"/>
      <c r="CG10" s="1238"/>
      <c r="CH10" s="1238"/>
      <c r="CI10" s="1238"/>
      <c r="CJ10" s="1238"/>
      <c r="CK10" s="1238"/>
      <c r="CL10" s="1238"/>
      <c r="CM10" s="1238"/>
      <c r="CN10" s="1238"/>
      <c r="CO10" s="1238"/>
      <c r="CP10" s="1238"/>
      <c r="CQ10" s="1238"/>
      <c r="CR10" s="1238"/>
      <c r="CS10" s="1238"/>
      <c r="CT10" s="1238"/>
      <c r="CU10" s="1238"/>
      <c r="CV10" s="1238"/>
      <c r="CW10" s="1238"/>
      <c r="CX10" s="1238"/>
      <c r="CY10" s="1238"/>
      <c r="CZ10" s="1238"/>
      <c r="DA10" s="1238"/>
      <c r="DB10" s="1238"/>
      <c r="DC10" s="1238"/>
      <c r="DD10" s="1238"/>
      <c r="DE10" s="1238"/>
    </row>
    <row r="11" spans="1:109" s="250" customFormat="1" ht="13.5" x14ac:dyDescent="0.15">
      <c r="A11" s="1238"/>
      <c r="B11" s="1238"/>
      <c r="C11" s="1238"/>
      <c r="D11" s="1238"/>
      <c r="E11" s="1238"/>
      <c r="F11" s="1238"/>
      <c r="G11" s="1238"/>
      <c r="H11" s="1238"/>
      <c r="I11" s="1238"/>
      <c r="J11" s="1238"/>
      <c r="K11" s="1238"/>
      <c r="L11" s="1238"/>
      <c r="M11" s="1238"/>
      <c r="N11" s="1238"/>
      <c r="O11" s="1238"/>
      <c r="P11" s="1238"/>
      <c r="Q11" s="1238"/>
      <c r="R11" s="1238"/>
      <c r="S11" s="1238"/>
      <c r="T11" s="1238"/>
      <c r="U11" s="1238"/>
      <c r="V11" s="1238"/>
      <c r="W11" s="1238"/>
      <c r="X11" s="1238"/>
      <c r="Y11" s="1238"/>
      <c r="Z11" s="1238"/>
      <c r="AA11" s="1238"/>
      <c r="AB11" s="1238"/>
      <c r="AC11" s="1238"/>
      <c r="AD11" s="1238"/>
      <c r="AE11" s="1238"/>
      <c r="AF11" s="1238"/>
      <c r="AG11" s="1238"/>
      <c r="AH11" s="1238"/>
      <c r="AI11" s="1238"/>
      <c r="AJ11" s="1238"/>
      <c r="AK11" s="1238"/>
      <c r="AL11" s="1238"/>
      <c r="AM11" s="1238"/>
      <c r="AN11" s="1238"/>
      <c r="AO11" s="1238"/>
      <c r="AP11" s="1238"/>
      <c r="AQ11" s="1238"/>
      <c r="AR11" s="1238"/>
      <c r="AS11" s="1238"/>
      <c r="AT11" s="1238"/>
      <c r="AU11" s="1238"/>
      <c r="AV11" s="1238"/>
      <c r="AW11" s="1238"/>
      <c r="AX11" s="1238"/>
      <c r="AY11" s="1238"/>
      <c r="AZ11" s="1238"/>
      <c r="BA11" s="1238"/>
      <c r="BB11" s="1238"/>
      <c r="BC11" s="1238"/>
      <c r="BD11" s="1238"/>
      <c r="BE11" s="1238"/>
      <c r="BF11" s="1238"/>
      <c r="BG11" s="1238"/>
      <c r="BH11" s="1238"/>
      <c r="BI11" s="1238"/>
      <c r="BJ11" s="1238"/>
      <c r="BK11" s="1238"/>
      <c r="BL11" s="1238"/>
      <c r="BM11" s="1238"/>
      <c r="BN11" s="1238"/>
      <c r="BO11" s="1238"/>
      <c r="BP11" s="1238"/>
      <c r="BQ11" s="1238"/>
      <c r="BR11" s="1238"/>
      <c r="BS11" s="1238"/>
      <c r="BT11" s="1238"/>
      <c r="BU11" s="1238"/>
      <c r="BV11" s="1238"/>
      <c r="BW11" s="1238"/>
      <c r="BX11" s="1238"/>
      <c r="BY11" s="1238"/>
      <c r="BZ11" s="1238"/>
      <c r="CA11" s="1238"/>
      <c r="CB11" s="1238"/>
      <c r="CC11" s="1238"/>
      <c r="CD11" s="1238"/>
      <c r="CE11" s="1238"/>
      <c r="CF11" s="1238"/>
      <c r="CG11" s="1238"/>
      <c r="CH11" s="1238"/>
      <c r="CI11" s="1238"/>
      <c r="CJ11" s="1238"/>
      <c r="CK11" s="1238"/>
      <c r="CL11" s="1238"/>
      <c r="CM11" s="1238"/>
      <c r="CN11" s="1238"/>
      <c r="CO11" s="1238"/>
      <c r="CP11" s="1238"/>
      <c r="CQ11" s="1238"/>
      <c r="CR11" s="1238"/>
      <c r="CS11" s="1238"/>
      <c r="CT11" s="1238"/>
      <c r="CU11" s="1238"/>
      <c r="CV11" s="1238"/>
      <c r="CW11" s="1238"/>
      <c r="CX11" s="1238"/>
      <c r="CY11" s="1238"/>
      <c r="CZ11" s="1238"/>
      <c r="DA11" s="1238"/>
      <c r="DB11" s="1238"/>
      <c r="DC11" s="1238"/>
      <c r="DD11" s="1238"/>
      <c r="DE11" s="1238"/>
    </row>
    <row r="12" spans="1:109" s="250" customFormat="1" ht="13.5" x14ac:dyDescent="0.15">
      <c r="A12" s="1238"/>
      <c r="B12" s="1238"/>
      <c r="C12" s="1238"/>
      <c r="D12" s="1238"/>
      <c r="E12" s="1238"/>
      <c r="F12" s="1238"/>
      <c r="G12" s="1238"/>
      <c r="H12" s="1238"/>
      <c r="I12" s="1238"/>
      <c r="J12" s="1238"/>
      <c r="K12" s="1238"/>
      <c r="L12" s="1238"/>
      <c r="M12" s="1238"/>
      <c r="N12" s="1238"/>
      <c r="O12" s="1238"/>
      <c r="P12" s="1238"/>
      <c r="Q12" s="1238"/>
      <c r="R12" s="1238"/>
      <c r="S12" s="1238"/>
      <c r="T12" s="1238"/>
      <c r="U12" s="1238"/>
      <c r="V12" s="1238"/>
      <c r="W12" s="1238"/>
      <c r="X12" s="1238"/>
      <c r="Y12" s="1238"/>
      <c r="Z12" s="1238"/>
      <c r="AA12" s="1238"/>
      <c r="AB12" s="1238"/>
      <c r="AC12" s="1238"/>
      <c r="AD12" s="1238"/>
      <c r="AE12" s="1238"/>
      <c r="AF12" s="1238"/>
      <c r="AG12" s="1238"/>
      <c r="AH12" s="1238"/>
      <c r="AI12" s="1238"/>
      <c r="AJ12" s="1238"/>
      <c r="AK12" s="1238"/>
      <c r="AL12" s="1238"/>
      <c r="AM12" s="1238"/>
      <c r="AN12" s="1238"/>
      <c r="AO12" s="1238"/>
      <c r="AP12" s="1238"/>
      <c r="AQ12" s="1238"/>
      <c r="AR12" s="1238"/>
      <c r="AS12" s="1238"/>
      <c r="AT12" s="1238"/>
      <c r="AU12" s="1238"/>
      <c r="AV12" s="1238"/>
      <c r="AW12" s="1238"/>
      <c r="AX12" s="1238"/>
      <c r="AY12" s="1238"/>
      <c r="AZ12" s="1238"/>
      <c r="BA12" s="1238"/>
      <c r="BB12" s="1238"/>
      <c r="BC12" s="1238"/>
      <c r="BD12" s="1238"/>
      <c r="BE12" s="1238"/>
      <c r="BF12" s="1238"/>
      <c r="BG12" s="1238"/>
      <c r="BH12" s="1238"/>
      <c r="BI12" s="1238"/>
      <c r="BJ12" s="1238"/>
      <c r="BK12" s="1238"/>
      <c r="BL12" s="1238"/>
      <c r="BM12" s="1238"/>
      <c r="BN12" s="1238"/>
      <c r="BO12" s="1238"/>
      <c r="BP12" s="1238"/>
      <c r="BQ12" s="1238"/>
      <c r="BR12" s="1238"/>
      <c r="BS12" s="1238"/>
      <c r="BT12" s="1238"/>
      <c r="BU12" s="1238"/>
      <c r="BV12" s="1238"/>
      <c r="BW12" s="1238"/>
      <c r="BX12" s="1238"/>
      <c r="BY12" s="1238"/>
      <c r="BZ12" s="1238"/>
      <c r="CA12" s="1238"/>
      <c r="CB12" s="1238"/>
      <c r="CC12" s="1238"/>
      <c r="CD12" s="1238"/>
      <c r="CE12" s="1238"/>
      <c r="CF12" s="1238"/>
      <c r="CG12" s="1238"/>
      <c r="CH12" s="1238"/>
      <c r="CI12" s="1238"/>
      <c r="CJ12" s="1238"/>
      <c r="CK12" s="1238"/>
      <c r="CL12" s="1238"/>
      <c r="CM12" s="1238"/>
      <c r="CN12" s="1238"/>
      <c r="CO12" s="1238"/>
      <c r="CP12" s="1238"/>
      <c r="CQ12" s="1238"/>
      <c r="CR12" s="1238"/>
      <c r="CS12" s="1238"/>
      <c r="CT12" s="1238"/>
      <c r="CU12" s="1238"/>
      <c r="CV12" s="1238"/>
      <c r="CW12" s="1238"/>
      <c r="CX12" s="1238"/>
      <c r="CY12" s="1238"/>
      <c r="CZ12" s="1238"/>
      <c r="DA12" s="1238"/>
      <c r="DB12" s="1238"/>
      <c r="DC12" s="1238"/>
      <c r="DD12" s="1238"/>
      <c r="DE12" s="1238"/>
    </row>
    <row r="13" spans="1:109" s="250" customFormat="1" ht="13.5" x14ac:dyDescent="0.15">
      <c r="A13" s="1238"/>
      <c r="B13" s="1238"/>
      <c r="C13" s="1238"/>
      <c r="D13" s="1238"/>
      <c r="E13" s="1238"/>
      <c r="F13" s="1238"/>
      <c r="G13" s="1238"/>
      <c r="H13" s="1238"/>
      <c r="I13" s="1238"/>
      <c r="J13" s="1238"/>
      <c r="K13" s="1238"/>
      <c r="L13" s="1238"/>
      <c r="M13" s="1238"/>
      <c r="N13" s="1238"/>
      <c r="O13" s="1238"/>
      <c r="P13" s="1238"/>
      <c r="Q13" s="1238"/>
      <c r="R13" s="1238"/>
      <c r="S13" s="1238"/>
      <c r="T13" s="1238"/>
      <c r="U13" s="1238"/>
      <c r="V13" s="1238"/>
      <c r="W13" s="1238"/>
      <c r="X13" s="1238"/>
      <c r="Y13" s="1238"/>
      <c r="Z13" s="1238"/>
      <c r="AA13" s="1238"/>
      <c r="AB13" s="1238"/>
      <c r="AC13" s="1238"/>
      <c r="AD13" s="1238"/>
      <c r="AE13" s="1238"/>
      <c r="AF13" s="1238"/>
      <c r="AG13" s="1238"/>
      <c r="AH13" s="1238"/>
      <c r="AI13" s="1238"/>
      <c r="AJ13" s="1238"/>
      <c r="AK13" s="1238"/>
      <c r="AL13" s="1238"/>
      <c r="AM13" s="1238"/>
      <c r="AN13" s="1238"/>
      <c r="AO13" s="1238"/>
      <c r="AP13" s="1238"/>
      <c r="AQ13" s="1238"/>
      <c r="AR13" s="1238"/>
      <c r="AS13" s="1238"/>
      <c r="AT13" s="1238"/>
      <c r="AU13" s="1238"/>
      <c r="AV13" s="1238"/>
      <c r="AW13" s="1238"/>
      <c r="AX13" s="1238"/>
      <c r="AY13" s="1238"/>
      <c r="AZ13" s="1238"/>
      <c r="BA13" s="1238"/>
      <c r="BB13" s="1238"/>
      <c r="BC13" s="1238"/>
      <c r="BD13" s="1238"/>
      <c r="BE13" s="1238"/>
      <c r="BF13" s="1238"/>
      <c r="BG13" s="1238"/>
      <c r="BH13" s="1238"/>
      <c r="BI13" s="1238"/>
      <c r="BJ13" s="1238"/>
      <c r="BK13" s="1238"/>
      <c r="BL13" s="1238"/>
      <c r="BM13" s="1238"/>
      <c r="BN13" s="1238"/>
      <c r="BO13" s="1238"/>
      <c r="BP13" s="1238"/>
      <c r="BQ13" s="1238"/>
      <c r="BR13" s="1238"/>
      <c r="BS13" s="1238"/>
      <c r="BT13" s="1238"/>
      <c r="BU13" s="1238"/>
      <c r="BV13" s="1238"/>
      <c r="BW13" s="1238"/>
      <c r="BX13" s="1238"/>
      <c r="BY13" s="1238"/>
      <c r="BZ13" s="1238"/>
      <c r="CA13" s="1238"/>
      <c r="CB13" s="1238"/>
      <c r="CC13" s="1238"/>
      <c r="CD13" s="1238"/>
      <c r="CE13" s="1238"/>
      <c r="CF13" s="1238"/>
      <c r="CG13" s="1238"/>
      <c r="CH13" s="1238"/>
      <c r="CI13" s="1238"/>
      <c r="CJ13" s="1238"/>
      <c r="CK13" s="1238"/>
      <c r="CL13" s="1238"/>
      <c r="CM13" s="1238"/>
      <c r="CN13" s="1238"/>
      <c r="CO13" s="1238"/>
      <c r="CP13" s="1238"/>
      <c r="CQ13" s="1238"/>
      <c r="CR13" s="1238"/>
      <c r="CS13" s="1238"/>
      <c r="CT13" s="1238"/>
      <c r="CU13" s="1238"/>
      <c r="CV13" s="1238"/>
      <c r="CW13" s="1238"/>
      <c r="CX13" s="1238"/>
      <c r="CY13" s="1238"/>
      <c r="CZ13" s="1238"/>
      <c r="DA13" s="1238"/>
      <c r="DB13" s="1238"/>
      <c r="DC13" s="1238"/>
      <c r="DD13" s="1238"/>
      <c r="DE13" s="1238"/>
    </row>
    <row r="14" spans="1:109" s="250" customFormat="1" ht="13.5" x14ac:dyDescent="0.15">
      <c r="A14" s="1238"/>
      <c r="B14" s="1238"/>
      <c r="C14" s="1238"/>
      <c r="D14" s="1238"/>
      <c r="E14" s="1238"/>
      <c r="F14" s="1238"/>
      <c r="G14" s="1238"/>
      <c r="H14" s="1238"/>
      <c r="I14" s="1238"/>
      <c r="J14" s="1238"/>
      <c r="K14" s="1238"/>
      <c r="L14" s="1238"/>
      <c r="M14" s="1238"/>
      <c r="N14" s="1238"/>
      <c r="O14" s="1238"/>
      <c r="P14" s="1238"/>
      <c r="Q14" s="1238"/>
      <c r="R14" s="1238"/>
      <c r="S14" s="1238"/>
      <c r="T14" s="1238"/>
      <c r="U14" s="1238"/>
      <c r="V14" s="1238"/>
      <c r="W14" s="1238"/>
      <c r="X14" s="1238"/>
      <c r="Y14" s="1238"/>
      <c r="Z14" s="1238"/>
      <c r="AA14" s="1238"/>
      <c r="AB14" s="1238"/>
      <c r="AC14" s="1238"/>
      <c r="AD14" s="1238"/>
      <c r="AE14" s="1238"/>
      <c r="AF14" s="1238"/>
      <c r="AG14" s="1238"/>
      <c r="AH14" s="1238"/>
      <c r="AI14" s="1238"/>
      <c r="AJ14" s="1238"/>
      <c r="AK14" s="1238"/>
      <c r="AL14" s="1238"/>
      <c r="AM14" s="1238"/>
      <c r="AN14" s="1238"/>
      <c r="AO14" s="1238"/>
      <c r="AP14" s="1238"/>
      <c r="AQ14" s="1238"/>
      <c r="AR14" s="1238"/>
      <c r="AS14" s="1238"/>
      <c r="AT14" s="1238"/>
      <c r="AU14" s="1238"/>
      <c r="AV14" s="1238"/>
      <c r="AW14" s="1238"/>
      <c r="AX14" s="1238"/>
      <c r="AY14" s="1238"/>
      <c r="AZ14" s="1238"/>
      <c r="BA14" s="1238"/>
      <c r="BB14" s="1238"/>
      <c r="BC14" s="1238"/>
      <c r="BD14" s="1238"/>
      <c r="BE14" s="1238"/>
      <c r="BF14" s="1238"/>
      <c r="BG14" s="1238"/>
      <c r="BH14" s="1238"/>
      <c r="BI14" s="1238"/>
      <c r="BJ14" s="1238"/>
      <c r="BK14" s="1238"/>
      <c r="BL14" s="1238"/>
      <c r="BM14" s="1238"/>
      <c r="BN14" s="1238"/>
      <c r="BO14" s="1238"/>
      <c r="BP14" s="1238"/>
      <c r="BQ14" s="1238"/>
      <c r="BR14" s="1238"/>
      <c r="BS14" s="1238"/>
      <c r="BT14" s="1238"/>
      <c r="BU14" s="1238"/>
      <c r="BV14" s="1238"/>
      <c r="BW14" s="1238"/>
      <c r="BX14" s="1238"/>
      <c r="BY14" s="1238"/>
      <c r="BZ14" s="1238"/>
      <c r="CA14" s="1238"/>
      <c r="CB14" s="1238"/>
      <c r="CC14" s="1238"/>
      <c r="CD14" s="1238"/>
      <c r="CE14" s="1238"/>
      <c r="CF14" s="1238"/>
      <c r="CG14" s="1238"/>
      <c r="CH14" s="1238"/>
      <c r="CI14" s="1238"/>
      <c r="CJ14" s="1238"/>
      <c r="CK14" s="1238"/>
      <c r="CL14" s="1238"/>
      <c r="CM14" s="1238"/>
      <c r="CN14" s="1238"/>
      <c r="CO14" s="1238"/>
      <c r="CP14" s="1238"/>
      <c r="CQ14" s="1238"/>
      <c r="CR14" s="1238"/>
      <c r="CS14" s="1238"/>
      <c r="CT14" s="1238"/>
      <c r="CU14" s="1238"/>
      <c r="CV14" s="1238"/>
      <c r="CW14" s="1238"/>
      <c r="CX14" s="1238"/>
      <c r="CY14" s="1238"/>
      <c r="CZ14" s="1238"/>
      <c r="DA14" s="1238"/>
      <c r="DB14" s="1238"/>
      <c r="DC14" s="1238"/>
      <c r="DD14" s="1238"/>
      <c r="DE14" s="1238"/>
    </row>
    <row r="15" spans="1:109" s="250" customFormat="1" ht="13.5" x14ac:dyDescent="0.15">
      <c r="A15" s="252"/>
      <c r="B15" s="1238"/>
      <c r="C15" s="1238"/>
      <c r="D15" s="1238"/>
      <c r="E15" s="1238"/>
      <c r="F15" s="1238"/>
      <c r="G15" s="1238"/>
      <c r="H15" s="1238"/>
      <c r="I15" s="1238"/>
      <c r="J15" s="1238"/>
      <c r="K15" s="1238"/>
      <c r="L15" s="1238"/>
      <c r="M15" s="1238"/>
      <c r="N15" s="1238"/>
      <c r="O15" s="1238"/>
      <c r="P15" s="1238"/>
      <c r="Q15" s="1238"/>
      <c r="R15" s="1238"/>
      <c r="S15" s="1238"/>
      <c r="T15" s="1238"/>
      <c r="U15" s="1238"/>
      <c r="V15" s="1238"/>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R15" s="1238"/>
      <c r="AS15" s="1238"/>
      <c r="AT15" s="1238"/>
      <c r="AU15" s="1238"/>
      <c r="AV15" s="1238"/>
      <c r="AW15" s="1238"/>
      <c r="AX15" s="1238"/>
      <c r="AY15" s="1238"/>
      <c r="AZ15" s="1238"/>
      <c r="BA15" s="1238"/>
      <c r="BB15" s="1238"/>
      <c r="BC15" s="1238"/>
      <c r="BD15" s="1238"/>
      <c r="BE15" s="1238"/>
      <c r="BF15" s="1238"/>
      <c r="BG15" s="1238"/>
      <c r="BH15" s="1238"/>
      <c r="BI15" s="1238"/>
      <c r="BJ15" s="1238"/>
      <c r="BK15" s="1238"/>
      <c r="BL15" s="1238"/>
      <c r="BM15" s="1238"/>
      <c r="BN15" s="1238"/>
      <c r="BO15" s="1238"/>
      <c r="BP15" s="1238"/>
      <c r="BQ15" s="1238"/>
      <c r="BR15" s="1238"/>
      <c r="BS15" s="1238"/>
      <c r="BT15" s="1238"/>
      <c r="BU15" s="1238"/>
      <c r="BV15" s="1238"/>
      <c r="BW15" s="1238"/>
      <c r="BX15" s="1238"/>
      <c r="BY15" s="1238"/>
      <c r="BZ15" s="1238"/>
      <c r="CA15" s="1238"/>
      <c r="CB15" s="1238"/>
      <c r="CC15" s="1238"/>
      <c r="CD15" s="1238"/>
      <c r="CE15" s="1238"/>
      <c r="CF15" s="1238"/>
      <c r="CG15" s="1238"/>
      <c r="CH15" s="1238"/>
      <c r="CI15" s="1238"/>
      <c r="CJ15" s="1238"/>
      <c r="CK15" s="1238"/>
      <c r="CL15" s="1238"/>
      <c r="CM15" s="1238"/>
      <c r="CN15" s="1238"/>
      <c r="CO15" s="1238"/>
      <c r="CP15" s="1238"/>
      <c r="CQ15" s="1238"/>
      <c r="CR15" s="1238"/>
      <c r="CS15" s="1238"/>
      <c r="CT15" s="1238"/>
      <c r="CU15" s="1238"/>
      <c r="CV15" s="1238"/>
      <c r="CW15" s="1238"/>
      <c r="CX15" s="1238"/>
      <c r="CY15" s="1238"/>
      <c r="CZ15" s="1238"/>
      <c r="DA15" s="1238"/>
      <c r="DB15" s="1238"/>
      <c r="DC15" s="1238"/>
      <c r="DD15" s="1238"/>
      <c r="DE15" s="1238"/>
    </row>
    <row r="16" spans="1:109" s="250" customFormat="1" ht="13.5" x14ac:dyDescent="0.15">
      <c r="A16" s="252"/>
      <c r="B16" s="1238"/>
      <c r="C16" s="1238"/>
      <c r="D16" s="1238"/>
      <c r="E16" s="1238"/>
      <c r="F16" s="1238"/>
      <c r="G16" s="1238"/>
      <c r="H16" s="1238"/>
      <c r="I16" s="1238"/>
      <c r="J16" s="1238"/>
      <c r="K16" s="1238"/>
      <c r="L16" s="1238"/>
      <c r="M16" s="1238"/>
      <c r="N16" s="1238"/>
      <c r="O16" s="1238"/>
      <c r="P16" s="1238"/>
      <c r="Q16" s="1238"/>
      <c r="R16" s="1238"/>
      <c r="S16" s="1238"/>
      <c r="T16" s="1238"/>
      <c r="U16" s="1238"/>
      <c r="V16" s="1238"/>
      <c r="W16" s="1238"/>
      <c r="X16" s="1238"/>
      <c r="Y16" s="1238"/>
      <c r="Z16" s="1238"/>
      <c r="AA16" s="1238"/>
      <c r="AB16" s="1238"/>
      <c r="AC16" s="1238"/>
      <c r="AD16" s="1238"/>
      <c r="AE16" s="1238"/>
      <c r="AF16" s="1238"/>
      <c r="AG16" s="1238"/>
      <c r="AH16" s="1238"/>
      <c r="AI16" s="1238"/>
      <c r="AJ16" s="1238"/>
      <c r="AK16" s="1238"/>
      <c r="AL16" s="1238"/>
      <c r="AM16" s="1238"/>
      <c r="AN16" s="1238"/>
      <c r="AO16" s="1238"/>
      <c r="AP16" s="1238"/>
      <c r="AQ16" s="1238"/>
      <c r="AR16" s="1238"/>
      <c r="AS16" s="1238"/>
      <c r="AT16" s="1238"/>
      <c r="AU16" s="1238"/>
      <c r="AV16" s="1238"/>
      <c r="AW16" s="1238"/>
      <c r="AX16" s="1238"/>
      <c r="AY16" s="1238"/>
      <c r="AZ16" s="1238"/>
      <c r="BA16" s="1238"/>
      <c r="BB16" s="1238"/>
      <c r="BC16" s="1238"/>
      <c r="BD16" s="1238"/>
      <c r="BE16" s="1238"/>
      <c r="BF16" s="1238"/>
      <c r="BG16" s="1238"/>
      <c r="BH16" s="1238"/>
      <c r="BI16" s="1238"/>
      <c r="BJ16" s="1238"/>
      <c r="BK16" s="1238"/>
      <c r="BL16" s="1238"/>
      <c r="BM16" s="1238"/>
      <c r="BN16" s="1238"/>
      <c r="BO16" s="1238"/>
      <c r="BP16" s="1238"/>
      <c r="BQ16" s="1238"/>
      <c r="BR16" s="1238"/>
      <c r="BS16" s="1238"/>
      <c r="BT16" s="1238"/>
      <c r="BU16" s="1238"/>
      <c r="BV16" s="1238"/>
      <c r="BW16" s="1238"/>
      <c r="BX16" s="1238"/>
      <c r="BY16" s="1238"/>
      <c r="BZ16" s="1238"/>
      <c r="CA16" s="1238"/>
      <c r="CB16" s="1238"/>
      <c r="CC16" s="1238"/>
      <c r="CD16" s="1238"/>
      <c r="CE16" s="1238"/>
      <c r="CF16" s="1238"/>
      <c r="CG16" s="1238"/>
      <c r="CH16" s="1238"/>
      <c r="CI16" s="1238"/>
      <c r="CJ16" s="1238"/>
      <c r="CK16" s="1238"/>
      <c r="CL16" s="1238"/>
      <c r="CM16" s="1238"/>
      <c r="CN16" s="1238"/>
      <c r="CO16" s="1238"/>
      <c r="CP16" s="1238"/>
      <c r="CQ16" s="1238"/>
      <c r="CR16" s="1238"/>
      <c r="CS16" s="1238"/>
      <c r="CT16" s="1238"/>
      <c r="CU16" s="1238"/>
      <c r="CV16" s="1238"/>
      <c r="CW16" s="1238"/>
      <c r="CX16" s="1238"/>
      <c r="CY16" s="1238"/>
      <c r="CZ16" s="1238"/>
      <c r="DA16" s="1238"/>
      <c r="DB16" s="1238"/>
      <c r="DC16" s="1238"/>
      <c r="DD16" s="1238"/>
      <c r="DE16" s="1238"/>
    </row>
    <row r="17" spans="1:109" s="250" customFormat="1" ht="13.5" x14ac:dyDescent="0.15">
      <c r="A17" s="252"/>
      <c r="B17" s="1238"/>
      <c r="C17" s="1238"/>
      <c r="D17" s="1238"/>
      <c r="E17" s="1238"/>
      <c r="F17" s="1238"/>
      <c r="G17" s="1238"/>
      <c r="H17" s="1238"/>
      <c r="I17" s="1238"/>
      <c r="J17" s="1238"/>
      <c r="K17" s="1238"/>
      <c r="L17" s="1238"/>
      <c r="M17" s="1238"/>
      <c r="N17" s="1238"/>
      <c r="O17" s="1238"/>
      <c r="P17" s="1238"/>
      <c r="Q17" s="1238"/>
      <c r="R17" s="1238"/>
      <c r="S17" s="1238"/>
      <c r="T17" s="1238"/>
      <c r="U17" s="1238"/>
      <c r="V17" s="1238"/>
      <c r="W17" s="1238"/>
      <c r="X17" s="1238"/>
      <c r="Y17" s="1238"/>
      <c r="Z17" s="1238"/>
      <c r="AA17" s="1238"/>
      <c r="AB17" s="1238"/>
      <c r="AC17" s="1238"/>
      <c r="AD17" s="1238"/>
      <c r="AE17" s="1238"/>
      <c r="AF17" s="1238"/>
      <c r="AG17" s="1238"/>
      <c r="AH17" s="1238"/>
      <c r="AI17" s="1238"/>
      <c r="AJ17" s="1238"/>
      <c r="AK17" s="1238"/>
      <c r="AL17" s="1238"/>
      <c r="AM17" s="1238"/>
      <c r="AN17" s="1238"/>
      <c r="AO17" s="1238"/>
      <c r="AP17" s="1238"/>
      <c r="AQ17" s="1238"/>
      <c r="AR17" s="1238"/>
      <c r="AS17" s="1238"/>
      <c r="AT17" s="1238"/>
      <c r="AU17" s="1238"/>
      <c r="AV17" s="1238"/>
      <c r="AW17" s="1238"/>
      <c r="AX17" s="1238"/>
      <c r="AY17" s="1238"/>
      <c r="AZ17" s="1238"/>
      <c r="BA17" s="1238"/>
      <c r="BB17" s="1238"/>
      <c r="BC17" s="1238"/>
      <c r="BD17" s="1238"/>
      <c r="BE17" s="1238"/>
      <c r="BF17" s="1238"/>
      <c r="BG17" s="1238"/>
      <c r="BH17" s="1238"/>
      <c r="BI17" s="1238"/>
      <c r="BJ17" s="1238"/>
      <c r="BK17" s="1238"/>
      <c r="BL17" s="1238"/>
      <c r="BM17" s="1238"/>
      <c r="BN17" s="1238"/>
      <c r="BO17" s="1238"/>
      <c r="BP17" s="1238"/>
      <c r="BQ17" s="1238"/>
      <c r="BR17" s="1238"/>
      <c r="BS17" s="1238"/>
      <c r="BT17" s="1238"/>
      <c r="BU17" s="1238"/>
      <c r="BV17" s="1238"/>
      <c r="BW17" s="1238"/>
      <c r="BX17" s="1238"/>
      <c r="BY17" s="1238"/>
      <c r="BZ17" s="1238"/>
      <c r="CA17" s="1238"/>
      <c r="CB17" s="1238"/>
      <c r="CC17" s="1238"/>
      <c r="CD17" s="1238"/>
      <c r="CE17" s="1238"/>
      <c r="CF17" s="1238"/>
      <c r="CG17" s="1238"/>
      <c r="CH17" s="1238"/>
      <c r="CI17" s="1238"/>
      <c r="CJ17" s="1238"/>
      <c r="CK17" s="1238"/>
      <c r="CL17" s="1238"/>
      <c r="CM17" s="1238"/>
      <c r="CN17" s="1238"/>
      <c r="CO17" s="1238"/>
      <c r="CP17" s="1238"/>
      <c r="CQ17" s="1238"/>
      <c r="CR17" s="1238"/>
      <c r="CS17" s="1238"/>
      <c r="CT17" s="1238"/>
      <c r="CU17" s="1238"/>
      <c r="CV17" s="1238"/>
      <c r="CW17" s="1238"/>
      <c r="CX17" s="1238"/>
      <c r="CY17" s="1238"/>
      <c r="CZ17" s="1238"/>
      <c r="DA17" s="1238"/>
      <c r="DB17" s="1238"/>
      <c r="DC17" s="1238"/>
      <c r="DD17" s="1238"/>
      <c r="DE17" s="1238"/>
    </row>
    <row r="18" spans="1:109" s="250" customFormat="1" ht="13.5" x14ac:dyDescent="0.15">
      <c r="A18" s="252"/>
      <c r="B18" s="1238"/>
      <c r="C18" s="1238"/>
      <c r="D18" s="1238"/>
      <c r="E18" s="1238"/>
      <c r="F18" s="1238"/>
      <c r="G18" s="1238"/>
      <c r="H18" s="1238"/>
      <c r="I18" s="1238"/>
      <c r="J18" s="1238"/>
      <c r="K18" s="1238"/>
      <c r="L18" s="1238"/>
      <c r="M18" s="1238"/>
      <c r="N18" s="1238"/>
      <c r="O18" s="1238"/>
      <c r="P18" s="1238"/>
      <c r="Q18" s="1238"/>
      <c r="R18" s="1238"/>
      <c r="S18" s="1238"/>
      <c r="T18" s="1238"/>
      <c r="U18" s="1238"/>
      <c r="V18" s="1238"/>
      <c r="W18" s="1238"/>
      <c r="X18" s="1238"/>
      <c r="Y18" s="1238"/>
      <c r="Z18" s="1238"/>
      <c r="AA18" s="1238"/>
      <c r="AB18" s="1238"/>
      <c r="AC18" s="1238"/>
      <c r="AD18" s="1238"/>
      <c r="AE18" s="1238"/>
      <c r="AF18" s="1238"/>
      <c r="AG18" s="1238"/>
      <c r="AH18" s="1238"/>
      <c r="AI18" s="1238"/>
      <c r="AJ18" s="1238"/>
      <c r="AK18" s="1238"/>
      <c r="AL18" s="1238"/>
      <c r="AM18" s="1238"/>
      <c r="AN18" s="1238"/>
      <c r="AO18" s="1238"/>
      <c r="AP18" s="1238"/>
      <c r="AQ18" s="1238"/>
      <c r="AR18" s="1238"/>
      <c r="AS18" s="1238"/>
      <c r="AT18" s="1238"/>
      <c r="AU18" s="1238"/>
      <c r="AV18" s="1238"/>
      <c r="AW18" s="1238"/>
      <c r="AX18" s="1238"/>
      <c r="AY18" s="1238"/>
      <c r="AZ18" s="1238"/>
      <c r="BA18" s="1238"/>
      <c r="BB18" s="1238"/>
      <c r="BC18" s="1238"/>
      <c r="BD18" s="1238"/>
      <c r="BE18" s="1238"/>
      <c r="BF18" s="1238"/>
      <c r="BG18" s="1238"/>
      <c r="BH18" s="1238"/>
      <c r="BI18" s="1238"/>
      <c r="BJ18" s="1238"/>
      <c r="BK18" s="1238"/>
      <c r="BL18" s="1238"/>
      <c r="BM18" s="1238"/>
      <c r="BN18" s="1238"/>
      <c r="BO18" s="1238"/>
      <c r="BP18" s="1238"/>
      <c r="BQ18" s="1238"/>
      <c r="BR18" s="1238"/>
      <c r="BS18" s="1238"/>
      <c r="BT18" s="1238"/>
      <c r="BU18" s="1238"/>
      <c r="BV18" s="1238"/>
      <c r="BW18" s="1238"/>
      <c r="BX18" s="1238"/>
      <c r="BY18" s="1238"/>
      <c r="BZ18" s="1238"/>
      <c r="CA18" s="1238"/>
      <c r="CB18" s="1238"/>
      <c r="CC18" s="1238"/>
      <c r="CD18" s="1238"/>
      <c r="CE18" s="1238"/>
      <c r="CF18" s="1238"/>
      <c r="CG18" s="1238"/>
      <c r="CH18" s="1238"/>
      <c r="CI18" s="1238"/>
      <c r="CJ18" s="1238"/>
      <c r="CK18" s="1238"/>
      <c r="CL18" s="1238"/>
      <c r="CM18" s="1238"/>
      <c r="CN18" s="1238"/>
      <c r="CO18" s="1238"/>
      <c r="CP18" s="1238"/>
      <c r="CQ18" s="1238"/>
      <c r="CR18" s="1238"/>
      <c r="CS18" s="1238"/>
      <c r="CT18" s="1238"/>
      <c r="CU18" s="1238"/>
      <c r="CV18" s="1238"/>
      <c r="CW18" s="1238"/>
      <c r="CX18" s="1238"/>
      <c r="CY18" s="1238"/>
      <c r="CZ18" s="1238"/>
      <c r="DA18" s="1238"/>
      <c r="DB18" s="1238"/>
      <c r="DC18" s="1238"/>
      <c r="DD18" s="1238"/>
      <c r="DE18" s="1238"/>
    </row>
    <row r="19" spans="1:109" ht="13.5" x14ac:dyDescent="0.15">
      <c r="DD19" s="252"/>
      <c r="DE19" s="252"/>
    </row>
    <row r="20" spans="1:109" ht="13.5" x14ac:dyDescent="0.15">
      <c r="DD20" s="252"/>
      <c r="DE20" s="252"/>
    </row>
    <row r="21" spans="1:109" ht="17.25" customHeight="1" x14ac:dyDescent="0.15">
      <c r="B21" s="1237"/>
      <c r="C21" s="254"/>
      <c r="D21" s="254"/>
      <c r="E21" s="254"/>
      <c r="F21" s="254"/>
      <c r="G21" s="254"/>
      <c r="H21" s="254"/>
      <c r="I21" s="254"/>
      <c r="J21" s="254"/>
      <c r="K21" s="254"/>
      <c r="L21" s="254"/>
      <c r="M21" s="254"/>
      <c r="N21" s="1236"/>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1236"/>
      <c r="AU21" s="254"/>
      <c r="AV21" s="254"/>
      <c r="AW21" s="254"/>
      <c r="AX21" s="254"/>
      <c r="AY21" s="254"/>
      <c r="AZ21" s="254"/>
      <c r="BA21" s="254"/>
      <c r="BB21" s="254"/>
      <c r="BC21" s="254"/>
      <c r="BD21" s="254"/>
      <c r="BE21" s="254"/>
      <c r="BF21" s="1236"/>
      <c r="BG21" s="254"/>
      <c r="BH21" s="254"/>
      <c r="BI21" s="254"/>
      <c r="BJ21" s="254"/>
      <c r="BK21" s="254"/>
      <c r="BL21" s="254"/>
      <c r="BM21" s="254"/>
      <c r="BN21" s="254"/>
      <c r="BO21" s="254"/>
      <c r="BP21" s="254"/>
      <c r="BQ21" s="254"/>
      <c r="BR21" s="1236"/>
      <c r="BS21" s="254"/>
      <c r="BT21" s="254"/>
      <c r="BU21" s="254"/>
      <c r="BV21" s="254"/>
      <c r="BW21" s="254"/>
      <c r="BX21" s="254"/>
      <c r="BY21" s="254"/>
      <c r="BZ21" s="254"/>
      <c r="CA21" s="254"/>
      <c r="CB21" s="254"/>
      <c r="CC21" s="254"/>
      <c r="CD21" s="1236"/>
      <c r="CE21" s="254"/>
      <c r="CF21" s="254"/>
      <c r="CG21" s="254"/>
      <c r="CH21" s="254"/>
      <c r="CI21" s="254"/>
      <c r="CJ21" s="254"/>
      <c r="CK21" s="254"/>
      <c r="CL21" s="254"/>
      <c r="CM21" s="254"/>
      <c r="CN21" s="254"/>
      <c r="CO21" s="254"/>
      <c r="CP21" s="1236"/>
      <c r="CQ21" s="254"/>
      <c r="CR21" s="254"/>
      <c r="CS21" s="254"/>
      <c r="CT21" s="254"/>
      <c r="CU21" s="254"/>
      <c r="CV21" s="254"/>
      <c r="CW21" s="254"/>
      <c r="CX21" s="254"/>
      <c r="CY21" s="254"/>
      <c r="CZ21" s="254"/>
      <c r="DA21" s="254"/>
      <c r="DB21" s="1236"/>
      <c r="DC21" s="254"/>
      <c r="DD21" s="255"/>
      <c r="DE21" s="252"/>
    </row>
    <row r="22" spans="1:109" ht="17.25" customHeight="1" x14ac:dyDescent="0.15">
      <c r="B22" s="256"/>
    </row>
    <row r="23" spans="1:109" ht="13.5" x14ac:dyDescent="0.15">
      <c r="B23" s="256"/>
    </row>
    <row r="24" spans="1:109" ht="13.5" x14ac:dyDescent="0.15">
      <c r="B24" s="256"/>
    </row>
    <row r="25" spans="1:109" ht="13.5" x14ac:dyDescent="0.15">
      <c r="B25" s="256"/>
    </row>
    <row r="26" spans="1:109" ht="13.5" x14ac:dyDescent="0.15">
      <c r="B26" s="256"/>
    </row>
    <row r="27" spans="1:109" ht="13.5" x14ac:dyDescent="0.15">
      <c r="B27" s="256"/>
    </row>
    <row r="28" spans="1:109" ht="13.5" x14ac:dyDescent="0.15">
      <c r="B28" s="256"/>
    </row>
    <row r="29" spans="1:109" ht="13.5" x14ac:dyDescent="0.15">
      <c r="B29" s="256"/>
    </row>
    <row r="30" spans="1:109" ht="13.5" x14ac:dyDescent="0.15">
      <c r="B30" s="256"/>
    </row>
    <row r="31" spans="1:109" ht="13.5" x14ac:dyDescent="0.15">
      <c r="B31" s="256"/>
    </row>
    <row r="32" spans="1:109" ht="13.5" x14ac:dyDescent="0.15">
      <c r="B32" s="256"/>
    </row>
    <row r="33" spans="2:109" ht="13.5" x14ac:dyDescent="0.15">
      <c r="B33" s="256"/>
    </row>
    <row r="34" spans="2:109" ht="13.5" x14ac:dyDescent="0.15">
      <c r="B34" s="256"/>
    </row>
    <row r="35" spans="2:109" ht="13.5" x14ac:dyDescent="0.15">
      <c r="B35" s="256"/>
    </row>
    <row r="36" spans="2:109" ht="13.5" x14ac:dyDescent="0.15">
      <c r="B36" s="256"/>
    </row>
    <row r="37" spans="2:109" ht="13.5" x14ac:dyDescent="0.15">
      <c r="B37" s="256"/>
    </row>
    <row r="38" spans="2:109" ht="13.5" x14ac:dyDescent="0.15">
      <c r="B38" s="256"/>
    </row>
    <row r="39" spans="2:109" ht="13.5" x14ac:dyDescent="0.15">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5" x14ac:dyDescent="0.15">
      <c r="B40" s="1227"/>
      <c r="DD40" s="1227"/>
      <c r="DE40" s="252"/>
    </row>
    <row r="41" spans="2:109" ht="17.25" x14ac:dyDescent="0.15">
      <c r="B41" s="253" t="s">
        <v>625</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5" x14ac:dyDescent="0.15">
      <c r="B42" s="256"/>
      <c r="G42" s="1224"/>
      <c r="I42" s="1223"/>
      <c r="J42" s="1223"/>
      <c r="K42" s="1223"/>
      <c r="AM42" s="1224"/>
      <c r="AN42" s="1224" t="s">
        <v>621</v>
      </c>
      <c r="AP42" s="1223"/>
      <c r="AQ42" s="1223"/>
      <c r="AR42" s="1223"/>
      <c r="AY42" s="1224"/>
      <c r="BA42" s="1223"/>
      <c r="BB42" s="1223"/>
      <c r="BC42" s="1223"/>
      <c r="BK42" s="1224"/>
      <c r="BM42" s="1223"/>
      <c r="BN42" s="1223"/>
      <c r="BO42" s="1223"/>
      <c r="BW42" s="1224"/>
      <c r="BY42" s="1223"/>
      <c r="BZ42" s="1223"/>
      <c r="CA42" s="1223"/>
      <c r="CI42" s="1224"/>
      <c r="CK42" s="1223"/>
      <c r="CL42" s="1223"/>
      <c r="CM42" s="1223"/>
      <c r="CU42" s="1224"/>
      <c r="CW42" s="1223"/>
      <c r="CX42" s="1223"/>
      <c r="CY42" s="1223"/>
    </row>
    <row r="43" spans="2:109" ht="13.5" customHeight="1" x14ac:dyDescent="0.15">
      <c r="B43" s="256"/>
      <c r="AN43" s="1222" t="s">
        <v>624</v>
      </c>
      <c r="AO43" s="1221"/>
      <c r="AP43" s="1221"/>
      <c r="AQ43" s="1221"/>
      <c r="AR43" s="1221"/>
      <c r="AS43" s="1221"/>
      <c r="AT43" s="1221"/>
      <c r="AU43" s="1221"/>
      <c r="AV43" s="1221"/>
      <c r="AW43" s="1221"/>
      <c r="AX43" s="1221"/>
      <c r="AY43" s="1221"/>
      <c r="AZ43" s="1221"/>
      <c r="BA43" s="1221"/>
      <c r="BB43" s="1221"/>
      <c r="BC43" s="1221"/>
      <c r="BD43" s="1221"/>
      <c r="BE43" s="1221"/>
      <c r="BF43" s="1221"/>
      <c r="BG43" s="1221"/>
      <c r="BH43" s="1221"/>
      <c r="BI43" s="1221"/>
      <c r="BJ43" s="1221"/>
      <c r="BK43" s="1221"/>
      <c r="BL43" s="1221"/>
      <c r="BM43" s="1221"/>
      <c r="BN43" s="1221"/>
      <c r="BO43" s="1221"/>
      <c r="BP43" s="1221"/>
      <c r="BQ43" s="1221"/>
      <c r="BR43" s="1221"/>
      <c r="BS43" s="1221"/>
      <c r="BT43" s="1221"/>
      <c r="BU43" s="1221"/>
      <c r="BV43" s="1221"/>
      <c r="BW43" s="1221"/>
      <c r="BX43" s="1221"/>
      <c r="BY43" s="1221"/>
      <c r="BZ43" s="1221"/>
      <c r="CA43" s="1221"/>
      <c r="CB43" s="1221"/>
      <c r="CC43" s="1221"/>
      <c r="CD43" s="1221"/>
      <c r="CE43" s="1221"/>
      <c r="CF43" s="1221"/>
      <c r="CG43" s="1221"/>
      <c r="CH43" s="1221"/>
      <c r="CI43" s="1221"/>
      <c r="CJ43" s="1221"/>
      <c r="CK43" s="1221"/>
      <c r="CL43" s="1221"/>
      <c r="CM43" s="1221"/>
      <c r="CN43" s="1221"/>
      <c r="CO43" s="1221"/>
      <c r="CP43" s="1221"/>
      <c r="CQ43" s="1221"/>
      <c r="CR43" s="1221"/>
      <c r="CS43" s="1221"/>
      <c r="CT43" s="1221"/>
      <c r="CU43" s="1221"/>
      <c r="CV43" s="1221"/>
      <c r="CW43" s="1221"/>
      <c r="CX43" s="1221"/>
      <c r="CY43" s="1221"/>
      <c r="CZ43" s="1221"/>
      <c r="DA43" s="1221"/>
      <c r="DB43" s="1221"/>
      <c r="DC43" s="1220"/>
    </row>
    <row r="44" spans="2:109" ht="13.5" x14ac:dyDescent="0.15">
      <c r="B44" s="256"/>
      <c r="AN44" s="1219"/>
      <c r="AO44" s="1218"/>
      <c r="AP44" s="1218"/>
      <c r="AQ44" s="1218"/>
      <c r="AR44" s="1218"/>
      <c r="AS44" s="1218"/>
      <c r="AT44" s="1218"/>
      <c r="AU44" s="1218"/>
      <c r="AV44" s="1218"/>
      <c r="AW44" s="1218"/>
      <c r="AX44" s="1218"/>
      <c r="AY44" s="1218"/>
      <c r="AZ44" s="1218"/>
      <c r="BA44" s="1218"/>
      <c r="BB44" s="1218"/>
      <c r="BC44" s="1218"/>
      <c r="BD44" s="1218"/>
      <c r="BE44" s="1218"/>
      <c r="BF44" s="1218"/>
      <c r="BG44" s="1218"/>
      <c r="BH44" s="1218"/>
      <c r="BI44" s="1218"/>
      <c r="BJ44" s="1218"/>
      <c r="BK44" s="1218"/>
      <c r="BL44" s="1218"/>
      <c r="BM44" s="1218"/>
      <c r="BN44" s="1218"/>
      <c r="BO44" s="1218"/>
      <c r="BP44" s="1218"/>
      <c r="BQ44" s="1218"/>
      <c r="BR44" s="1218"/>
      <c r="BS44" s="1218"/>
      <c r="BT44" s="1218"/>
      <c r="BU44" s="1218"/>
      <c r="BV44" s="1218"/>
      <c r="BW44" s="1218"/>
      <c r="BX44" s="1218"/>
      <c r="BY44" s="1218"/>
      <c r="BZ44" s="1218"/>
      <c r="CA44" s="1218"/>
      <c r="CB44" s="1218"/>
      <c r="CC44" s="1218"/>
      <c r="CD44" s="1218"/>
      <c r="CE44" s="1218"/>
      <c r="CF44" s="1218"/>
      <c r="CG44" s="1218"/>
      <c r="CH44" s="1218"/>
      <c r="CI44" s="1218"/>
      <c r="CJ44" s="1218"/>
      <c r="CK44" s="1218"/>
      <c r="CL44" s="1218"/>
      <c r="CM44" s="1218"/>
      <c r="CN44" s="1218"/>
      <c r="CO44" s="1218"/>
      <c r="CP44" s="1218"/>
      <c r="CQ44" s="1218"/>
      <c r="CR44" s="1218"/>
      <c r="CS44" s="1218"/>
      <c r="CT44" s="1218"/>
      <c r="CU44" s="1218"/>
      <c r="CV44" s="1218"/>
      <c r="CW44" s="1218"/>
      <c r="CX44" s="1218"/>
      <c r="CY44" s="1218"/>
      <c r="CZ44" s="1218"/>
      <c r="DA44" s="1218"/>
      <c r="DB44" s="1218"/>
      <c r="DC44" s="1217"/>
    </row>
    <row r="45" spans="2:109" ht="13.5" x14ac:dyDescent="0.15">
      <c r="B45" s="256"/>
      <c r="AN45" s="1219"/>
      <c r="AO45" s="1218"/>
      <c r="AP45" s="1218"/>
      <c r="AQ45" s="1218"/>
      <c r="AR45" s="1218"/>
      <c r="AS45" s="1218"/>
      <c r="AT45" s="1218"/>
      <c r="AU45" s="1218"/>
      <c r="AV45" s="1218"/>
      <c r="AW45" s="1218"/>
      <c r="AX45" s="1218"/>
      <c r="AY45" s="1218"/>
      <c r="AZ45" s="1218"/>
      <c r="BA45" s="1218"/>
      <c r="BB45" s="1218"/>
      <c r="BC45" s="1218"/>
      <c r="BD45" s="1218"/>
      <c r="BE45" s="1218"/>
      <c r="BF45" s="1218"/>
      <c r="BG45" s="1218"/>
      <c r="BH45" s="1218"/>
      <c r="BI45" s="1218"/>
      <c r="BJ45" s="1218"/>
      <c r="BK45" s="1218"/>
      <c r="BL45" s="1218"/>
      <c r="BM45" s="1218"/>
      <c r="BN45" s="1218"/>
      <c r="BO45" s="1218"/>
      <c r="BP45" s="1218"/>
      <c r="BQ45" s="1218"/>
      <c r="BR45" s="1218"/>
      <c r="BS45" s="1218"/>
      <c r="BT45" s="1218"/>
      <c r="BU45" s="1218"/>
      <c r="BV45" s="1218"/>
      <c r="BW45" s="1218"/>
      <c r="BX45" s="1218"/>
      <c r="BY45" s="1218"/>
      <c r="BZ45" s="1218"/>
      <c r="CA45" s="1218"/>
      <c r="CB45" s="1218"/>
      <c r="CC45" s="1218"/>
      <c r="CD45" s="1218"/>
      <c r="CE45" s="1218"/>
      <c r="CF45" s="1218"/>
      <c r="CG45" s="1218"/>
      <c r="CH45" s="1218"/>
      <c r="CI45" s="1218"/>
      <c r="CJ45" s="1218"/>
      <c r="CK45" s="1218"/>
      <c r="CL45" s="1218"/>
      <c r="CM45" s="1218"/>
      <c r="CN45" s="1218"/>
      <c r="CO45" s="1218"/>
      <c r="CP45" s="1218"/>
      <c r="CQ45" s="1218"/>
      <c r="CR45" s="1218"/>
      <c r="CS45" s="1218"/>
      <c r="CT45" s="1218"/>
      <c r="CU45" s="1218"/>
      <c r="CV45" s="1218"/>
      <c r="CW45" s="1218"/>
      <c r="CX45" s="1218"/>
      <c r="CY45" s="1218"/>
      <c r="CZ45" s="1218"/>
      <c r="DA45" s="1218"/>
      <c r="DB45" s="1218"/>
      <c r="DC45" s="1217"/>
    </row>
    <row r="46" spans="2:109" ht="13.5" x14ac:dyDescent="0.15">
      <c r="B46" s="256"/>
      <c r="AN46" s="1219"/>
      <c r="AO46" s="1218"/>
      <c r="AP46" s="1218"/>
      <c r="AQ46" s="1218"/>
      <c r="AR46" s="1218"/>
      <c r="AS46" s="1218"/>
      <c r="AT46" s="1218"/>
      <c r="AU46" s="1218"/>
      <c r="AV46" s="1218"/>
      <c r="AW46" s="1218"/>
      <c r="AX46" s="1218"/>
      <c r="AY46" s="1218"/>
      <c r="AZ46" s="1218"/>
      <c r="BA46" s="1218"/>
      <c r="BB46" s="1218"/>
      <c r="BC46" s="1218"/>
      <c r="BD46" s="1218"/>
      <c r="BE46" s="1218"/>
      <c r="BF46" s="1218"/>
      <c r="BG46" s="1218"/>
      <c r="BH46" s="1218"/>
      <c r="BI46" s="1218"/>
      <c r="BJ46" s="1218"/>
      <c r="BK46" s="1218"/>
      <c r="BL46" s="1218"/>
      <c r="BM46" s="1218"/>
      <c r="BN46" s="1218"/>
      <c r="BO46" s="1218"/>
      <c r="BP46" s="1218"/>
      <c r="BQ46" s="1218"/>
      <c r="BR46" s="1218"/>
      <c r="BS46" s="1218"/>
      <c r="BT46" s="1218"/>
      <c r="BU46" s="1218"/>
      <c r="BV46" s="1218"/>
      <c r="BW46" s="1218"/>
      <c r="BX46" s="1218"/>
      <c r="BY46" s="1218"/>
      <c r="BZ46" s="1218"/>
      <c r="CA46" s="1218"/>
      <c r="CB46" s="1218"/>
      <c r="CC46" s="1218"/>
      <c r="CD46" s="1218"/>
      <c r="CE46" s="1218"/>
      <c r="CF46" s="1218"/>
      <c r="CG46" s="1218"/>
      <c r="CH46" s="1218"/>
      <c r="CI46" s="1218"/>
      <c r="CJ46" s="1218"/>
      <c r="CK46" s="1218"/>
      <c r="CL46" s="1218"/>
      <c r="CM46" s="1218"/>
      <c r="CN46" s="1218"/>
      <c r="CO46" s="1218"/>
      <c r="CP46" s="1218"/>
      <c r="CQ46" s="1218"/>
      <c r="CR46" s="1218"/>
      <c r="CS46" s="1218"/>
      <c r="CT46" s="1218"/>
      <c r="CU46" s="1218"/>
      <c r="CV46" s="1218"/>
      <c r="CW46" s="1218"/>
      <c r="CX46" s="1218"/>
      <c r="CY46" s="1218"/>
      <c r="CZ46" s="1218"/>
      <c r="DA46" s="1218"/>
      <c r="DB46" s="1218"/>
      <c r="DC46" s="1217"/>
    </row>
    <row r="47" spans="2:109" ht="13.5" x14ac:dyDescent="0.15">
      <c r="B47" s="256"/>
      <c r="AN47" s="1216"/>
      <c r="AO47" s="1215"/>
      <c r="AP47" s="1215"/>
      <c r="AQ47" s="1215"/>
      <c r="AR47" s="1215"/>
      <c r="AS47" s="1215"/>
      <c r="AT47" s="1215"/>
      <c r="AU47" s="1215"/>
      <c r="AV47" s="1215"/>
      <c r="AW47" s="1215"/>
      <c r="AX47" s="1215"/>
      <c r="AY47" s="1215"/>
      <c r="AZ47" s="1215"/>
      <c r="BA47" s="1215"/>
      <c r="BB47" s="1215"/>
      <c r="BC47" s="1215"/>
      <c r="BD47" s="1215"/>
      <c r="BE47" s="1215"/>
      <c r="BF47" s="1215"/>
      <c r="BG47" s="1215"/>
      <c r="BH47" s="1215"/>
      <c r="BI47" s="1215"/>
      <c r="BJ47" s="1215"/>
      <c r="BK47" s="1215"/>
      <c r="BL47" s="1215"/>
      <c r="BM47" s="1215"/>
      <c r="BN47" s="1215"/>
      <c r="BO47" s="1215"/>
      <c r="BP47" s="1215"/>
      <c r="BQ47" s="1215"/>
      <c r="BR47" s="1215"/>
      <c r="BS47" s="1215"/>
      <c r="BT47" s="1215"/>
      <c r="BU47" s="1215"/>
      <c r="BV47" s="1215"/>
      <c r="BW47" s="1215"/>
      <c r="BX47" s="1215"/>
      <c r="BY47" s="1215"/>
      <c r="BZ47" s="1215"/>
      <c r="CA47" s="1215"/>
      <c r="CB47" s="1215"/>
      <c r="CC47" s="1215"/>
      <c r="CD47" s="1215"/>
      <c r="CE47" s="1215"/>
      <c r="CF47" s="1215"/>
      <c r="CG47" s="1215"/>
      <c r="CH47" s="1215"/>
      <c r="CI47" s="1215"/>
      <c r="CJ47" s="1215"/>
      <c r="CK47" s="1215"/>
      <c r="CL47" s="1215"/>
      <c r="CM47" s="1215"/>
      <c r="CN47" s="1215"/>
      <c r="CO47" s="1215"/>
      <c r="CP47" s="1215"/>
      <c r="CQ47" s="1215"/>
      <c r="CR47" s="1215"/>
      <c r="CS47" s="1215"/>
      <c r="CT47" s="1215"/>
      <c r="CU47" s="1215"/>
      <c r="CV47" s="1215"/>
      <c r="CW47" s="1215"/>
      <c r="CX47" s="1215"/>
      <c r="CY47" s="1215"/>
      <c r="CZ47" s="1215"/>
      <c r="DA47" s="1215"/>
      <c r="DB47" s="1215"/>
      <c r="DC47" s="1214"/>
    </row>
    <row r="48" spans="2:109" ht="13.5" x14ac:dyDescent="0.15">
      <c r="B48" s="256"/>
      <c r="H48" s="1201"/>
      <c r="I48" s="1201"/>
      <c r="J48" s="1201"/>
      <c r="AN48" s="1201"/>
      <c r="AO48" s="1201"/>
      <c r="AP48" s="1201"/>
      <c r="AZ48" s="1201"/>
      <c r="BA48" s="1201"/>
      <c r="BB48" s="1201"/>
      <c r="BL48" s="1201"/>
      <c r="BM48" s="1201"/>
      <c r="BN48" s="1201"/>
      <c r="BX48" s="1201"/>
      <c r="BY48" s="1201"/>
      <c r="BZ48" s="1201"/>
      <c r="CJ48" s="1201"/>
      <c r="CK48" s="1201"/>
      <c r="CL48" s="1201"/>
      <c r="CV48" s="1201"/>
      <c r="CW48" s="1201"/>
      <c r="CX48" s="1201"/>
    </row>
    <row r="49" spans="1:109" ht="13.5" x14ac:dyDescent="0.15">
      <c r="B49" s="256"/>
      <c r="AN49" s="252" t="s">
        <v>619</v>
      </c>
    </row>
    <row r="50" spans="1:109" ht="13.5" x14ac:dyDescent="0.15">
      <c r="B50" s="256"/>
      <c r="G50" s="1199"/>
      <c r="H50" s="1199"/>
      <c r="I50" s="1199"/>
      <c r="J50" s="1199"/>
      <c r="K50" s="1208"/>
      <c r="L50" s="1208"/>
      <c r="M50" s="1207"/>
      <c r="N50" s="1207"/>
      <c r="AN50" s="1206"/>
      <c r="AO50" s="1205"/>
      <c r="AP50" s="1205"/>
      <c r="AQ50" s="1205"/>
      <c r="AR50" s="1205"/>
      <c r="AS50" s="1205"/>
      <c r="AT50" s="1205"/>
      <c r="AU50" s="1205"/>
      <c r="AV50" s="1205"/>
      <c r="AW50" s="1205"/>
      <c r="AX50" s="1205"/>
      <c r="AY50" s="1205"/>
      <c r="AZ50" s="1205"/>
      <c r="BA50" s="1205"/>
      <c r="BB50" s="1205"/>
      <c r="BC50" s="1205"/>
      <c r="BD50" s="1205"/>
      <c r="BE50" s="1205"/>
      <c r="BF50" s="1205"/>
      <c r="BG50" s="1205"/>
      <c r="BH50" s="1205"/>
      <c r="BI50" s="1205"/>
      <c r="BJ50" s="1205"/>
      <c r="BK50" s="1205"/>
      <c r="BL50" s="1205"/>
      <c r="BM50" s="1205"/>
      <c r="BN50" s="1205"/>
      <c r="BO50" s="1204"/>
      <c r="BP50" s="1196" t="s">
        <v>567</v>
      </c>
      <c r="BQ50" s="1196"/>
      <c r="BR50" s="1196"/>
      <c r="BS50" s="1196"/>
      <c r="BT50" s="1196"/>
      <c r="BU50" s="1196"/>
      <c r="BV50" s="1196"/>
      <c r="BW50" s="1196"/>
      <c r="BX50" s="1196" t="s">
        <v>568</v>
      </c>
      <c r="BY50" s="1196"/>
      <c r="BZ50" s="1196"/>
      <c r="CA50" s="1196"/>
      <c r="CB50" s="1196"/>
      <c r="CC50" s="1196"/>
      <c r="CD50" s="1196"/>
      <c r="CE50" s="1196"/>
      <c r="CF50" s="1196" t="s">
        <v>569</v>
      </c>
      <c r="CG50" s="1196"/>
      <c r="CH50" s="1196"/>
      <c r="CI50" s="1196"/>
      <c r="CJ50" s="1196"/>
      <c r="CK50" s="1196"/>
      <c r="CL50" s="1196"/>
      <c r="CM50" s="1196"/>
      <c r="CN50" s="1196" t="s">
        <v>570</v>
      </c>
      <c r="CO50" s="1196"/>
      <c r="CP50" s="1196"/>
      <c r="CQ50" s="1196"/>
      <c r="CR50" s="1196"/>
      <c r="CS50" s="1196"/>
      <c r="CT50" s="1196"/>
      <c r="CU50" s="1196"/>
      <c r="CV50" s="1196" t="s">
        <v>571</v>
      </c>
      <c r="CW50" s="1196"/>
      <c r="CX50" s="1196"/>
      <c r="CY50" s="1196"/>
      <c r="CZ50" s="1196"/>
      <c r="DA50" s="1196"/>
      <c r="DB50" s="1196"/>
      <c r="DC50" s="1196"/>
    </row>
    <row r="51" spans="1:109" ht="13.5" customHeight="1" x14ac:dyDescent="0.15">
      <c r="B51" s="256"/>
      <c r="G51" s="1203"/>
      <c r="H51" s="1203"/>
      <c r="I51" s="1235"/>
      <c r="J51" s="1235"/>
      <c r="K51" s="1202"/>
      <c r="L51" s="1202"/>
      <c r="M51" s="1202"/>
      <c r="N51" s="1202"/>
      <c r="AM51" s="1201"/>
      <c r="AN51" s="1195" t="s">
        <v>618</v>
      </c>
      <c r="AO51" s="1195"/>
      <c r="AP51" s="1195"/>
      <c r="AQ51" s="1195"/>
      <c r="AR51" s="1195"/>
      <c r="AS51" s="1195"/>
      <c r="AT51" s="1195"/>
      <c r="AU51" s="1195"/>
      <c r="AV51" s="1195"/>
      <c r="AW51" s="1195"/>
      <c r="AX51" s="1195"/>
      <c r="AY51" s="1195"/>
      <c r="AZ51" s="1195"/>
      <c r="BA51" s="1195"/>
      <c r="BB51" s="1195" t="s">
        <v>616</v>
      </c>
      <c r="BC51" s="1195"/>
      <c r="BD51" s="1195"/>
      <c r="BE51" s="1195"/>
      <c r="BF51" s="1195"/>
      <c r="BG51" s="1195"/>
      <c r="BH51" s="1195"/>
      <c r="BI51" s="1195"/>
      <c r="BJ51" s="1195"/>
      <c r="BK51" s="1195"/>
      <c r="BL51" s="1195"/>
      <c r="BM51" s="1195"/>
      <c r="BN51" s="1195"/>
      <c r="BO51" s="1195"/>
      <c r="BP51" s="1194">
        <v>61.2</v>
      </c>
      <c r="BQ51" s="1194"/>
      <c r="BR51" s="1194"/>
      <c r="BS51" s="1194"/>
      <c r="BT51" s="1194"/>
      <c r="BU51" s="1194"/>
      <c r="BV51" s="1194"/>
      <c r="BW51" s="1194"/>
      <c r="BX51" s="1194">
        <v>58.2</v>
      </c>
      <c r="BY51" s="1194"/>
      <c r="BZ51" s="1194"/>
      <c r="CA51" s="1194"/>
      <c r="CB51" s="1194"/>
      <c r="CC51" s="1194"/>
      <c r="CD51" s="1194"/>
      <c r="CE51" s="1194"/>
      <c r="CF51" s="1194">
        <v>51.8</v>
      </c>
      <c r="CG51" s="1194"/>
      <c r="CH51" s="1194"/>
      <c r="CI51" s="1194"/>
      <c r="CJ51" s="1194"/>
      <c r="CK51" s="1194"/>
      <c r="CL51" s="1194"/>
      <c r="CM51" s="1194"/>
      <c r="CN51" s="1194">
        <v>43</v>
      </c>
      <c r="CO51" s="1194"/>
      <c r="CP51" s="1194"/>
      <c r="CQ51" s="1194"/>
      <c r="CR51" s="1194"/>
      <c r="CS51" s="1194"/>
      <c r="CT51" s="1194"/>
      <c r="CU51" s="1194"/>
      <c r="CV51" s="1194">
        <v>30.7</v>
      </c>
      <c r="CW51" s="1194"/>
      <c r="CX51" s="1194"/>
      <c r="CY51" s="1194"/>
      <c r="CZ51" s="1194"/>
      <c r="DA51" s="1194"/>
      <c r="DB51" s="1194"/>
      <c r="DC51" s="1194"/>
    </row>
    <row r="52" spans="1:109" ht="13.5" x14ac:dyDescent="0.15">
      <c r="B52" s="256"/>
      <c r="G52" s="1203"/>
      <c r="H52" s="1203"/>
      <c r="I52" s="1235"/>
      <c r="J52" s="1235"/>
      <c r="K52" s="1202"/>
      <c r="L52" s="1202"/>
      <c r="M52" s="1202"/>
      <c r="N52" s="1202"/>
      <c r="AM52" s="1201"/>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4"/>
      <c r="BQ52" s="1194"/>
      <c r="BR52" s="1194"/>
      <c r="BS52" s="1194"/>
      <c r="BT52" s="1194"/>
      <c r="BU52" s="1194"/>
      <c r="BV52" s="1194"/>
      <c r="BW52" s="1194"/>
      <c r="BX52" s="1194"/>
      <c r="BY52" s="1194"/>
      <c r="BZ52" s="1194"/>
      <c r="CA52" s="1194"/>
      <c r="CB52" s="1194"/>
      <c r="CC52" s="1194"/>
      <c r="CD52" s="1194"/>
      <c r="CE52" s="1194"/>
      <c r="CF52" s="1194"/>
      <c r="CG52" s="1194"/>
      <c r="CH52" s="1194"/>
      <c r="CI52" s="1194"/>
      <c r="CJ52" s="1194"/>
      <c r="CK52" s="1194"/>
      <c r="CL52" s="1194"/>
      <c r="CM52" s="1194"/>
      <c r="CN52" s="1194"/>
      <c r="CO52" s="1194"/>
      <c r="CP52" s="1194"/>
      <c r="CQ52" s="1194"/>
      <c r="CR52" s="1194"/>
      <c r="CS52" s="1194"/>
      <c r="CT52" s="1194"/>
      <c r="CU52" s="1194"/>
      <c r="CV52" s="1194"/>
      <c r="CW52" s="1194"/>
      <c r="CX52" s="1194"/>
      <c r="CY52" s="1194"/>
      <c r="CZ52" s="1194"/>
      <c r="DA52" s="1194"/>
      <c r="DB52" s="1194"/>
      <c r="DC52" s="1194"/>
    </row>
    <row r="53" spans="1:109" ht="13.5" x14ac:dyDescent="0.15">
      <c r="A53" s="1223"/>
      <c r="B53" s="256"/>
      <c r="G53" s="1203"/>
      <c r="H53" s="1203"/>
      <c r="I53" s="1199"/>
      <c r="J53" s="1199"/>
      <c r="K53" s="1202"/>
      <c r="L53" s="1202"/>
      <c r="M53" s="1202"/>
      <c r="N53" s="1202"/>
      <c r="AM53" s="1201"/>
      <c r="AN53" s="1195"/>
      <c r="AO53" s="1195"/>
      <c r="AP53" s="1195"/>
      <c r="AQ53" s="1195"/>
      <c r="AR53" s="1195"/>
      <c r="AS53" s="1195"/>
      <c r="AT53" s="1195"/>
      <c r="AU53" s="1195"/>
      <c r="AV53" s="1195"/>
      <c r="AW53" s="1195"/>
      <c r="AX53" s="1195"/>
      <c r="AY53" s="1195"/>
      <c r="AZ53" s="1195"/>
      <c r="BA53" s="1195"/>
      <c r="BB53" s="1195" t="s">
        <v>623</v>
      </c>
      <c r="BC53" s="1195"/>
      <c r="BD53" s="1195"/>
      <c r="BE53" s="1195"/>
      <c r="BF53" s="1195"/>
      <c r="BG53" s="1195"/>
      <c r="BH53" s="1195"/>
      <c r="BI53" s="1195"/>
      <c r="BJ53" s="1195"/>
      <c r="BK53" s="1195"/>
      <c r="BL53" s="1195"/>
      <c r="BM53" s="1195"/>
      <c r="BN53" s="1195"/>
      <c r="BO53" s="1195"/>
      <c r="BP53" s="1194">
        <v>56.2</v>
      </c>
      <c r="BQ53" s="1194"/>
      <c r="BR53" s="1194"/>
      <c r="BS53" s="1194"/>
      <c r="BT53" s="1194"/>
      <c r="BU53" s="1194"/>
      <c r="BV53" s="1194"/>
      <c r="BW53" s="1194"/>
      <c r="BX53" s="1194">
        <v>56.3</v>
      </c>
      <c r="BY53" s="1194"/>
      <c r="BZ53" s="1194"/>
      <c r="CA53" s="1194"/>
      <c r="CB53" s="1194"/>
      <c r="CC53" s="1194"/>
      <c r="CD53" s="1194"/>
      <c r="CE53" s="1194"/>
      <c r="CF53" s="1194">
        <v>58.1</v>
      </c>
      <c r="CG53" s="1194"/>
      <c r="CH53" s="1194"/>
      <c r="CI53" s="1194"/>
      <c r="CJ53" s="1194"/>
      <c r="CK53" s="1194"/>
      <c r="CL53" s="1194"/>
      <c r="CM53" s="1194"/>
      <c r="CN53" s="1194">
        <v>59.6</v>
      </c>
      <c r="CO53" s="1194"/>
      <c r="CP53" s="1194"/>
      <c r="CQ53" s="1194"/>
      <c r="CR53" s="1194"/>
      <c r="CS53" s="1194"/>
      <c r="CT53" s="1194"/>
      <c r="CU53" s="1194"/>
      <c r="CV53" s="1194">
        <v>60.9</v>
      </c>
      <c r="CW53" s="1194"/>
      <c r="CX53" s="1194"/>
      <c r="CY53" s="1194"/>
      <c r="CZ53" s="1194"/>
      <c r="DA53" s="1194"/>
      <c r="DB53" s="1194"/>
      <c r="DC53" s="1194"/>
    </row>
    <row r="54" spans="1:109" ht="13.5" x14ac:dyDescent="0.15">
      <c r="A54" s="1223"/>
      <c r="B54" s="256"/>
      <c r="G54" s="1203"/>
      <c r="H54" s="1203"/>
      <c r="I54" s="1199"/>
      <c r="J54" s="1199"/>
      <c r="K54" s="1202"/>
      <c r="L54" s="1202"/>
      <c r="M54" s="1202"/>
      <c r="N54" s="1202"/>
      <c r="AM54" s="1201"/>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4"/>
      <c r="BQ54" s="1194"/>
      <c r="BR54" s="1194"/>
      <c r="BS54" s="1194"/>
      <c r="BT54" s="1194"/>
      <c r="BU54" s="1194"/>
      <c r="BV54" s="1194"/>
      <c r="BW54" s="1194"/>
      <c r="BX54" s="1194"/>
      <c r="BY54" s="1194"/>
      <c r="BZ54" s="1194"/>
      <c r="CA54" s="1194"/>
      <c r="CB54" s="1194"/>
      <c r="CC54" s="1194"/>
      <c r="CD54" s="1194"/>
      <c r="CE54" s="1194"/>
      <c r="CF54" s="1194"/>
      <c r="CG54" s="1194"/>
      <c r="CH54" s="1194"/>
      <c r="CI54" s="1194"/>
      <c r="CJ54" s="1194"/>
      <c r="CK54" s="1194"/>
      <c r="CL54" s="1194"/>
      <c r="CM54" s="1194"/>
      <c r="CN54" s="1194"/>
      <c r="CO54" s="1194"/>
      <c r="CP54" s="1194"/>
      <c r="CQ54" s="1194"/>
      <c r="CR54" s="1194"/>
      <c r="CS54" s="1194"/>
      <c r="CT54" s="1194"/>
      <c r="CU54" s="1194"/>
      <c r="CV54" s="1194"/>
      <c r="CW54" s="1194"/>
      <c r="CX54" s="1194"/>
      <c r="CY54" s="1194"/>
      <c r="CZ54" s="1194"/>
      <c r="DA54" s="1194"/>
      <c r="DB54" s="1194"/>
      <c r="DC54" s="1194"/>
    </row>
    <row r="55" spans="1:109" ht="13.5" x14ac:dyDescent="0.15">
      <c r="A55" s="1223"/>
      <c r="B55" s="256"/>
      <c r="G55" s="1199"/>
      <c r="H55" s="1199"/>
      <c r="I55" s="1199"/>
      <c r="J55" s="1199"/>
      <c r="K55" s="1202"/>
      <c r="L55" s="1202"/>
      <c r="M55" s="1202"/>
      <c r="N55" s="1202"/>
      <c r="AN55" s="1196" t="s">
        <v>617</v>
      </c>
      <c r="AO55" s="1196"/>
      <c r="AP55" s="1196"/>
      <c r="AQ55" s="1196"/>
      <c r="AR55" s="1196"/>
      <c r="AS55" s="1196"/>
      <c r="AT55" s="1196"/>
      <c r="AU55" s="1196"/>
      <c r="AV55" s="1196"/>
      <c r="AW55" s="1196"/>
      <c r="AX55" s="1196"/>
      <c r="AY55" s="1196"/>
      <c r="AZ55" s="1196"/>
      <c r="BA55" s="1196"/>
      <c r="BB55" s="1195" t="s">
        <v>616</v>
      </c>
      <c r="BC55" s="1195"/>
      <c r="BD55" s="1195"/>
      <c r="BE55" s="1195"/>
      <c r="BF55" s="1195"/>
      <c r="BG55" s="1195"/>
      <c r="BH55" s="1195"/>
      <c r="BI55" s="1195"/>
      <c r="BJ55" s="1195"/>
      <c r="BK55" s="1195"/>
      <c r="BL55" s="1195"/>
      <c r="BM55" s="1195"/>
      <c r="BN55" s="1195"/>
      <c r="BO55" s="1195"/>
      <c r="BP55" s="1194">
        <v>37.6</v>
      </c>
      <c r="BQ55" s="1194"/>
      <c r="BR55" s="1194"/>
      <c r="BS55" s="1194"/>
      <c r="BT55" s="1194"/>
      <c r="BU55" s="1194"/>
      <c r="BV55" s="1194"/>
      <c r="BW55" s="1194"/>
      <c r="BX55" s="1194">
        <v>34</v>
      </c>
      <c r="BY55" s="1194"/>
      <c r="BZ55" s="1194"/>
      <c r="CA55" s="1194"/>
      <c r="CB55" s="1194"/>
      <c r="CC55" s="1194"/>
      <c r="CD55" s="1194"/>
      <c r="CE55" s="1194"/>
      <c r="CF55" s="1194">
        <v>33.9</v>
      </c>
      <c r="CG55" s="1194"/>
      <c r="CH55" s="1194"/>
      <c r="CI55" s="1194"/>
      <c r="CJ55" s="1194"/>
      <c r="CK55" s="1194"/>
      <c r="CL55" s="1194"/>
      <c r="CM55" s="1194"/>
      <c r="CN55" s="1194">
        <v>31.5</v>
      </c>
      <c r="CO55" s="1194"/>
      <c r="CP55" s="1194"/>
      <c r="CQ55" s="1194"/>
      <c r="CR55" s="1194"/>
      <c r="CS55" s="1194"/>
      <c r="CT55" s="1194"/>
      <c r="CU55" s="1194"/>
      <c r="CV55" s="1194">
        <v>23.4</v>
      </c>
      <c r="CW55" s="1194"/>
      <c r="CX55" s="1194"/>
      <c r="CY55" s="1194"/>
      <c r="CZ55" s="1194"/>
      <c r="DA55" s="1194"/>
      <c r="DB55" s="1194"/>
      <c r="DC55" s="1194"/>
    </row>
    <row r="56" spans="1:109" ht="13.5" x14ac:dyDescent="0.15">
      <c r="A56" s="1223"/>
      <c r="B56" s="256"/>
      <c r="G56" s="1199"/>
      <c r="H56" s="1199"/>
      <c r="I56" s="1199"/>
      <c r="J56" s="1199"/>
      <c r="K56" s="1202"/>
      <c r="L56" s="1202"/>
      <c r="M56" s="1202"/>
      <c r="N56" s="1202"/>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4"/>
      <c r="BQ56" s="1194"/>
      <c r="BR56" s="1194"/>
      <c r="BS56" s="1194"/>
      <c r="BT56" s="1194"/>
      <c r="BU56" s="1194"/>
      <c r="BV56" s="1194"/>
      <c r="BW56" s="1194"/>
      <c r="BX56" s="1194"/>
      <c r="BY56" s="1194"/>
      <c r="BZ56" s="1194"/>
      <c r="CA56" s="1194"/>
      <c r="CB56" s="1194"/>
      <c r="CC56" s="1194"/>
      <c r="CD56" s="1194"/>
      <c r="CE56" s="1194"/>
      <c r="CF56" s="1194"/>
      <c r="CG56" s="1194"/>
      <c r="CH56" s="1194"/>
      <c r="CI56" s="1194"/>
      <c r="CJ56" s="1194"/>
      <c r="CK56" s="1194"/>
      <c r="CL56" s="1194"/>
      <c r="CM56" s="1194"/>
      <c r="CN56" s="1194"/>
      <c r="CO56" s="1194"/>
      <c r="CP56" s="1194"/>
      <c r="CQ56" s="1194"/>
      <c r="CR56" s="1194"/>
      <c r="CS56" s="1194"/>
      <c r="CT56" s="1194"/>
      <c r="CU56" s="1194"/>
      <c r="CV56" s="1194"/>
      <c r="CW56" s="1194"/>
      <c r="CX56" s="1194"/>
      <c r="CY56" s="1194"/>
      <c r="CZ56" s="1194"/>
      <c r="DA56" s="1194"/>
      <c r="DB56" s="1194"/>
      <c r="DC56" s="1194"/>
    </row>
    <row r="57" spans="1:109" s="1223" customFormat="1" ht="13.5" x14ac:dyDescent="0.15">
      <c r="B57" s="1228"/>
      <c r="G57" s="1199"/>
      <c r="H57" s="1199"/>
      <c r="I57" s="1198"/>
      <c r="J57" s="1198"/>
      <c r="K57" s="1202"/>
      <c r="L57" s="1202"/>
      <c r="M57" s="1202"/>
      <c r="N57" s="1202"/>
      <c r="AM57" s="252"/>
      <c r="AN57" s="1196"/>
      <c r="AO57" s="1196"/>
      <c r="AP57" s="1196"/>
      <c r="AQ57" s="1196"/>
      <c r="AR57" s="1196"/>
      <c r="AS57" s="1196"/>
      <c r="AT57" s="1196"/>
      <c r="AU57" s="1196"/>
      <c r="AV57" s="1196"/>
      <c r="AW57" s="1196"/>
      <c r="AX57" s="1196"/>
      <c r="AY57" s="1196"/>
      <c r="AZ57" s="1196"/>
      <c r="BA57" s="1196"/>
      <c r="BB57" s="1195" t="s">
        <v>623</v>
      </c>
      <c r="BC57" s="1195"/>
      <c r="BD57" s="1195"/>
      <c r="BE57" s="1195"/>
      <c r="BF57" s="1195"/>
      <c r="BG57" s="1195"/>
      <c r="BH57" s="1195"/>
      <c r="BI57" s="1195"/>
      <c r="BJ57" s="1195"/>
      <c r="BK57" s="1195"/>
      <c r="BL57" s="1195"/>
      <c r="BM57" s="1195"/>
      <c r="BN57" s="1195"/>
      <c r="BO57" s="1195"/>
      <c r="BP57" s="1194">
        <v>60</v>
      </c>
      <c r="BQ57" s="1194"/>
      <c r="BR57" s="1194"/>
      <c r="BS57" s="1194"/>
      <c r="BT57" s="1194"/>
      <c r="BU57" s="1194"/>
      <c r="BV57" s="1194"/>
      <c r="BW57" s="1194"/>
      <c r="BX57" s="1194">
        <v>61.1</v>
      </c>
      <c r="BY57" s="1194"/>
      <c r="BZ57" s="1194"/>
      <c r="CA57" s="1194"/>
      <c r="CB57" s="1194"/>
      <c r="CC57" s="1194"/>
      <c r="CD57" s="1194"/>
      <c r="CE57" s="1194"/>
      <c r="CF57" s="1194">
        <v>61.9</v>
      </c>
      <c r="CG57" s="1194"/>
      <c r="CH57" s="1194"/>
      <c r="CI57" s="1194"/>
      <c r="CJ57" s="1194"/>
      <c r="CK57" s="1194"/>
      <c r="CL57" s="1194"/>
      <c r="CM57" s="1194"/>
      <c r="CN57" s="1194">
        <v>62.7</v>
      </c>
      <c r="CO57" s="1194"/>
      <c r="CP57" s="1194"/>
      <c r="CQ57" s="1194"/>
      <c r="CR57" s="1194"/>
      <c r="CS57" s="1194"/>
      <c r="CT57" s="1194"/>
      <c r="CU57" s="1194"/>
      <c r="CV57" s="1194">
        <v>63.9</v>
      </c>
      <c r="CW57" s="1194"/>
      <c r="CX57" s="1194"/>
      <c r="CY57" s="1194"/>
      <c r="CZ57" s="1194"/>
      <c r="DA57" s="1194"/>
      <c r="DB57" s="1194"/>
      <c r="DC57" s="1194"/>
      <c r="DD57" s="1233"/>
      <c r="DE57" s="1228"/>
    </row>
    <row r="58" spans="1:109" s="1223" customFormat="1" ht="13.5" x14ac:dyDescent="0.15">
      <c r="A58" s="252"/>
      <c r="B58" s="1228"/>
      <c r="G58" s="1199"/>
      <c r="H58" s="1199"/>
      <c r="I58" s="1198"/>
      <c r="J58" s="1198"/>
      <c r="K58" s="1202"/>
      <c r="L58" s="1202"/>
      <c r="M58" s="1202"/>
      <c r="N58" s="1202"/>
      <c r="AM58" s="252"/>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4"/>
      <c r="BQ58" s="1194"/>
      <c r="BR58" s="1194"/>
      <c r="BS58" s="1194"/>
      <c r="BT58" s="1194"/>
      <c r="BU58" s="1194"/>
      <c r="BV58" s="1194"/>
      <c r="BW58" s="1194"/>
      <c r="BX58" s="1194"/>
      <c r="BY58" s="1194"/>
      <c r="BZ58" s="1194"/>
      <c r="CA58" s="1194"/>
      <c r="CB58" s="1194"/>
      <c r="CC58" s="1194"/>
      <c r="CD58" s="1194"/>
      <c r="CE58" s="1194"/>
      <c r="CF58" s="1194"/>
      <c r="CG58" s="1194"/>
      <c r="CH58" s="1194"/>
      <c r="CI58" s="1194"/>
      <c r="CJ58" s="1194"/>
      <c r="CK58" s="1194"/>
      <c r="CL58" s="1194"/>
      <c r="CM58" s="1194"/>
      <c r="CN58" s="1194"/>
      <c r="CO58" s="1194"/>
      <c r="CP58" s="1194"/>
      <c r="CQ58" s="1194"/>
      <c r="CR58" s="1194"/>
      <c r="CS58" s="1194"/>
      <c r="CT58" s="1194"/>
      <c r="CU58" s="1194"/>
      <c r="CV58" s="1194"/>
      <c r="CW58" s="1194"/>
      <c r="CX58" s="1194"/>
      <c r="CY58" s="1194"/>
      <c r="CZ58" s="1194"/>
      <c r="DA58" s="1194"/>
      <c r="DB58" s="1194"/>
      <c r="DC58" s="1194"/>
      <c r="DD58" s="1233"/>
      <c r="DE58" s="1228"/>
    </row>
    <row r="59" spans="1:109" s="1223" customFormat="1" ht="13.5" x14ac:dyDescent="0.15">
      <c r="A59" s="252"/>
      <c r="B59" s="1228"/>
      <c r="K59" s="1234"/>
      <c r="L59" s="1234"/>
      <c r="M59" s="1234"/>
      <c r="N59" s="1234"/>
      <c r="AQ59" s="1234"/>
      <c r="AR59" s="1234"/>
      <c r="AS59" s="1234"/>
      <c r="AT59" s="1234"/>
      <c r="BC59" s="1234"/>
      <c r="BD59" s="1234"/>
      <c r="BE59" s="1234"/>
      <c r="BF59" s="1234"/>
      <c r="BO59" s="1234"/>
      <c r="BP59" s="1234"/>
      <c r="BQ59" s="1234"/>
      <c r="BR59" s="1234"/>
      <c r="CA59" s="1234"/>
      <c r="CB59" s="1234"/>
      <c r="CC59" s="1234"/>
      <c r="CD59" s="1234"/>
      <c r="CM59" s="1234"/>
      <c r="CN59" s="1234"/>
      <c r="CO59" s="1234"/>
      <c r="CP59" s="1234"/>
      <c r="CY59" s="1234"/>
      <c r="CZ59" s="1234"/>
      <c r="DA59" s="1234"/>
      <c r="DB59" s="1234"/>
      <c r="DC59" s="1234"/>
      <c r="DD59" s="1233"/>
      <c r="DE59" s="1228"/>
    </row>
    <row r="60" spans="1:109" s="1223" customFormat="1" ht="13.5" x14ac:dyDescent="0.15">
      <c r="A60" s="252"/>
      <c r="B60" s="1228"/>
      <c r="K60" s="1234"/>
      <c r="L60" s="1234"/>
      <c r="M60" s="1234"/>
      <c r="N60" s="1234"/>
      <c r="AQ60" s="1234"/>
      <c r="AR60" s="1234"/>
      <c r="AS60" s="1234"/>
      <c r="AT60" s="1234"/>
      <c r="BC60" s="1234"/>
      <c r="BD60" s="1234"/>
      <c r="BE60" s="1234"/>
      <c r="BF60" s="1234"/>
      <c r="BO60" s="1234"/>
      <c r="BP60" s="1234"/>
      <c r="BQ60" s="1234"/>
      <c r="BR60" s="1234"/>
      <c r="CA60" s="1234"/>
      <c r="CB60" s="1234"/>
      <c r="CC60" s="1234"/>
      <c r="CD60" s="1234"/>
      <c r="CM60" s="1234"/>
      <c r="CN60" s="1234"/>
      <c r="CO60" s="1234"/>
      <c r="CP60" s="1234"/>
      <c r="CY60" s="1234"/>
      <c r="CZ60" s="1234"/>
      <c r="DA60" s="1234"/>
      <c r="DB60" s="1234"/>
      <c r="DC60" s="1234"/>
      <c r="DD60" s="1233"/>
      <c r="DE60" s="1228"/>
    </row>
    <row r="61" spans="1:109" s="1223" customFormat="1" ht="13.5" x14ac:dyDescent="0.15">
      <c r="A61" s="252"/>
      <c r="B61" s="1232"/>
      <c r="C61" s="1231"/>
      <c r="D61" s="1231"/>
      <c r="E61" s="1231"/>
      <c r="F61" s="1231"/>
      <c r="G61" s="1231"/>
      <c r="H61" s="1231"/>
      <c r="I61" s="1231"/>
      <c r="J61" s="1231"/>
      <c r="K61" s="1231"/>
      <c r="L61" s="1231"/>
      <c r="M61" s="1230"/>
      <c r="N61" s="1230"/>
      <c r="O61" s="1231"/>
      <c r="P61" s="1231"/>
      <c r="Q61" s="1231"/>
      <c r="R61" s="1231"/>
      <c r="S61" s="1231"/>
      <c r="T61" s="1231"/>
      <c r="U61" s="1231"/>
      <c r="V61" s="1231"/>
      <c r="W61" s="1231"/>
      <c r="X61" s="1231"/>
      <c r="Y61" s="1231"/>
      <c r="Z61" s="1231"/>
      <c r="AA61" s="1231"/>
      <c r="AB61" s="1231"/>
      <c r="AC61" s="1231"/>
      <c r="AD61" s="1231"/>
      <c r="AE61" s="1231"/>
      <c r="AF61" s="1231"/>
      <c r="AG61" s="1231"/>
      <c r="AH61" s="1231"/>
      <c r="AI61" s="1231"/>
      <c r="AJ61" s="1231"/>
      <c r="AK61" s="1231"/>
      <c r="AL61" s="1231"/>
      <c r="AM61" s="1231"/>
      <c r="AN61" s="1231"/>
      <c r="AO61" s="1231"/>
      <c r="AP61" s="1231"/>
      <c r="AQ61" s="1231"/>
      <c r="AR61" s="1231"/>
      <c r="AS61" s="1230"/>
      <c r="AT61" s="1230"/>
      <c r="AU61" s="1231"/>
      <c r="AV61" s="1231"/>
      <c r="AW61" s="1231"/>
      <c r="AX61" s="1231"/>
      <c r="AY61" s="1231"/>
      <c r="AZ61" s="1231"/>
      <c r="BA61" s="1231"/>
      <c r="BB61" s="1231"/>
      <c r="BC61" s="1231"/>
      <c r="BD61" s="1231"/>
      <c r="BE61" s="1230"/>
      <c r="BF61" s="1230"/>
      <c r="BG61" s="1231"/>
      <c r="BH61" s="1231"/>
      <c r="BI61" s="1231"/>
      <c r="BJ61" s="1231"/>
      <c r="BK61" s="1231"/>
      <c r="BL61" s="1231"/>
      <c r="BM61" s="1231"/>
      <c r="BN61" s="1231"/>
      <c r="BO61" s="1231"/>
      <c r="BP61" s="1231"/>
      <c r="BQ61" s="1230"/>
      <c r="BR61" s="1230"/>
      <c r="BS61" s="1231"/>
      <c r="BT61" s="1231"/>
      <c r="BU61" s="1231"/>
      <c r="BV61" s="1231"/>
      <c r="BW61" s="1231"/>
      <c r="BX61" s="1231"/>
      <c r="BY61" s="1231"/>
      <c r="BZ61" s="1231"/>
      <c r="CA61" s="1231"/>
      <c r="CB61" s="1231"/>
      <c r="CC61" s="1230"/>
      <c r="CD61" s="1230"/>
      <c r="CE61" s="1231"/>
      <c r="CF61" s="1231"/>
      <c r="CG61" s="1231"/>
      <c r="CH61" s="1231"/>
      <c r="CI61" s="1231"/>
      <c r="CJ61" s="1231"/>
      <c r="CK61" s="1231"/>
      <c r="CL61" s="1231"/>
      <c r="CM61" s="1231"/>
      <c r="CN61" s="1231"/>
      <c r="CO61" s="1230"/>
      <c r="CP61" s="1230"/>
      <c r="CQ61" s="1231"/>
      <c r="CR61" s="1231"/>
      <c r="CS61" s="1231"/>
      <c r="CT61" s="1231"/>
      <c r="CU61" s="1231"/>
      <c r="CV61" s="1231"/>
      <c r="CW61" s="1231"/>
      <c r="CX61" s="1231"/>
      <c r="CY61" s="1231"/>
      <c r="CZ61" s="1231"/>
      <c r="DA61" s="1230"/>
      <c r="DB61" s="1230"/>
      <c r="DC61" s="1230"/>
      <c r="DD61" s="1229"/>
      <c r="DE61" s="1228"/>
    </row>
    <row r="62" spans="1:109" ht="13.5" x14ac:dyDescent="0.15">
      <c r="B62" s="1227"/>
      <c r="C62" s="1227"/>
      <c r="D62" s="1227"/>
      <c r="E62" s="1227"/>
      <c r="F62" s="1227"/>
      <c r="G62" s="1227"/>
      <c r="H62" s="1227"/>
      <c r="I62" s="1227"/>
      <c r="J62" s="1227"/>
      <c r="K62" s="1227"/>
      <c r="L62" s="1227"/>
      <c r="M62" s="1227"/>
      <c r="N62" s="1227"/>
      <c r="O62" s="1227"/>
      <c r="P62" s="1227"/>
      <c r="Q62" s="1227"/>
      <c r="R62" s="1227"/>
      <c r="S62" s="1227"/>
      <c r="T62" s="1227"/>
      <c r="U62" s="1227"/>
      <c r="V62" s="1227"/>
      <c r="W62" s="1227"/>
      <c r="X62" s="1227"/>
      <c r="Y62" s="1227"/>
      <c r="Z62" s="1227"/>
      <c r="AA62" s="1227"/>
      <c r="AB62" s="1227"/>
      <c r="AC62" s="1227"/>
      <c r="AD62" s="1227"/>
      <c r="AE62" s="1227"/>
      <c r="AF62" s="1227"/>
      <c r="AG62" s="1227"/>
      <c r="AH62" s="1227"/>
      <c r="AI62" s="1227"/>
      <c r="AJ62" s="1227"/>
      <c r="AK62" s="1227"/>
      <c r="AL62" s="1227"/>
      <c r="AM62" s="1227"/>
      <c r="AN62" s="1227"/>
      <c r="AO62" s="1227"/>
      <c r="AP62" s="1227"/>
      <c r="AQ62" s="1227"/>
      <c r="AR62" s="1227"/>
      <c r="AS62" s="1227"/>
      <c r="AT62" s="1227"/>
      <c r="AU62" s="1227"/>
      <c r="AV62" s="1227"/>
      <c r="AW62" s="1227"/>
      <c r="AX62" s="1227"/>
      <c r="AY62" s="1227"/>
      <c r="AZ62" s="1227"/>
      <c r="BA62" s="1227"/>
      <c r="BB62" s="1227"/>
      <c r="BC62" s="1227"/>
      <c r="BD62" s="1227"/>
      <c r="BE62" s="1227"/>
      <c r="BF62" s="1227"/>
      <c r="BG62" s="1227"/>
      <c r="BH62" s="1227"/>
      <c r="BI62" s="1227"/>
      <c r="BJ62" s="1227"/>
      <c r="BK62" s="1227"/>
      <c r="BL62" s="1227"/>
      <c r="BM62" s="1227"/>
      <c r="BN62" s="1227"/>
      <c r="BO62" s="1227"/>
      <c r="BP62" s="1227"/>
      <c r="BQ62" s="1227"/>
      <c r="BR62" s="1227"/>
      <c r="BS62" s="1227"/>
      <c r="BT62" s="1227"/>
      <c r="BU62" s="1227"/>
      <c r="BV62" s="1227"/>
      <c r="BW62" s="1227"/>
      <c r="BX62" s="1227"/>
      <c r="BY62" s="1227"/>
      <c r="BZ62" s="1227"/>
      <c r="CA62" s="1227"/>
      <c r="CB62" s="1227"/>
      <c r="CC62" s="1227"/>
      <c r="CD62" s="1227"/>
      <c r="CE62" s="1227"/>
      <c r="CF62" s="1227"/>
      <c r="CG62" s="1227"/>
      <c r="CH62" s="1227"/>
      <c r="CI62" s="1227"/>
      <c r="CJ62" s="1227"/>
      <c r="CK62" s="1227"/>
      <c r="CL62" s="1227"/>
      <c r="CM62" s="1227"/>
      <c r="CN62" s="1227"/>
      <c r="CO62" s="1227"/>
      <c r="CP62" s="1227"/>
      <c r="CQ62" s="1227"/>
      <c r="CR62" s="1227"/>
      <c r="CS62" s="1227"/>
      <c r="CT62" s="1227"/>
      <c r="CU62" s="1227"/>
      <c r="CV62" s="1227"/>
      <c r="CW62" s="1227"/>
      <c r="CX62" s="1227"/>
      <c r="CY62" s="1227"/>
      <c r="CZ62" s="1227"/>
      <c r="DA62" s="1227"/>
      <c r="DB62" s="1227"/>
      <c r="DC62" s="1227"/>
      <c r="DD62" s="1227"/>
      <c r="DE62" s="252"/>
    </row>
    <row r="63" spans="1:109" ht="17.25" x14ac:dyDescent="0.15">
      <c r="B63" s="309" t="s">
        <v>622</v>
      </c>
    </row>
    <row r="64" spans="1:109" ht="13.5" x14ac:dyDescent="0.15">
      <c r="B64" s="256"/>
      <c r="G64" s="1224"/>
      <c r="I64" s="1226"/>
      <c r="J64" s="1226"/>
      <c r="K64" s="1226"/>
      <c r="L64" s="1226"/>
      <c r="M64" s="1226"/>
      <c r="N64" s="1225"/>
      <c r="AM64" s="1224"/>
      <c r="AN64" s="1224" t="s">
        <v>621</v>
      </c>
      <c r="AP64" s="1223"/>
      <c r="AQ64" s="1223"/>
      <c r="AR64" s="1223"/>
      <c r="AY64" s="1224"/>
      <c r="BA64" s="1223"/>
      <c r="BB64" s="1223"/>
      <c r="BC64" s="1223"/>
      <c r="BK64" s="1224"/>
      <c r="BM64" s="1223"/>
      <c r="BN64" s="1223"/>
      <c r="BO64" s="1223"/>
      <c r="BW64" s="1224"/>
      <c r="BY64" s="1223"/>
      <c r="BZ64" s="1223"/>
      <c r="CA64" s="1223"/>
      <c r="CI64" s="1224"/>
      <c r="CK64" s="1223"/>
      <c r="CL64" s="1223"/>
      <c r="CM64" s="1223"/>
      <c r="CU64" s="1224"/>
      <c r="CW64" s="1223"/>
      <c r="CX64" s="1223"/>
      <c r="CY64" s="1223"/>
    </row>
    <row r="65" spans="2:107" ht="13.5" x14ac:dyDescent="0.15">
      <c r="B65" s="256"/>
      <c r="AN65" s="1222" t="s">
        <v>620</v>
      </c>
      <c r="AO65" s="1221"/>
      <c r="AP65" s="1221"/>
      <c r="AQ65" s="1221"/>
      <c r="AR65" s="1221"/>
      <c r="AS65" s="1221"/>
      <c r="AT65" s="1221"/>
      <c r="AU65" s="1221"/>
      <c r="AV65" s="1221"/>
      <c r="AW65" s="1221"/>
      <c r="AX65" s="1221"/>
      <c r="AY65" s="1221"/>
      <c r="AZ65" s="1221"/>
      <c r="BA65" s="1221"/>
      <c r="BB65" s="1221"/>
      <c r="BC65" s="1221"/>
      <c r="BD65" s="1221"/>
      <c r="BE65" s="1221"/>
      <c r="BF65" s="1221"/>
      <c r="BG65" s="1221"/>
      <c r="BH65" s="1221"/>
      <c r="BI65" s="1221"/>
      <c r="BJ65" s="1221"/>
      <c r="BK65" s="1221"/>
      <c r="BL65" s="1221"/>
      <c r="BM65" s="1221"/>
      <c r="BN65" s="1221"/>
      <c r="BO65" s="1221"/>
      <c r="BP65" s="1221"/>
      <c r="BQ65" s="1221"/>
      <c r="BR65" s="1221"/>
      <c r="BS65" s="1221"/>
      <c r="BT65" s="1221"/>
      <c r="BU65" s="1221"/>
      <c r="BV65" s="1221"/>
      <c r="BW65" s="1221"/>
      <c r="BX65" s="1221"/>
      <c r="BY65" s="1221"/>
      <c r="BZ65" s="1221"/>
      <c r="CA65" s="1221"/>
      <c r="CB65" s="1221"/>
      <c r="CC65" s="1221"/>
      <c r="CD65" s="1221"/>
      <c r="CE65" s="1221"/>
      <c r="CF65" s="1221"/>
      <c r="CG65" s="1221"/>
      <c r="CH65" s="1221"/>
      <c r="CI65" s="1221"/>
      <c r="CJ65" s="1221"/>
      <c r="CK65" s="1221"/>
      <c r="CL65" s="1221"/>
      <c r="CM65" s="1221"/>
      <c r="CN65" s="1221"/>
      <c r="CO65" s="1221"/>
      <c r="CP65" s="1221"/>
      <c r="CQ65" s="1221"/>
      <c r="CR65" s="1221"/>
      <c r="CS65" s="1221"/>
      <c r="CT65" s="1221"/>
      <c r="CU65" s="1221"/>
      <c r="CV65" s="1221"/>
      <c r="CW65" s="1221"/>
      <c r="CX65" s="1221"/>
      <c r="CY65" s="1221"/>
      <c r="CZ65" s="1221"/>
      <c r="DA65" s="1221"/>
      <c r="DB65" s="1221"/>
      <c r="DC65" s="1220"/>
    </row>
    <row r="66" spans="2:107" ht="13.5" x14ac:dyDescent="0.15">
      <c r="B66" s="256"/>
      <c r="AN66" s="1219"/>
      <c r="AO66" s="1218"/>
      <c r="AP66" s="1218"/>
      <c r="AQ66" s="1218"/>
      <c r="AR66" s="1218"/>
      <c r="AS66" s="1218"/>
      <c r="AT66" s="1218"/>
      <c r="AU66" s="1218"/>
      <c r="AV66" s="1218"/>
      <c r="AW66" s="1218"/>
      <c r="AX66" s="1218"/>
      <c r="AY66" s="1218"/>
      <c r="AZ66" s="1218"/>
      <c r="BA66" s="1218"/>
      <c r="BB66" s="1218"/>
      <c r="BC66" s="1218"/>
      <c r="BD66" s="1218"/>
      <c r="BE66" s="1218"/>
      <c r="BF66" s="1218"/>
      <c r="BG66" s="1218"/>
      <c r="BH66" s="1218"/>
      <c r="BI66" s="1218"/>
      <c r="BJ66" s="1218"/>
      <c r="BK66" s="1218"/>
      <c r="BL66" s="1218"/>
      <c r="BM66" s="1218"/>
      <c r="BN66" s="1218"/>
      <c r="BO66" s="1218"/>
      <c r="BP66" s="1218"/>
      <c r="BQ66" s="1218"/>
      <c r="BR66" s="1218"/>
      <c r="BS66" s="1218"/>
      <c r="BT66" s="1218"/>
      <c r="BU66" s="1218"/>
      <c r="BV66" s="1218"/>
      <c r="BW66" s="1218"/>
      <c r="BX66" s="1218"/>
      <c r="BY66" s="1218"/>
      <c r="BZ66" s="1218"/>
      <c r="CA66" s="1218"/>
      <c r="CB66" s="1218"/>
      <c r="CC66" s="1218"/>
      <c r="CD66" s="1218"/>
      <c r="CE66" s="1218"/>
      <c r="CF66" s="1218"/>
      <c r="CG66" s="1218"/>
      <c r="CH66" s="1218"/>
      <c r="CI66" s="1218"/>
      <c r="CJ66" s="1218"/>
      <c r="CK66" s="1218"/>
      <c r="CL66" s="1218"/>
      <c r="CM66" s="1218"/>
      <c r="CN66" s="1218"/>
      <c r="CO66" s="1218"/>
      <c r="CP66" s="1218"/>
      <c r="CQ66" s="1218"/>
      <c r="CR66" s="1218"/>
      <c r="CS66" s="1218"/>
      <c r="CT66" s="1218"/>
      <c r="CU66" s="1218"/>
      <c r="CV66" s="1218"/>
      <c r="CW66" s="1218"/>
      <c r="CX66" s="1218"/>
      <c r="CY66" s="1218"/>
      <c r="CZ66" s="1218"/>
      <c r="DA66" s="1218"/>
      <c r="DB66" s="1218"/>
      <c r="DC66" s="1217"/>
    </row>
    <row r="67" spans="2:107" ht="13.5" x14ac:dyDescent="0.15">
      <c r="B67" s="256"/>
      <c r="AN67" s="1219"/>
      <c r="AO67" s="1218"/>
      <c r="AP67" s="1218"/>
      <c r="AQ67" s="1218"/>
      <c r="AR67" s="1218"/>
      <c r="AS67" s="1218"/>
      <c r="AT67" s="1218"/>
      <c r="AU67" s="1218"/>
      <c r="AV67" s="1218"/>
      <c r="AW67" s="1218"/>
      <c r="AX67" s="1218"/>
      <c r="AY67" s="1218"/>
      <c r="AZ67" s="1218"/>
      <c r="BA67" s="1218"/>
      <c r="BB67" s="1218"/>
      <c r="BC67" s="1218"/>
      <c r="BD67" s="1218"/>
      <c r="BE67" s="1218"/>
      <c r="BF67" s="1218"/>
      <c r="BG67" s="1218"/>
      <c r="BH67" s="1218"/>
      <c r="BI67" s="1218"/>
      <c r="BJ67" s="1218"/>
      <c r="BK67" s="1218"/>
      <c r="BL67" s="1218"/>
      <c r="BM67" s="1218"/>
      <c r="BN67" s="1218"/>
      <c r="BO67" s="1218"/>
      <c r="BP67" s="1218"/>
      <c r="BQ67" s="1218"/>
      <c r="BR67" s="1218"/>
      <c r="BS67" s="1218"/>
      <c r="BT67" s="1218"/>
      <c r="BU67" s="1218"/>
      <c r="BV67" s="1218"/>
      <c r="BW67" s="1218"/>
      <c r="BX67" s="1218"/>
      <c r="BY67" s="1218"/>
      <c r="BZ67" s="1218"/>
      <c r="CA67" s="1218"/>
      <c r="CB67" s="1218"/>
      <c r="CC67" s="1218"/>
      <c r="CD67" s="1218"/>
      <c r="CE67" s="1218"/>
      <c r="CF67" s="1218"/>
      <c r="CG67" s="1218"/>
      <c r="CH67" s="1218"/>
      <c r="CI67" s="1218"/>
      <c r="CJ67" s="1218"/>
      <c r="CK67" s="1218"/>
      <c r="CL67" s="1218"/>
      <c r="CM67" s="1218"/>
      <c r="CN67" s="1218"/>
      <c r="CO67" s="1218"/>
      <c r="CP67" s="1218"/>
      <c r="CQ67" s="1218"/>
      <c r="CR67" s="1218"/>
      <c r="CS67" s="1218"/>
      <c r="CT67" s="1218"/>
      <c r="CU67" s="1218"/>
      <c r="CV67" s="1218"/>
      <c r="CW67" s="1218"/>
      <c r="CX67" s="1218"/>
      <c r="CY67" s="1218"/>
      <c r="CZ67" s="1218"/>
      <c r="DA67" s="1218"/>
      <c r="DB67" s="1218"/>
      <c r="DC67" s="1217"/>
    </row>
    <row r="68" spans="2:107" ht="13.5" x14ac:dyDescent="0.15">
      <c r="B68" s="256"/>
      <c r="AN68" s="1219"/>
      <c r="AO68" s="1218"/>
      <c r="AP68" s="1218"/>
      <c r="AQ68" s="1218"/>
      <c r="AR68" s="1218"/>
      <c r="AS68" s="1218"/>
      <c r="AT68" s="1218"/>
      <c r="AU68" s="1218"/>
      <c r="AV68" s="1218"/>
      <c r="AW68" s="1218"/>
      <c r="AX68" s="1218"/>
      <c r="AY68" s="1218"/>
      <c r="AZ68" s="1218"/>
      <c r="BA68" s="1218"/>
      <c r="BB68" s="1218"/>
      <c r="BC68" s="1218"/>
      <c r="BD68" s="1218"/>
      <c r="BE68" s="1218"/>
      <c r="BF68" s="1218"/>
      <c r="BG68" s="1218"/>
      <c r="BH68" s="1218"/>
      <c r="BI68" s="1218"/>
      <c r="BJ68" s="1218"/>
      <c r="BK68" s="1218"/>
      <c r="BL68" s="1218"/>
      <c r="BM68" s="1218"/>
      <c r="BN68" s="1218"/>
      <c r="BO68" s="1218"/>
      <c r="BP68" s="1218"/>
      <c r="BQ68" s="1218"/>
      <c r="BR68" s="1218"/>
      <c r="BS68" s="1218"/>
      <c r="BT68" s="1218"/>
      <c r="BU68" s="1218"/>
      <c r="BV68" s="1218"/>
      <c r="BW68" s="1218"/>
      <c r="BX68" s="1218"/>
      <c r="BY68" s="1218"/>
      <c r="BZ68" s="1218"/>
      <c r="CA68" s="1218"/>
      <c r="CB68" s="1218"/>
      <c r="CC68" s="1218"/>
      <c r="CD68" s="1218"/>
      <c r="CE68" s="1218"/>
      <c r="CF68" s="1218"/>
      <c r="CG68" s="1218"/>
      <c r="CH68" s="1218"/>
      <c r="CI68" s="1218"/>
      <c r="CJ68" s="1218"/>
      <c r="CK68" s="1218"/>
      <c r="CL68" s="1218"/>
      <c r="CM68" s="1218"/>
      <c r="CN68" s="1218"/>
      <c r="CO68" s="1218"/>
      <c r="CP68" s="1218"/>
      <c r="CQ68" s="1218"/>
      <c r="CR68" s="1218"/>
      <c r="CS68" s="1218"/>
      <c r="CT68" s="1218"/>
      <c r="CU68" s="1218"/>
      <c r="CV68" s="1218"/>
      <c r="CW68" s="1218"/>
      <c r="CX68" s="1218"/>
      <c r="CY68" s="1218"/>
      <c r="CZ68" s="1218"/>
      <c r="DA68" s="1218"/>
      <c r="DB68" s="1218"/>
      <c r="DC68" s="1217"/>
    </row>
    <row r="69" spans="2:107" ht="13.5" x14ac:dyDescent="0.15">
      <c r="B69" s="256"/>
      <c r="AN69" s="1216"/>
      <c r="AO69" s="1215"/>
      <c r="AP69" s="1215"/>
      <c r="AQ69" s="1215"/>
      <c r="AR69" s="1215"/>
      <c r="AS69" s="1215"/>
      <c r="AT69" s="1215"/>
      <c r="AU69" s="1215"/>
      <c r="AV69" s="1215"/>
      <c r="AW69" s="1215"/>
      <c r="AX69" s="1215"/>
      <c r="AY69" s="1215"/>
      <c r="AZ69" s="1215"/>
      <c r="BA69" s="1215"/>
      <c r="BB69" s="1215"/>
      <c r="BC69" s="1215"/>
      <c r="BD69" s="1215"/>
      <c r="BE69" s="1215"/>
      <c r="BF69" s="1215"/>
      <c r="BG69" s="1215"/>
      <c r="BH69" s="1215"/>
      <c r="BI69" s="1215"/>
      <c r="BJ69" s="1215"/>
      <c r="BK69" s="1215"/>
      <c r="BL69" s="1215"/>
      <c r="BM69" s="1215"/>
      <c r="BN69" s="1215"/>
      <c r="BO69" s="1215"/>
      <c r="BP69" s="1215"/>
      <c r="BQ69" s="1215"/>
      <c r="BR69" s="1215"/>
      <c r="BS69" s="1215"/>
      <c r="BT69" s="1215"/>
      <c r="BU69" s="1215"/>
      <c r="BV69" s="1215"/>
      <c r="BW69" s="1215"/>
      <c r="BX69" s="1215"/>
      <c r="BY69" s="1215"/>
      <c r="BZ69" s="1215"/>
      <c r="CA69" s="1215"/>
      <c r="CB69" s="1215"/>
      <c r="CC69" s="1215"/>
      <c r="CD69" s="1215"/>
      <c r="CE69" s="1215"/>
      <c r="CF69" s="1215"/>
      <c r="CG69" s="1215"/>
      <c r="CH69" s="1215"/>
      <c r="CI69" s="1215"/>
      <c r="CJ69" s="1215"/>
      <c r="CK69" s="1215"/>
      <c r="CL69" s="1215"/>
      <c r="CM69" s="1215"/>
      <c r="CN69" s="1215"/>
      <c r="CO69" s="1215"/>
      <c r="CP69" s="1215"/>
      <c r="CQ69" s="1215"/>
      <c r="CR69" s="1215"/>
      <c r="CS69" s="1215"/>
      <c r="CT69" s="1215"/>
      <c r="CU69" s="1215"/>
      <c r="CV69" s="1215"/>
      <c r="CW69" s="1215"/>
      <c r="CX69" s="1215"/>
      <c r="CY69" s="1215"/>
      <c r="CZ69" s="1215"/>
      <c r="DA69" s="1215"/>
      <c r="DB69" s="1215"/>
      <c r="DC69" s="1214"/>
    </row>
    <row r="70" spans="2:107" ht="13.5" x14ac:dyDescent="0.15">
      <c r="B70" s="256"/>
      <c r="H70" s="1213"/>
      <c r="I70" s="1213"/>
      <c r="J70" s="1211"/>
      <c r="K70" s="1211"/>
      <c r="L70" s="1210"/>
      <c r="M70" s="1211"/>
      <c r="N70" s="1210"/>
      <c r="AN70" s="1201"/>
      <c r="AO70" s="1201"/>
      <c r="AP70" s="1201"/>
      <c r="AZ70" s="1201"/>
      <c r="BA70" s="1201"/>
      <c r="BB70" s="1201"/>
      <c r="BL70" s="1201"/>
      <c r="BM70" s="1201"/>
      <c r="BN70" s="1201"/>
      <c r="BX70" s="1201"/>
      <c r="BY70" s="1201"/>
      <c r="BZ70" s="1201"/>
      <c r="CJ70" s="1201"/>
      <c r="CK70" s="1201"/>
      <c r="CL70" s="1201"/>
      <c r="CV70" s="1201"/>
      <c r="CW70" s="1201"/>
      <c r="CX70" s="1201"/>
    </row>
    <row r="71" spans="2:107" ht="13.5" x14ac:dyDescent="0.15">
      <c r="B71" s="256"/>
      <c r="G71" s="1209"/>
      <c r="I71" s="1212"/>
      <c r="J71" s="1211"/>
      <c r="K71" s="1211"/>
      <c r="L71" s="1210"/>
      <c r="M71" s="1211"/>
      <c r="N71" s="1210"/>
      <c r="AM71" s="1209"/>
      <c r="AN71" s="252" t="s">
        <v>619</v>
      </c>
    </row>
    <row r="72" spans="2:107" ht="13.5" x14ac:dyDescent="0.15">
      <c r="B72" s="256"/>
      <c r="G72" s="1199"/>
      <c r="H72" s="1199"/>
      <c r="I72" s="1199"/>
      <c r="J72" s="1199"/>
      <c r="K72" s="1208"/>
      <c r="L72" s="1208"/>
      <c r="M72" s="1207"/>
      <c r="N72" s="1207"/>
      <c r="AN72" s="1206"/>
      <c r="AO72" s="1205"/>
      <c r="AP72" s="1205"/>
      <c r="AQ72" s="1205"/>
      <c r="AR72" s="1205"/>
      <c r="AS72" s="1205"/>
      <c r="AT72" s="1205"/>
      <c r="AU72" s="1205"/>
      <c r="AV72" s="1205"/>
      <c r="AW72" s="1205"/>
      <c r="AX72" s="1205"/>
      <c r="AY72" s="1205"/>
      <c r="AZ72" s="1205"/>
      <c r="BA72" s="1205"/>
      <c r="BB72" s="1205"/>
      <c r="BC72" s="1205"/>
      <c r="BD72" s="1205"/>
      <c r="BE72" s="1205"/>
      <c r="BF72" s="1205"/>
      <c r="BG72" s="1205"/>
      <c r="BH72" s="1205"/>
      <c r="BI72" s="1205"/>
      <c r="BJ72" s="1205"/>
      <c r="BK72" s="1205"/>
      <c r="BL72" s="1205"/>
      <c r="BM72" s="1205"/>
      <c r="BN72" s="1205"/>
      <c r="BO72" s="1204"/>
      <c r="BP72" s="1196" t="s">
        <v>567</v>
      </c>
      <c r="BQ72" s="1196"/>
      <c r="BR72" s="1196"/>
      <c r="BS72" s="1196"/>
      <c r="BT72" s="1196"/>
      <c r="BU72" s="1196"/>
      <c r="BV72" s="1196"/>
      <c r="BW72" s="1196"/>
      <c r="BX72" s="1196" t="s">
        <v>568</v>
      </c>
      <c r="BY72" s="1196"/>
      <c r="BZ72" s="1196"/>
      <c r="CA72" s="1196"/>
      <c r="CB72" s="1196"/>
      <c r="CC72" s="1196"/>
      <c r="CD72" s="1196"/>
      <c r="CE72" s="1196"/>
      <c r="CF72" s="1196" t="s">
        <v>569</v>
      </c>
      <c r="CG72" s="1196"/>
      <c r="CH72" s="1196"/>
      <c r="CI72" s="1196"/>
      <c r="CJ72" s="1196"/>
      <c r="CK72" s="1196"/>
      <c r="CL72" s="1196"/>
      <c r="CM72" s="1196"/>
      <c r="CN72" s="1196" t="s">
        <v>570</v>
      </c>
      <c r="CO72" s="1196"/>
      <c r="CP72" s="1196"/>
      <c r="CQ72" s="1196"/>
      <c r="CR72" s="1196"/>
      <c r="CS72" s="1196"/>
      <c r="CT72" s="1196"/>
      <c r="CU72" s="1196"/>
      <c r="CV72" s="1196" t="s">
        <v>571</v>
      </c>
      <c r="CW72" s="1196"/>
      <c r="CX72" s="1196"/>
      <c r="CY72" s="1196"/>
      <c r="CZ72" s="1196"/>
      <c r="DA72" s="1196"/>
      <c r="DB72" s="1196"/>
      <c r="DC72" s="1196"/>
    </row>
    <row r="73" spans="2:107" ht="13.5" x14ac:dyDescent="0.15">
      <c r="B73" s="256"/>
      <c r="G73" s="1203"/>
      <c r="H73" s="1203"/>
      <c r="I73" s="1203"/>
      <c r="J73" s="1203"/>
      <c r="K73" s="1200"/>
      <c r="L73" s="1200"/>
      <c r="M73" s="1200"/>
      <c r="N73" s="1200"/>
      <c r="AM73" s="1201"/>
      <c r="AN73" s="1195" t="s">
        <v>618</v>
      </c>
      <c r="AO73" s="1195"/>
      <c r="AP73" s="1195"/>
      <c r="AQ73" s="1195"/>
      <c r="AR73" s="1195"/>
      <c r="AS73" s="1195"/>
      <c r="AT73" s="1195"/>
      <c r="AU73" s="1195"/>
      <c r="AV73" s="1195"/>
      <c r="AW73" s="1195"/>
      <c r="AX73" s="1195"/>
      <c r="AY73" s="1195"/>
      <c r="AZ73" s="1195"/>
      <c r="BA73" s="1195"/>
      <c r="BB73" s="1195" t="s">
        <v>616</v>
      </c>
      <c r="BC73" s="1195"/>
      <c r="BD73" s="1195"/>
      <c r="BE73" s="1195"/>
      <c r="BF73" s="1195"/>
      <c r="BG73" s="1195"/>
      <c r="BH73" s="1195"/>
      <c r="BI73" s="1195"/>
      <c r="BJ73" s="1195"/>
      <c r="BK73" s="1195"/>
      <c r="BL73" s="1195"/>
      <c r="BM73" s="1195"/>
      <c r="BN73" s="1195"/>
      <c r="BO73" s="1195"/>
      <c r="BP73" s="1194">
        <v>61.2</v>
      </c>
      <c r="BQ73" s="1194"/>
      <c r="BR73" s="1194"/>
      <c r="BS73" s="1194"/>
      <c r="BT73" s="1194"/>
      <c r="BU73" s="1194"/>
      <c r="BV73" s="1194"/>
      <c r="BW73" s="1194"/>
      <c r="BX73" s="1194">
        <v>58.2</v>
      </c>
      <c r="BY73" s="1194"/>
      <c r="BZ73" s="1194"/>
      <c r="CA73" s="1194"/>
      <c r="CB73" s="1194"/>
      <c r="CC73" s="1194"/>
      <c r="CD73" s="1194"/>
      <c r="CE73" s="1194"/>
      <c r="CF73" s="1194">
        <v>51.8</v>
      </c>
      <c r="CG73" s="1194"/>
      <c r="CH73" s="1194"/>
      <c r="CI73" s="1194"/>
      <c r="CJ73" s="1194"/>
      <c r="CK73" s="1194"/>
      <c r="CL73" s="1194"/>
      <c r="CM73" s="1194"/>
      <c r="CN73" s="1194">
        <v>43</v>
      </c>
      <c r="CO73" s="1194"/>
      <c r="CP73" s="1194"/>
      <c r="CQ73" s="1194"/>
      <c r="CR73" s="1194"/>
      <c r="CS73" s="1194"/>
      <c r="CT73" s="1194"/>
      <c r="CU73" s="1194"/>
      <c r="CV73" s="1194">
        <v>30.7</v>
      </c>
      <c r="CW73" s="1194"/>
      <c r="CX73" s="1194"/>
      <c r="CY73" s="1194"/>
      <c r="CZ73" s="1194"/>
      <c r="DA73" s="1194"/>
      <c r="DB73" s="1194"/>
      <c r="DC73" s="1194"/>
    </row>
    <row r="74" spans="2:107" ht="13.5" x14ac:dyDescent="0.15">
      <c r="B74" s="256"/>
      <c r="G74" s="1203"/>
      <c r="H74" s="1203"/>
      <c r="I74" s="1203"/>
      <c r="J74" s="1203"/>
      <c r="K74" s="1200"/>
      <c r="L74" s="1200"/>
      <c r="M74" s="1200"/>
      <c r="N74" s="1200"/>
      <c r="AM74" s="1201"/>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4"/>
      <c r="BQ74" s="1194"/>
      <c r="BR74" s="1194"/>
      <c r="BS74" s="1194"/>
      <c r="BT74" s="1194"/>
      <c r="BU74" s="1194"/>
      <c r="BV74" s="1194"/>
      <c r="BW74" s="1194"/>
      <c r="BX74" s="1194"/>
      <c r="BY74" s="1194"/>
      <c r="BZ74" s="1194"/>
      <c r="CA74" s="1194"/>
      <c r="CB74" s="1194"/>
      <c r="CC74" s="1194"/>
      <c r="CD74" s="1194"/>
      <c r="CE74" s="1194"/>
      <c r="CF74" s="1194"/>
      <c r="CG74" s="1194"/>
      <c r="CH74" s="1194"/>
      <c r="CI74" s="1194"/>
      <c r="CJ74" s="1194"/>
      <c r="CK74" s="1194"/>
      <c r="CL74" s="1194"/>
      <c r="CM74" s="1194"/>
      <c r="CN74" s="1194"/>
      <c r="CO74" s="1194"/>
      <c r="CP74" s="1194"/>
      <c r="CQ74" s="1194"/>
      <c r="CR74" s="1194"/>
      <c r="CS74" s="1194"/>
      <c r="CT74" s="1194"/>
      <c r="CU74" s="1194"/>
      <c r="CV74" s="1194"/>
      <c r="CW74" s="1194"/>
      <c r="CX74" s="1194"/>
      <c r="CY74" s="1194"/>
      <c r="CZ74" s="1194"/>
      <c r="DA74" s="1194"/>
      <c r="DB74" s="1194"/>
      <c r="DC74" s="1194"/>
    </row>
    <row r="75" spans="2:107" ht="13.5" x14ac:dyDescent="0.15">
      <c r="B75" s="256"/>
      <c r="G75" s="1203"/>
      <c r="H75" s="1203"/>
      <c r="I75" s="1199"/>
      <c r="J75" s="1199"/>
      <c r="K75" s="1202"/>
      <c r="L75" s="1202"/>
      <c r="M75" s="1202"/>
      <c r="N75" s="1202"/>
      <c r="AM75" s="1201"/>
      <c r="AN75" s="1195"/>
      <c r="AO75" s="1195"/>
      <c r="AP75" s="1195"/>
      <c r="AQ75" s="1195"/>
      <c r="AR75" s="1195"/>
      <c r="AS75" s="1195"/>
      <c r="AT75" s="1195"/>
      <c r="AU75" s="1195"/>
      <c r="AV75" s="1195"/>
      <c r="AW75" s="1195"/>
      <c r="AX75" s="1195"/>
      <c r="AY75" s="1195"/>
      <c r="AZ75" s="1195"/>
      <c r="BA75" s="1195"/>
      <c r="BB75" s="1195" t="s">
        <v>615</v>
      </c>
      <c r="BC75" s="1195"/>
      <c r="BD75" s="1195"/>
      <c r="BE75" s="1195"/>
      <c r="BF75" s="1195"/>
      <c r="BG75" s="1195"/>
      <c r="BH75" s="1195"/>
      <c r="BI75" s="1195"/>
      <c r="BJ75" s="1195"/>
      <c r="BK75" s="1195"/>
      <c r="BL75" s="1195"/>
      <c r="BM75" s="1195"/>
      <c r="BN75" s="1195"/>
      <c r="BO75" s="1195"/>
      <c r="BP75" s="1194">
        <v>7.4</v>
      </c>
      <c r="BQ75" s="1194"/>
      <c r="BR75" s="1194"/>
      <c r="BS75" s="1194"/>
      <c r="BT75" s="1194"/>
      <c r="BU75" s="1194"/>
      <c r="BV75" s="1194"/>
      <c r="BW75" s="1194"/>
      <c r="BX75" s="1194">
        <v>7.5</v>
      </c>
      <c r="BY75" s="1194"/>
      <c r="BZ75" s="1194"/>
      <c r="CA75" s="1194"/>
      <c r="CB75" s="1194"/>
      <c r="CC75" s="1194"/>
      <c r="CD75" s="1194"/>
      <c r="CE75" s="1194"/>
      <c r="CF75" s="1194">
        <v>7.7</v>
      </c>
      <c r="CG75" s="1194"/>
      <c r="CH75" s="1194"/>
      <c r="CI75" s="1194"/>
      <c r="CJ75" s="1194"/>
      <c r="CK75" s="1194"/>
      <c r="CL75" s="1194"/>
      <c r="CM75" s="1194"/>
      <c r="CN75" s="1194">
        <v>7.9</v>
      </c>
      <c r="CO75" s="1194"/>
      <c r="CP75" s="1194"/>
      <c r="CQ75" s="1194"/>
      <c r="CR75" s="1194"/>
      <c r="CS75" s="1194"/>
      <c r="CT75" s="1194"/>
      <c r="CU75" s="1194"/>
      <c r="CV75" s="1194">
        <v>7.9</v>
      </c>
      <c r="CW75" s="1194"/>
      <c r="CX75" s="1194"/>
      <c r="CY75" s="1194"/>
      <c r="CZ75" s="1194"/>
      <c r="DA75" s="1194"/>
      <c r="DB75" s="1194"/>
      <c r="DC75" s="1194"/>
    </row>
    <row r="76" spans="2:107" ht="13.5" x14ac:dyDescent="0.15">
      <c r="B76" s="256"/>
      <c r="G76" s="1203"/>
      <c r="H76" s="1203"/>
      <c r="I76" s="1199"/>
      <c r="J76" s="1199"/>
      <c r="K76" s="1202"/>
      <c r="L76" s="1202"/>
      <c r="M76" s="1202"/>
      <c r="N76" s="1202"/>
      <c r="AM76" s="1201"/>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4"/>
      <c r="BQ76" s="1194"/>
      <c r="BR76" s="1194"/>
      <c r="BS76" s="1194"/>
      <c r="BT76" s="1194"/>
      <c r="BU76" s="1194"/>
      <c r="BV76" s="1194"/>
      <c r="BW76" s="1194"/>
      <c r="BX76" s="1194"/>
      <c r="BY76" s="1194"/>
      <c r="BZ76" s="1194"/>
      <c r="CA76" s="1194"/>
      <c r="CB76" s="1194"/>
      <c r="CC76" s="1194"/>
      <c r="CD76" s="1194"/>
      <c r="CE76" s="1194"/>
      <c r="CF76" s="1194"/>
      <c r="CG76" s="1194"/>
      <c r="CH76" s="1194"/>
      <c r="CI76" s="1194"/>
      <c r="CJ76" s="1194"/>
      <c r="CK76" s="1194"/>
      <c r="CL76" s="1194"/>
      <c r="CM76" s="1194"/>
      <c r="CN76" s="1194"/>
      <c r="CO76" s="1194"/>
      <c r="CP76" s="1194"/>
      <c r="CQ76" s="1194"/>
      <c r="CR76" s="1194"/>
      <c r="CS76" s="1194"/>
      <c r="CT76" s="1194"/>
      <c r="CU76" s="1194"/>
      <c r="CV76" s="1194"/>
      <c r="CW76" s="1194"/>
      <c r="CX76" s="1194"/>
      <c r="CY76" s="1194"/>
      <c r="CZ76" s="1194"/>
      <c r="DA76" s="1194"/>
      <c r="DB76" s="1194"/>
      <c r="DC76" s="1194"/>
    </row>
    <row r="77" spans="2:107" ht="13.5" x14ac:dyDescent="0.15">
      <c r="B77" s="256"/>
      <c r="G77" s="1199"/>
      <c r="H77" s="1199"/>
      <c r="I77" s="1199"/>
      <c r="J77" s="1199"/>
      <c r="K77" s="1200"/>
      <c r="L77" s="1200"/>
      <c r="M77" s="1200"/>
      <c r="N77" s="1200"/>
      <c r="AN77" s="1196" t="s">
        <v>617</v>
      </c>
      <c r="AO77" s="1196"/>
      <c r="AP77" s="1196"/>
      <c r="AQ77" s="1196"/>
      <c r="AR77" s="1196"/>
      <c r="AS77" s="1196"/>
      <c r="AT77" s="1196"/>
      <c r="AU77" s="1196"/>
      <c r="AV77" s="1196"/>
      <c r="AW77" s="1196"/>
      <c r="AX77" s="1196"/>
      <c r="AY77" s="1196"/>
      <c r="AZ77" s="1196"/>
      <c r="BA77" s="1196"/>
      <c r="BB77" s="1195" t="s">
        <v>616</v>
      </c>
      <c r="BC77" s="1195"/>
      <c r="BD77" s="1195"/>
      <c r="BE77" s="1195"/>
      <c r="BF77" s="1195"/>
      <c r="BG77" s="1195"/>
      <c r="BH77" s="1195"/>
      <c r="BI77" s="1195"/>
      <c r="BJ77" s="1195"/>
      <c r="BK77" s="1195"/>
      <c r="BL77" s="1195"/>
      <c r="BM77" s="1195"/>
      <c r="BN77" s="1195"/>
      <c r="BO77" s="1195"/>
      <c r="BP77" s="1194">
        <v>37.6</v>
      </c>
      <c r="BQ77" s="1194"/>
      <c r="BR77" s="1194"/>
      <c r="BS77" s="1194"/>
      <c r="BT77" s="1194"/>
      <c r="BU77" s="1194"/>
      <c r="BV77" s="1194"/>
      <c r="BW77" s="1194"/>
      <c r="BX77" s="1194">
        <v>34</v>
      </c>
      <c r="BY77" s="1194"/>
      <c r="BZ77" s="1194"/>
      <c r="CA77" s="1194"/>
      <c r="CB77" s="1194"/>
      <c r="CC77" s="1194"/>
      <c r="CD77" s="1194"/>
      <c r="CE77" s="1194"/>
      <c r="CF77" s="1194">
        <v>33.9</v>
      </c>
      <c r="CG77" s="1194"/>
      <c r="CH77" s="1194"/>
      <c r="CI77" s="1194"/>
      <c r="CJ77" s="1194"/>
      <c r="CK77" s="1194"/>
      <c r="CL77" s="1194"/>
      <c r="CM77" s="1194"/>
      <c r="CN77" s="1194">
        <v>31.5</v>
      </c>
      <c r="CO77" s="1194"/>
      <c r="CP77" s="1194"/>
      <c r="CQ77" s="1194"/>
      <c r="CR77" s="1194"/>
      <c r="CS77" s="1194"/>
      <c r="CT77" s="1194"/>
      <c r="CU77" s="1194"/>
      <c r="CV77" s="1194">
        <v>23.4</v>
      </c>
      <c r="CW77" s="1194"/>
      <c r="CX77" s="1194"/>
      <c r="CY77" s="1194"/>
      <c r="CZ77" s="1194"/>
      <c r="DA77" s="1194"/>
      <c r="DB77" s="1194"/>
      <c r="DC77" s="1194"/>
    </row>
    <row r="78" spans="2:107" ht="13.5" x14ac:dyDescent="0.15">
      <c r="B78" s="256"/>
      <c r="G78" s="1199"/>
      <c r="H78" s="1199"/>
      <c r="I78" s="1199"/>
      <c r="J78" s="1199"/>
      <c r="K78" s="1200"/>
      <c r="L78" s="1200"/>
      <c r="M78" s="1200"/>
      <c r="N78" s="1200"/>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4"/>
      <c r="BQ78" s="1194"/>
      <c r="BR78" s="1194"/>
      <c r="BS78" s="1194"/>
      <c r="BT78" s="1194"/>
      <c r="BU78" s="1194"/>
      <c r="BV78" s="1194"/>
      <c r="BW78" s="1194"/>
      <c r="BX78" s="1194"/>
      <c r="BY78" s="1194"/>
      <c r="BZ78" s="1194"/>
      <c r="CA78" s="1194"/>
      <c r="CB78" s="1194"/>
      <c r="CC78" s="1194"/>
      <c r="CD78" s="1194"/>
      <c r="CE78" s="1194"/>
      <c r="CF78" s="1194"/>
      <c r="CG78" s="1194"/>
      <c r="CH78" s="1194"/>
      <c r="CI78" s="1194"/>
      <c r="CJ78" s="1194"/>
      <c r="CK78" s="1194"/>
      <c r="CL78" s="1194"/>
      <c r="CM78" s="1194"/>
      <c r="CN78" s="1194"/>
      <c r="CO78" s="1194"/>
      <c r="CP78" s="1194"/>
      <c r="CQ78" s="1194"/>
      <c r="CR78" s="1194"/>
      <c r="CS78" s="1194"/>
      <c r="CT78" s="1194"/>
      <c r="CU78" s="1194"/>
      <c r="CV78" s="1194"/>
      <c r="CW78" s="1194"/>
      <c r="CX78" s="1194"/>
      <c r="CY78" s="1194"/>
      <c r="CZ78" s="1194"/>
      <c r="DA78" s="1194"/>
      <c r="DB78" s="1194"/>
      <c r="DC78" s="1194"/>
    </row>
    <row r="79" spans="2:107" ht="13.5" x14ac:dyDescent="0.15">
      <c r="B79" s="256"/>
      <c r="G79" s="1199"/>
      <c r="H79" s="1199"/>
      <c r="I79" s="1198"/>
      <c r="J79" s="1198"/>
      <c r="K79" s="1197"/>
      <c r="L79" s="1197"/>
      <c r="M79" s="1197"/>
      <c r="N79" s="1197"/>
      <c r="AN79" s="1196"/>
      <c r="AO79" s="1196"/>
      <c r="AP79" s="1196"/>
      <c r="AQ79" s="1196"/>
      <c r="AR79" s="1196"/>
      <c r="AS79" s="1196"/>
      <c r="AT79" s="1196"/>
      <c r="AU79" s="1196"/>
      <c r="AV79" s="1196"/>
      <c r="AW79" s="1196"/>
      <c r="AX79" s="1196"/>
      <c r="AY79" s="1196"/>
      <c r="AZ79" s="1196"/>
      <c r="BA79" s="1196"/>
      <c r="BB79" s="1195" t="s">
        <v>615</v>
      </c>
      <c r="BC79" s="1195"/>
      <c r="BD79" s="1195"/>
      <c r="BE79" s="1195"/>
      <c r="BF79" s="1195"/>
      <c r="BG79" s="1195"/>
      <c r="BH79" s="1195"/>
      <c r="BI79" s="1195"/>
      <c r="BJ79" s="1195"/>
      <c r="BK79" s="1195"/>
      <c r="BL79" s="1195"/>
      <c r="BM79" s="1195"/>
      <c r="BN79" s="1195"/>
      <c r="BO79" s="1195"/>
      <c r="BP79" s="1194">
        <v>6.1</v>
      </c>
      <c r="BQ79" s="1194"/>
      <c r="BR79" s="1194"/>
      <c r="BS79" s="1194"/>
      <c r="BT79" s="1194"/>
      <c r="BU79" s="1194"/>
      <c r="BV79" s="1194"/>
      <c r="BW79" s="1194"/>
      <c r="BX79" s="1194">
        <v>5.9</v>
      </c>
      <c r="BY79" s="1194"/>
      <c r="BZ79" s="1194"/>
      <c r="CA79" s="1194"/>
      <c r="CB79" s="1194"/>
      <c r="CC79" s="1194"/>
      <c r="CD79" s="1194"/>
      <c r="CE79" s="1194"/>
      <c r="CF79" s="1194">
        <v>5.7</v>
      </c>
      <c r="CG79" s="1194"/>
      <c r="CH79" s="1194"/>
      <c r="CI79" s="1194"/>
      <c r="CJ79" s="1194"/>
      <c r="CK79" s="1194"/>
      <c r="CL79" s="1194"/>
      <c r="CM79" s="1194"/>
      <c r="CN79" s="1194">
        <v>5.4</v>
      </c>
      <c r="CO79" s="1194"/>
      <c r="CP79" s="1194"/>
      <c r="CQ79" s="1194"/>
      <c r="CR79" s="1194"/>
      <c r="CS79" s="1194"/>
      <c r="CT79" s="1194"/>
      <c r="CU79" s="1194"/>
      <c r="CV79" s="1194">
        <v>5.2</v>
      </c>
      <c r="CW79" s="1194"/>
      <c r="CX79" s="1194"/>
      <c r="CY79" s="1194"/>
      <c r="CZ79" s="1194"/>
      <c r="DA79" s="1194"/>
      <c r="DB79" s="1194"/>
      <c r="DC79" s="1194"/>
    </row>
    <row r="80" spans="2:107" ht="13.5" x14ac:dyDescent="0.15">
      <c r="B80" s="256"/>
      <c r="G80" s="1199"/>
      <c r="H80" s="1199"/>
      <c r="I80" s="1198"/>
      <c r="J80" s="1198"/>
      <c r="K80" s="1197"/>
      <c r="L80" s="1197"/>
      <c r="M80" s="1197"/>
      <c r="N80" s="1197"/>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4"/>
      <c r="BQ80" s="1194"/>
      <c r="BR80" s="1194"/>
      <c r="BS80" s="1194"/>
      <c r="BT80" s="1194"/>
      <c r="BU80" s="1194"/>
      <c r="BV80" s="1194"/>
      <c r="BW80" s="1194"/>
      <c r="BX80" s="1194"/>
      <c r="BY80" s="1194"/>
      <c r="BZ80" s="1194"/>
      <c r="CA80" s="1194"/>
      <c r="CB80" s="1194"/>
      <c r="CC80" s="1194"/>
      <c r="CD80" s="1194"/>
      <c r="CE80" s="1194"/>
      <c r="CF80" s="1194"/>
      <c r="CG80" s="1194"/>
      <c r="CH80" s="1194"/>
      <c r="CI80" s="1194"/>
      <c r="CJ80" s="1194"/>
      <c r="CK80" s="1194"/>
      <c r="CL80" s="1194"/>
      <c r="CM80" s="1194"/>
      <c r="CN80" s="1194"/>
      <c r="CO80" s="1194"/>
      <c r="CP80" s="1194"/>
      <c r="CQ80" s="1194"/>
      <c r="CR80" s="1194"/>
      <c r="CS80" s="1194"/>
      <c r="CT80" s="1194"/>
      <c r="CU80" s="1194"/>
      <c r="CV80" s="1194"/>
      <c r="CW80" s="1194"/>
      <c r="CX80" s="1194"/>
      <c r="CY80" s="1194"/>
      <c r="CZ80" s="1194"/>
      <c r="DA80" s="1194"/>
      <c r="DB80" s="1194"/>
      <c r="DC80" s="1194"/>
    </row>
    <row r="81" spans="2:109" ht="13.5" x14ac:dyDescent="0.15">
      <c r="B81" s="256"/>
    </row>
    <row r="82" spans="2:109" ht="17.25" x14ac:dyDescent="0.15">
      <c r="B82" s="256"/>
      <c r="K82" s="1193"/>
      <c r="L82" s="1193"/>
      <c r="M82" s="1193"/>
      <c r="N82" s="1193"/>
      <c r="AQ82" s="1193"/>
      <c r="AR82" s="1193"/>
      <c r="AS82" s="1193"/>
      <c r="AT82" s="1193"/>
      <c r="BC82" s="1193"/>
      <c r="BD82" s="1193"/>
      <c r="BE82" s="1193"/>
      <c r="BF82" s="1193"/>
      <c r="BO82" s="1193"/>
      <c r="BP82" s="1193"/>
      <c r="BQ82" s="1193"/>
      <c r="BR82" s="1193"/>
      <c r="CA82" s="1193"/>
      <c r="CB82" s="1193"/>
      <c r="CC82" s="1193"/>
      <c r="CD82" s="1193"/>
      <c r="CM82" s="1193"/>
      <c r="CN82" s="1193"/>
      <c r="CO82" s="1193"/>
      <c r="CP82" s="1193"/>
      <c r="CY82" s="1193"/>
      <c r="CZ82" s="1193"/>
      <c r="DA82" s="1193"/>
      <c r="DB82" s="1193"/>
      <c r="DC82" s="1193"/>
    </row>
    <row r="83" spans="2:109" ht="13.5" x14ac:dyDescent="0.15">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5" x14ac:dyDescent="0.15">
      <c r="DD84" s="252"/>
      <c r="DE84" s="252"/>
    </row>
    <row r="85" spans="2:109" ht="13.5" x14ac:dyDescent="0.15">
      <c r="DD85" s="252"/>
      <c r="DE85" s="252"/>
    </row>
  </sheetData>
  <sheetProtection algorithmName="SHA-512" hashValue="myqjhbOfq/dD0Iv+9JUOrxZKZva5Fsv1WmRTrGsIpKthQjgljKkzkLFCNYe93C1pT2t5+870gIpwnJ3L4yABew==" saltValue="tygTRXVH4zit+YrlNe3Fi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53620-6F65-455D-9548-1F443333A928}">
  <sheetPr>
    <pageSetUpPr fitToPage="1"/>
  </sheetPr>
  <dimension ref="A1:DR125"/>
  <sheetViews>
    <sheetView showGridLines="0" zoomScale="70" zoomScaleNormal="70" zoomScaleSheetLayoutView="70" workbookViewId="0">
      <selection activeCell="B2" sqref="B2"/>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1:34"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x14ac:dyDescent="0.15">
      <c r="S2" s="250"/>
      <c r="AH2" s="250"/>
    </row>
    <row r="3" spans="1: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x14ac:dyDescent="0.15"/>
    <row r="5" spans="1:34" x14ac:dyDescent="0.15"/>
    <row r="6" spans="1:34" x14ac:dyDescent="0.15"/>
    <row r="7" spans="1:34" x14ac:dyDescent="0.15"/>
    <row r="8" spans="1:34" x14ac:dyDescent="0.15"/>
    <row r="9" spans="1:34" x14ac:dyDescent="0.15">
      <c r="AH9" s="25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514</v>
      </c>
    </row>
  </sheetData>
  <sheetProtection algorithmName="SHA-512" hashValue="byrk0ZSjY5x1G7fmrnPujNfE/VclyGJaOhFCF9D2tfOu/5uxmcm0xD0FCWslkXGzZ2dGUBHNssZyNxlgKhoFVw==" saltValue="bNR2CtYEeEGh9DQbK0M4Q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439CB-B74D-4DB1-AEE7-2E580E5331AE}">
  <sheetPr>
    <pageSetUpPr fitToPage="1"/>
  </sheetPr>
  <dimension ref="A1:DR125"/>
  <sheetViews>
    <sheetView showGridLines="0" zoomScale="70" zoomScaleNormal="70" zoomScaleSheetLayoutView="55" workbookViewId="0">
      <selection sqref="A1:B1"/>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2:34"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x14ac:dyDescent="0.15">
      <c r="S2" s="250"/>
      <c r="AH2" s="250"/>
    </row>
    <row r="3" spans="2: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x14ac:dyDescent="0.15"/>
    <row r="5" spans="2:34" x14ac:dyDescent="0.15"/>
    <row r="6" spans="2:34" x14ac:dyDescent="0.15"/>
    <row r="7" spans="2:34" x14ac:dyDescent="0.15"/>
    <row r="8" spans="2:34" x14ac:dyDescent="0.15"/>
    <row r="9" spans="2:34" x14ac:dyDescent="0.15">
      <c r="AH9" s="25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c r="AG59" s="250"/>
      <c r="AH59" s="250"/>
    </row>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514</v>
      </c>
    </row>
  </sheetData>
  <sheetProtection algorithmName="SHA-512" hashValue="Bsuw27KGNzy7OEkfPOYByJtpYX+89g7z0A9i517J9bOh22g14I/0ZXl5tl6D7JMVLwo20A47D9ID0S5BLq05Lw==" saltValue="KW2NTK7AGh3JaW0YzRfqs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9" customWidth="1"/>
    <col min="2" max="8" width="13.375" style="139" customWidth="1"/>
    <col min="9" max="16384" width="11.125" style="139"/>
  </cols>
  <sheetData>
    <row r="1" spans="1:8" x14ac:dyDescent="0.15">
      <c r="A1" s="133"/>
      <c r="B1" s="134"/>
      <c r="C1" s="135"/>
      <c r="D1" s="136"/>
      <c r="E1" s="137"/>
      <c r="F1" s="137"/>
      <c r="G1" s="137"/>
      <c r="H1" s="138"/>
    </row>
    <row r="2" spans="1:8" x14ac:dyDescent="0.15">
      <c r="A2" s="140"/>
      <c r="B2" s="141"/>
      <c r="C2" s="142"/>
      <c r="D2" s="143" t="s">
        <v>52</v>
      </c>
      <c r="E2" s="144"/>
      <c r="F2" s="145" t="s">
        <v>564</v>
      </c>
      <c r="G2" s="146"/>
      <c r="H2" s="147"/>
    </row>
    <row r="3" spans="1:8" x14ac:dyDescent="0.15">
      <c r="A3" s="143" t="s">
        <v>557</v>
      </c>
      <c r="B3" s="148"/>
      <c r="C3" s="149"/>
      <c r="D3" s="150">
        <v>34692</v>
      </c>
      <c r="E3" s="151"/>
      <c r="F3" s="152">
        <v>48088</v>
      </c>
      <c r="G3" s="153"/>
      <c r="H3" s="154"/>
    </row>
    <row r="4" spans="1:8" x14ac:dyDescent="0.15">
      <c r="A4" s="155"/>
      <c r="B4" s="156"/>
      <c r="C4" s="157"/>
      <c r="D4" s="158">
        <v>10199</v>
      </c>
      <c r="E4" s="159"/>
      <c r="F4" s="160">
        <v>25183</v>
      </c>
      <c r="G4" s="161"/>
      <c r="H4" s="162"/>
    </row>
    <row r="5" spans="1:8" x14ac:dyDescent="0.15">
      <c r="A5" s="143" t="s">
        <v>559</v>
      </c>
      <c r="B5" s="148"/>
      <c r="C5" s="149"/>
      <c r="D5" s="150">
        <v>30281</v>
      </c>
      <c r="E5" s="151"/>
      <c r="F5" s="152">
        <v>46457</v>
      </c>
      <c r="G5" s="153"/>
      <c r="H5" s="154"/>
    </row>
    <row r="6" spans="1:8" x14ac:dyDescent="0.15">
      <c r="A6" s="155"/>
      <c r="B6" s="156"/>
      <c r="C6" s="157"/>
      <c r="D6" s="158">
        <v>10811</v>
      </c>
      <c r="E6" s="159"/>
      <c r="F6" s="160">
        <v>24020</v>
      </c>
      <c r="G6" s="161"/>
      <c r="H6" s="162"/>
    </row>
    <row r="7" spans="1:8" x14ac:dyDescent="0.15">
      <c r="A7" s="143" t="s">
        <v>560</v>
      </c>
      <c r="B7" s="148"/>
      <c r="C7" s="149"/>
      <c r="D7" s="150">
        <v>22851</v>
      </c>
      <c r="E7" s="151"/>
      <c r="F7" s="152">
        <v>51849</v>
      </c>
      <c r="G7" s="153"/>
      <c r="H7" s="154"/>
    </row>
    <row r="8" spans="1:8" x14ac:dyDescent="0.15">
      <c r="A8" s="155"/>
      <c r="B8" s="156"/>
      <c r="C8" s="157"/>
      <c r="D8" s="158">
        <v>9709</v>
      </c>
      <c r="E8" s="159"/>
      <c r="F8" s="160">
        <v>26326</v>
      </c>
      <c r="G8" s="161"/>
      <c r="H8" s="162"/>
    </row>
    <row r="9" spans="1:8" x14ac:dyDescent="0.15">
      <c r="A9" s="143" t="s">
        <v>561</v>
      </c>
      <c r="B9" s="148"/>
      <c r="C9" s="149"/>
      <c r="D9" s="150">
        <v>25257</v>
      </c>
      <c r="E9" s="151"/>
      <c r="F9" s="152">
        <v>52191</v>
      </c>
      <c r="G9" s="153"/>
      <c r="H9" s="154"/>
    </row>
    <row r="10" spans="1:8" x14ac:dyDescent="0.15">
      <c r="A10" s="155"/>
      <c r="B10" s="156"/>
      <c r="C10" s="157"/>
      <c r="D10" s="158">
        <v>13576</v>
      </c>
      <c r="E10" s="159"/>
      <c r="F10" s="160">
        <v>26807</v>
      </c>
      <c r="G10" s="161"/>
      <c r="H10" s="162"/>
    </row>
    <row r="11" spans="1:8" x14ac:dyDescent="0.15">
      <c r="A11" s="143" t="s">
        <v>562</v>
      </c>
      <c r="B11" s="148"/>
      <c r="C11" s="149"/>
      <c r="D11" s="150">
        <v>26339</v>
      </c>
      <c r="E11" s="151"/>
      <c r="F11" s="152">
        <v>48105</v>
      </c>
      <c r="G11" s="153"/>
      <c r="H11" s="154"/>
    </row>
    <row r="12" spans="1:8" x14ac:dyDescent="0.15">
      <c r="A12" s="155"/>
      <c r="B12" s="156"/>
      <c r="C12" s="163"/>
      <c r="D12" s="158">
        <v>11905</v>
      </c>
      <c r="E12" s="159"/>
      <c r="F12" s="160">
        <v>24072</v>
      </c>
      <c r="G12" s="161"/>
      <c r="H12" s="162"/>
    </row>
    <row r="13" spans="1:8" x14ac:dyDescent="0.15">
      <c r="A13" s="143"/>
      <c r="B13" s="148"/>
      <c r="C13" s="149"/>
      <c r="D13" s="150">
        <v>27884</v>
      </c>
      <c r="E13" s="151"/>
      <c r="F13" s="152">
        <v>49338</v>
      </c>
      <c r="G13" s="164"/>
      <c r="H13" s="154"/>
    </row>
    <row r="14" spans="1:8" x14ac:dyDescent="0.15">
      <c r="A14" s="155"/>
      <c r="B14" s="156"/>
      <c r="C14" s="157"/>
      <c r="D14" s="158">
        <v>11240</v>
      </c>
      <c r="E14" s="159"/>
      <c r="F14" s="160">
        <v>25282</v>
      </c>
      <c r="G14" s="161"/>
      <c r="H14" s="162"/>
    </row>
    <row r="17" spans="1:11" x14ac:dyDescent="0.15">
      <c r="A17" s="139" t="s">
        <v>53</v>
      </c>
    </row>
    <row r="18" spans="1:11" x14ac:dyDescent="0.15">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15">
      <c r="A19" s="165" t="s">
        <v>54</v>
      </c>
      <c r="B19" s="165">
        <f>ROUND(VALUE(SUBSTITUTE(実質収支比率等に係る経年分析!F$48,"▲","-")),2)</f>
        <v>2.85</v>
      </c>
      <c r="C19" s="165">
        <f>ROUND(VALUE(SUBSTITUTE(実質収支比率等に係る経年分析!G$48,"▲","-")),2)</f>
        <v>3.1</v>
      </c>
      <c r="D19" s="165">
        <f>ROUND(VALUE(SUBSTITUTE(実質収支比率等に係る経年分析!H$48,"▲","-")),2)</f>
        <v>2.78</v>
      </c>
      <c r="E19" s="165">
        <f>ROUND(VALUE(SUBSTITUTE(実質収支比率等に係る経年分析!I$48,"▲","-")),2)</f>
        <v>2.66</v>
      </c>
      <c r="F19" s="165">
        <f>ROUND(VALUE(SUBSTITUTE(実質収支比率等に係る経年分析!J$48,"▲","-")),2)</f>
        <v>3.14</v>
      </c>
    </row>
    <row r="20" spans="1:11" x14ac:dyDescent="0.15">
      <c r="A20" s="165" t="s">
        <v>55</v>
      </c>
      <c r="B20" s="165">
        <f>ROUND(VALUE(SUBSTITUTE(実質収支比率等に係る経年分析!F$47,"▲","-")),2)</f>
        <v>16.32</v>
      </c>
      <c r="C20" s="165">
        <f>ROUND(VALUE(SUBSTITUTE(実質収支比率等に係る経年分析!G$47,"▲","-")),2)</f>
        <v>16.7</v>
      </c>
      <c r="D20" s="165">
        <f>ROUND(VALUE(SUBSTITUTE(実質収支比率等に係る経年分析!H$47,"▲","-")),2)</f>
        <v>17.399999999999999</v>
      </c>
      <c r="E20" s="165">
        <f>ROUND(VALUE(SUBSTITUTE(実質収支比率等に係る経年分析!I$47,"▲","-")),2)</f>
        <v>17.11</v>
      </c>
      <c r="F20" s="165">
        <f>ROUND(VALUE(SUBSTITUTE(実質収支比率等に係る経年分析!J$47,"▲","-")),2)</f>
        <v>16.34</v>
      </c>
    </row>
    <row r="21" spans="1:11" x14ac:dyDescent="0.15">
      <c r="A21" s="165" t="s">
        <v>56</v>
      </c>
      <c r="B21" s="165">
        <f>IF(ISNUMBER(VALUE(SUBSTITUTE(実質収支比率等に係る経年分析!F$49,"▲","-"))),ROUND(VALUE(SUBSTITUTE(実質収支比率等に係る経年分析!F$49,"▲","-")),2),NA())</f>
        <v>-1.35</v>
      </c>
      <c r="C21" s="165">
        <f>IF(ISNUMBER(VALUE(SUBSTITUTE(実質収支比率等に係る経年分析!G$49,"▲","-"))),ROUND(VALUE(SUBSTITUTE(実質収支比率等に係る経年分析!G$49,"▲","-")),2),NA())</f>
        <v>-0.49</v>
      </c>
      <c r="D21" s="165">
        <f>IF(ISNUMBER(VALUE(SUBSTITUTE(実質収支比率等に係る経年分析!H$49,"▲","-"))),ROUND(VALUE(SUBSTITUTE(実質収支比率等に係る経年分析!H$49,"▲","-")),2),NA())</f>
        <v>-0.96</v>
      </c>
      <c r="E21" s="165">
        <f>IF(ISNUMBER(VALUE(SUBSTITUTE(実質収支比率等に係る経年分析!I$49,"▲","-"))),ROUND(VALUE(SUBSTITUTE(実質収支比率等に係る経年分析!I$49,"▲","-")),2),NA())</f>
        <v>-1.32</v>
      </c>
      <c r="F21" s="165">
        <f>IF(ISNUMBER(VALUE(SUBSTITUTE(実質収支比率等に係る経年分析!J$49,"▲","-"))),ROUND(VALUE(SUBSTITUTE(実質収支比率等に係る経年分析!J$49,"▲","-")),2),NA())</f>
        <v>-0.65</v>
      </c>
    </row>
    <row r="24" spans="1:11" x14ac:dyDescent="0.15">
      <c r="A24" s="139" t="s">
        <v>57</v>
      </c>
    </row>
    <row r="25" spans="1:11" x14ac:dyDescent="0.15">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15">
      <c r="A26" s="166"/>
      <c r="B26" s="166" t="s">
        <v>58</v>
      </c>
      <c r="C26" s="166" t="s">
        <v>59</v>
      </c>
      <c r="D26" s="166" t="s">
        <v>58</v>
      </c>
      <c r="E26" s="166" t="s">
        <v>59</v>
      </c>
      <c r="F26" s="166" t="s">
        <v>58</v>
      </c>
      <c r="G26" s="166" t="s">
        <v>59</v>
      </c>
      <c r="H26" s="166" t="s">
        <v>58</v>
      </c>
      <c r="I26" s="166" t="s">
        <v>59</v>
      </c>
      <c r="J26" s="166" t="s">
        <v>58</v>
      </c>
      <c r="K26" s="166" t="s">
        <v>59</v>
      </c>
    </row>
    <row r="27" spans="1:11" x14ac:dyDescent="0.15">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5.5</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6.45</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7.59</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8.18</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1.1000000000000001</v>
      </c>
    </row>
    <row r="28" spans="1:11" x14ac:dyDescent="0.15">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15">
      <c r="A29" s="166" t="str">
        <f>IF(連結実質赤字比率に係る赤字・黒字の構成分析!C$41="",NA(),連結実質赤字比率に係る赤字・黒字の構成分析!C$41)</f>
        <v>簡易水道事業会計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0.5</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0.54</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0.56000000000000005</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0.61</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0.54</v>
      </c>
    </row>
    <row r="30" spans="1:11" x14ac:dyDescent="0.15">
      <c r="A30" s="166" t="str">
        <f>IF(連結実質赤字比率に係る赤字・黒字の構成分析!C$40="",NA(),連結実質赤字比率に係る赤字・黒字の構成分析!C$40)</f>
        <v>介護保険事業特別会計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0.6</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1.03</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0.48</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0.71</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0.94</v>
      </c>
    </row>
    <row r="31" spans="1:11" x14ac:dyDescent="0.15">
      <c r="A31" s="166" t="str">
        <f>IF(連結実質赤字比率に係る赤字・黒字の構成分析!C$39="",NA(),連結実質赤字比率に係る赤字・黒字の構成分析!C$39)</f>
        <v>松山城観光事業特別会計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1.83</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1.98</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2.0699999999999998</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1.83</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1.02</v>
      </c>
    </row>
    <row r="32" spans="1:11" x14ac:dyDescent="0.15">
      <c r="A32" s="166" t="str">
        <f>IF(連結実質赤字比率に係る赤字・黒字の構成分析!C$38="",NA(),連結実質赤字比率に係る赤字・黒字の構成分析!C$38)</f>
        <v>工業用水道事業会計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2.62</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2.66</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2.71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2.58</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2.5</v>
      </c>
    </row>
    <row r="33" spans="1:16" x14ac:dyDescent="0.15">
      <c r="A33" s="166" t="str">
        <f>IF(連結実質赤字比率に係る赤字・黒字の構成分析!C$37="",NA(),連結実質赤字比率に係る赤字・黒字の構成分析!C$37)</f>
        <v>一般会計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2.36</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2.64</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2.41</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2.37</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2.85</v>
      </c>
    </row>
    <row r="34" spans="1:16" x14ac:dyDescent="0.15">
      <c r="A34" s="166" t="str">
        <f>IF(連結実質赤字比率に係る赤字・黒字の構成分析!C$36="",NA(),連結実質赤字比率に係る赤字・黒字の構成分析!C$36)</f>
        <v>国民健康保険事業勘定特別会計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1.86</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2.38</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2.81</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3.35</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3.4</v>
      </c>
    </row>
    <row r="35" spans="1:16" x14ac:dyDescent="0.15">
      <c r="A35" s="166" t="str">
        <f>IF(連結実質赤字比率に係る赤字・黒字の構成分析!C$35="",NA(),連結実質赤字比率に係る赤字・黒字の構成分析!C$35)</f>
        <v>下水道事業会計</v>
      </c>
      <c r="B35" s="166" t="e">
        <f>IF(ROUND(VALUE(SUBSTITUTE(連結実質赤字比率に係る赤字・黒字の構成分析!F$35,"▲", "-")), 2) &lt; 0, ABS(ROUND(VALUE(SUBSTITUTE(連結実質赤字比率に係る赤字・黒字の構成分析!F$35,"▲", "-")), 2)), NA())</f>
        <v>#VALUE!</v>
      </c>
      <c r="C35" s="166" t="e">
        <f>IF(ROUND(VALUE(SUBSTITUTE(連結実質赤字比率に係る赤字・黒字の構成分析!F$35,"▲", "-")), 2) &gt;= 0, ABS(ROUND(VALUE(SUBSTITUTE(連結実質赤字比率に係る赤字・黒字の構成分析!F$35,"▲", "-")), 2)), NA())</f>
        <v>#VALUE!</v>
      </c>
      <c r="D35" s="166" t="e">
        <f>IF(ROUND(VALUE(SUBSTITUTE(連結実質赤字比率に係る赤字・黒字の構成分析!G$35,"▲", "-")), 2) &lt; 0, ABS(ROUND(VALUE(SUBSTITUTE(連結実質赤字比率に係る赤字・黒字の構成分析!G$35,"▲", "-")), 2)), NA())</f>
        <v>#VALUE!</v>
      </c>
      <c r="E35" s="166" t="e">
        <f>IF(ROUND(VALUE(SUBSTITUTE(連結実質赤字比率に係る赤字・黒字の構成分析!G$35,"▲", "-")), 2) &gt;= 0, ABS(ROUND(VALUE(SUBSTITUTE(連結実質赤字比率に係る赤字・黒字の構成分析!G$35,"▲", "-")), 2)), NA())</f>
        <v>#VALUE!</v>
      </c>
      <c r="F35" s="166" t="e">
        <f>IF(ROUND(VALUE(SUBSTITUTE(連結実質赤字比率に係る赤字・黒字の構成分析!H$35,"▲", "-")), 2) &lt; 0, ABS(ROUND(VALUE(SUBSTITUTE(連結実質赤字比率に係る赤字・黒字の構成分析!H$35,"▲", "-")), 2)), NA())</f>
        <v>#VALUE!</v>
      </c>
      <c r="G35" s="166" t="e">
        <f>IF(ROUND(VALUE(SUBSTITUTE(連結実質赤字比率に係る赤字・黒字の構成分析!H$35,"▲", "-")), 2) &gt;= 0, ABS(ROUND(VALUE(SUBSTITUTE(連結実質赤字比率に係る赤字・黒字の構成分析!H$35,"▲", "-")), 2)), NA())</f>
        <v>#VALUE!</v>
      </c>
      <c r="H35" s="166" t="e">
        <f>IF(ROUND(VALUE(SUBSTITUTE(連結実質赤字比率に係る赤字・黒字の構成分析!I$35,"▲", "-")), 2) &lt; 0, ABS(ROUND(VALUE(SUBSTITUTE(連結実質赤字比率に係る赤字・黒字の構成分析!I$35,"▲", "-")), 2)), NA())</f>
        <v>#VALUE!</v>
      </c>
      <c r="I35" s="166" t="e">
        <f>IF(ROUND(VALUE(SUBSTITUTE(連結実質赤字比率に係る赤字・黒字の構成分析!I$35,"▲", "-")), 2) &gt;= 0, ABS(ROUND(VALUE(SUBSTITUTE(連結実質赤字比率に係る赤字・黒字の構成分析!I$35,"▲", "-")), 2)), NA())</f>
        <v>#VALUE!</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7.36</v>
      </c>
    </row>
    <row r="36" spans="1:16" x14ac:dyDescent="0.15">
      <c r="A36" s="166" t="str">
        <f>IF(連結実質赤字比率に係る赤字・黒字の構成分析!C$34="",NA(),連結実質赤字比率に係る赤字・黒字の構成分析!C$34)</f>
        <v>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12.19</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10.78</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11.27</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10.82</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11</v>
      </c>
    </row>
    <row r="39" spans="1:16" x14ac:dyDescent="0.15">
      <c r="A39" s="139" t="s">
        <v>60</v>
      </c>
    </row>
    <row r="40" spans="1:16" x14ac:dyDescent="0.15">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15">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15">
      <c r="A42" s="167" t="s">
        <v>63</v>
      </c>
      <c r="B42" s="167"/>
      <c r="C42" s="167"/>
      <c r="D42" s="167">
        <f>'実質公債費比率（分子）の構造'!K$52</f>
        <v>14465</v>
      </c>
      <c r="E42" s="167"/>
      <c r="F42" s="167"/>
      <c r="G42" s="167">
        <f>'実質公債費比率（分子）の構造'!L$52</f>
        <v>14335</v>
      </c>
      <c r="H42" s="167"/>
      <c r="I42" s="167"/>
      <c r="J42" s="167">
        <f>'実質公債費比率（分子）の構造'!M$52</f>
        <v>14229</v>
      </c>
      <c r="K42" s="167"/>
      <c r="L42" s="167"/>
      <c r="M42" s="167">
        <f>'実質公債費比率（分子）の構造'!N$52</f>
        <v>13770</v>
      </c>
      <c r="N42" s="167"/>
      <c r="O42" s="167"/>
      <c r="P42" s="167">
        <f>'実質公債費比率（分子）の構造'!O$52</f>
        <v>13803</v>
      </c>
    </row>
    <row r="43" spans="1:16" x14ac:dyDescent="0.15">
      <c r="A43" s="167" t="s">
        <v>64</v>
      </c>
      <c r="B43" s="167">
        <f>'実質公債費比率（分子）の構造'!K$51</f>
        <v>3</v>
      </c>
      <c r="C43" s="167"/>
      <c r="D43" s="167"/>
      <c r="E43" s="167">
        <f>'実質公債費比率（分子）の構造'!L$51</f>
        <v>3</v>
      </c>
      <c r="F43" s="167"/>
      <c r="G43" s="167"/>
      <c r="H43" s="167">
        <f>'実質公債費比率（分子）の構造'!M$51</f>
        <v>1</v>
      </c>
      <c r="I43" s="167"/>
      <c r="J43" s="167"/>
      <c r="K43" s="167">
        <f>'実質公債費比率（分子）の構造'!N$51</f>
        <v>1</v>
      </c>
      <c r="L43" s="167"/>
      <c r="M43" s="167"/>
      <c r="N43" s="167">
        <f>'実質公債費比率（分子）の構造'!O$51</f>
        <v>3</v>
      </c>
      <c r="O43" s="167"/>
      <c r="P43" s="167"/>
    </row>
    <row r="44" spans="1:16" x14ac:dyDescent="0.15">
      <c r="A44" s="167" t="s">
        <v>65</v>
      </c>
      <c r="B44" s="167" t="str">
        <f>'実質公債費比率（分子）の構造'!K$50</f>
        <v>-</v>
      </c>
      <c r="C44" s="167"/>
      <c r="D44" s="167"/>
      <c r="E44" s="167" t="str">
        <f>'実質公債費比率（分子）の構造'!L$50</f>
        <v>-</v>
      </c>
      <c r="F44" s="167"/>
      <c r="G44" s="167"/>
      <c r="H44" s="167">
        <f>'実質公債費比率（分子）の構造'!M$50</f>
        <v>0</v>
      </c>
      <c r="I44" s="167"/>
      <c r="J44" s="167"/>
      <c r="K44" s="167" t="str">
        <f>'実質公債費比率（分子）の構造'!N$50</f>
        <v>-</v>
      </c>
      <c r="L44" s="167"/>
      <c r="M44" s="167"/>
      <c r="N44" s="167" t="str">
        <f>'実質公債費比率（分子）の構造'!O$50</f>
        <v>-</v>
      </c>
      <c r="O44" s="167"/>
      <c r="P44" s="167"/>
    </row>
    <row r="45" spans="1:16" x14ac:dyDescent="0.15">
      <c r="A45" s="167" t="s">
        <v>66</v>
      </c>
      <c r="B45" s="167" t="str">
        <f>'実質公債費比率（分子）の構造'!K$49</f>
        <v>-</v>
      </c>
      <c r="C45" s="167"/>
      <c r="D45" s="167"/>
      <c r="E45" s="167">
        <f>'実質公債費比率（分子）の構造'!L$49</f>
        <v>2</v>
      </c>
      <c r="F45" s="167"/>
      <c r="G45" s="167"/>
      <c r="H45" s="167">
        <f>'実質公債費比率（分子）の構造'!M$49</f>
        <v>3</v>
      </c>
      <c r="I45" s="167"/>
      <c r="J45" s="167"/>
      <c r="K45" s="167">
        <f>'実質公債費比率（分子）の構造'!N$49</f>
        <v>3</v>
      </c>
      <c r="L45" s="167"/>
      <c r="M45" s="167"/>
      <c r="N45" s="167">
        <f>'実質公債費比率（分子）の構造'!O$49</f>
        <v>174</v>
      </c>
      <c r="O45" s="167"/>
      <c r="P45" s="167"/>
    </row>
    <row r="46" spans="1:16" x14ac:dyDescent="0.15">
      <c r="A46" s="167" t="s">
        <v>67</v>
      </c>
      <c r="B46" s="167">
        <f>'実質公債費比率（分子）の構造'!K$48</f>
        <v>5313</v>
      </c>
      <c r="C46" s="167"/>
      <c r="D46" s="167"/>
      <c r="E46" s="167">
        <f>'実質公債費比率（分子）の構造'!L$48</f>
        <v>5296</v>
      </c>
      <c r="F46" s="167"/>
      <c r="G46" s="167"/>
      <c r="H46" s="167">
        <f>'実質公債費比率（分子）の構造'!M$48</f>
        <v>5453</v>
      </c>
      <c r="I46" s="167"/>
      <c r="J46" s="167"/>
      <c r="K46" s="167">
        <f>'実質公債費比率（分子）の構造'!N$48</f>
        <v>5411</v>
      </c>
      <c r="L46" s="167"/>
      <c r="M46" s="167"/>
      <c r="N46" s="167">
        <f>'実質公債費比率（分子）の構造'!O$48</f>
        <v>5259</v>
      </c>
      <c r="O46" s="167"/>
      <c r="P46" s="167"/>
    </row>
    <row r="47" spans="1:16" x14ac:dyDescent="0.15">
      <c r="A47" s="167" t="s">
        <v>68</v>
      </c>
      <c r="B47" s="167">
        <f>'実質公債費比率（分子）の構造'!K$47</f>
        <v>433</v>
      </c>
      <c r="C47" s="167"/>
      <c r="D47" s="167"/>
      <c r="E47" s="167">
        <f>'実質公債費比率（分子）の構造'!L$47</f>
        <v>433</v>
      </c>
      <c r="F47" s="167"/>
      <c r="G47" s="167"/>
      <c r="H47" s="167">
        <f>'実質公債費比率（分子）の構造'!M$47</f>
        <v>433</v>
      </c>
      <c r="I47" s="167"/>
      <c r="J47" s="167"/>
      <c r="K47" s="167">
        <f>'実質公債費比率（分子）の構造'!N$47</f>
        <v>433</v>
      </c>
      <c r="L47" s="167"/>
      <c r="M47" s="167"/>
      <c r="N47" s="167">
        <f>'実質公債費比率（分子）の構造'!O$47</f>
        <v>160</v>
      </c>
      <c r="O47" s="167"/>
      <c r="P47" s="167"/>
    </row>
    <row r="48" spans="1:16" x14ac:dyDescent="0.15">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15">
      <c r="A49" s="167" t="s">
        <v>70</v>
      </c>
      <c r="B49" s="167">
        <f>'実質公債費比率（分子）の構造'!K$45</f>
        <v>15805</v>
      </c>
      <c r="C49" s="167"/>
      <c r="D49" s="167"/>
      <c r="E49" s="167">
        <f>'実質公債費比率（分子）の構造'!L$45</f>
        <v>15485</v>
      </c>
      <c r="F49" s="167"/>
      <c r="G49" s="167"/>
      <c r="H49" s="167">
        <f>'実質公債費比率（分子）の構造'!M$45</f>
        <v>15789</v>
      </c>
      <c r="I49" s="167"/>
      <c r="J49" s="167"/>
      <c r="K49" s="167">
        <f>'実質公債費比率（分子）の構造'!N$45</f>
        <v>15770</v>
      </c>
      <c r="L49" s="167"/>
      <c r="M49" s="167"/>
      <c r="N49" s="167">
        <f>'実質公債費比率（分子）の構造'!O$45</f>
        <v>15792</v>
      </c>
      <c r="O49" s="167"/>
      <c r="P49" s="167"/>
    </row>
    <row r="50" spans="1:16" x14ac:dyDescent="0.15">
      <c r="A50" s="167" t="s">
        <v>71</v>
      </c>
      <c r="B50" s="167" t="e">
        <f>NA()</f>
        <v>#N/A</v>
      </c>
      <c r="C50" s="167">
        <f>IF(ISNUMBER('実質公債費比率（分子）の構造'!K$53),'実質公債費比率（分子）の構造'!K$53,NA())</f>
        <v>7089</v>
      </c>
      <c r="D50" s="167" t="e">
        <f>NA()</f>
        <v>#N/A</v>
      </c>
      <c r="E50" s="167" t="e">
        <f>NA()</f>
        <v>#N/A</v>
      </c>
      <c r="F50" s="167">
        <f>IF(ISNUMBER('実質公債費比率（分子）の構造'!L$53),'実質公債費比率（分子）の構造'!L$53,NA())</f>
        <v>6884</v>
      </c>
      <c r="G50" s="167" t="e">
        <f>NA()</f>
        <v>#N/A</v>
      </c>
      <c r="H50" s="167" t="e">
        <f>NA()</f>
        <v>#N/A</v>
      </c>
      <c r="I50" s="167">
        <f>IF(ISNUMBER('実質公債費比率（分子）の構造'!M$53),'実質公債費比率（分子）の構造'!M$53,NA())</f>
        <v>7450</v>
      </c>
      <c r="J50" s="167" t="e">
        <f>NA()</f>
        <v>#N/A</v>
      </c>
      <c r="K50" s="167" t="e">
        <f>NA()</f>
        <v>#N/A</v>
      </c>
      <c r="L50" s="167">
        <f>IF(ISNUMBER('実質公債費比率（分子）の構造'!N$53),'実質公債費比率（分子）の構造'!N$53,NA())</f>
        <v>7848</v>
      </c>
      <c r="M50" s="167" t="e">
        <f>NA()</f>
        <v>#N/A</v>
      </c>
      <c r="N50" s="167" t="e">
        <f>NA()</f>
        <v>#N/A</v>
      </c>
      <c r="O50" s="167">
        <f>IF(ISNUMBER('実質公債費比率（分子）の構造'!O$53),'実質公債費比率（分子）の構造'!O$53,NA())</f>
        <v>7585</v>
      </c>
      <c r="P50" s="167" t="e">
        <f>NA()</f>
        <v>#N/A</v>
      </c>
    </row>
    <row r="53" spans="1:16" x14ac:dyDescent="0.15">
      <c r="A53" s="139" t="s">
        <v>72</v>
      </c>
    </row>
    <row r="54" spans="1:16" x14ac:dyDescent="0.15">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15">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15">
      <c r="A56" s="166" t="s">
        <v>43</v>
      </c>
      <c r="B56" s="166"/>
      <c r="C56" s="166"/>
      <c r="D56" s="166">
        <f>'将来負担比率（分子）の構造'!I$52</f>
        <v>183680</v>
      </c>
      <c r="E56" s="166"/>
      <c r="F56" s="166"/>
      <c r="G56" s="166">
        <f>'将来負担比率（分子）の構造'!J$52</f>
        <v>184381</v>
      </c>
      <c r="H56" s="166"/>
      <c r="I56" s="166"/>
      <c r="J56" s="166">
        <f>'将来負担比率（分子）の構造'!K$52</f>
        <v>183440</v>
      </c>
      <c r="K56" s="166"/>
      <c r="L56" s="166"/>
      <c r="M56" s="166">
        <f>'将来負担比率（分子）の構造'!L$52</f>
        <v>182508</v>
      </c>
      <c r="N56" s="166"/>
      <c r="O56" s="166"/>
      <c r="P56" s="166">
        <f>'将来負担比率（分子）の構造'!M$52</f>
        <v>180762</v>
      </c>
    </row>
    <row r="57" spans="1:16" x14ac:dyDescent="0.15">
      <c r="A57" s="166" t="s">
        <v>42</v>
      </c>
      <c r="B57" s="166"/>
      <c r="C57" s="166"/>
      <c r="D57" s="166">
        <f>'将来負担比率（分子）の構造'!I$51</f>
        <v>2393</v>
      </c>
      <c r="E57" s="166"/>
      <c r="F57" s="166"/>
      <c r="G57" s="166">
        <f>'将来負担比率（分子）の構造'!J$51</f>
        <v>3595</v>
      </c>
      <c r="H57" s="166"/>
      <c r="I57" s="166"/>
      <c r="J57" s="166">
        <f>'将来負担比率（分子）の構造'!K$51</f>
        <v>3474</v>
      </c>
      <c r="K57" s="166"/>
      <c r="L57" s="166"/>
      <c r="M57" s="166">
        <f>'将来負担比率（分子）の構造'!L$51</f>
        <v>3785</v>
      </c>
      <c r="N57" s="166"/>
      <c r="O57" s="166"/>
      <c r="P57" s="166">
        <f>'将来負担比率（分子）の構造'!M$51</f>
        <v>2972</v>
      </c>
    </row>
    <row r="58" spans="1:16" x14ac:dyDescent="0.15">
      <c r="A58" s="166" t="s">
        <v>41</v>
      </c>
      <c r="B58" s="166"/>
      <c r="C58" s="166"/>
      <c r="D58" s="166">
        <f>'将来負担比率（分子）の構造'!I$50</f>
        <v>48310</v>
      </c>
      <c r="E58" s="166"/>
      <c r="F58" s="166"/>
      <c r="G58" s="166">
        <f>'将来負担比率（分子）の構造'!J$50</f>
        <v>49541</v>
      </c>
      <c r="H58" s="166"/>
      <c r="I58" s="166"/>
      <c r="J58" s="166">
        <f>'将来負担比率（分子）の構造'!K$50</f>
        <v>50537</v>
      </c>
      <c r="K58" s="166"/>
      <c r="L58" s="166"/>
      <c r="M58" s="166">
        <f>'将来負担比率（分子）の構造'!L$50</f>
        <v>52897</v>
      </c>
      <c r="N58" s="166"/>
      <c r="O58" s="166"/>
      <c r="P58" s="166">
        <f>'将来負担比率（分子）の構造'!M$50</f>
        <v>58439</v>
      </c>
    </row>
    <row r="59" spans="1:16" x14ac:dyDescent="0.15">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15">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15">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15">
      <c r="A62" s="166" t="s">
        <v>35</v>
      </c>
      <c r="B62" s="166">
        <f>'将来負担比率（分子）の構造'!I$45</f>
        <v>21640</v>
      </c>
      <c r="C62" s="166"/>
      <c r="D62" s="166"/>
      <c r="E62" s="166">
        <f>'将来負担比率（分子）の構造'!J$45</f>
        <v>21688</v>
      </c>
      <c r="F62" s="166"/>
      <c r="G62" s="166"/>
      <c r="H62" s="166">
        <f>'将来負担比率（分子）の構造'!K$45</f>
        <v>23189</v>
      </c>
      <c r="I62" s="166"/>
      <c r="J62" s="166"/>
      <c r="K62" s="166">
        <f>'将来負担比率（分子）の構造'!L$45</f>
        <v>21187</v>
      </c>
      <c r="L62" s="166"/>
      <c r="M62" s="166"/>
      <c r="N62" s="166">
        <f>'将来負担比率（分子）の構造'!M$45</f>
        <v>21573</v>
      </c>
      <c r="O62" s="166"/>
      <c r="P62" s="166"/>
    </row>
    <row r="63" spans="1:16" x14ac:dyDescent="0.15">
      <c r="A63" s="166" t="s">
        <v>34</v>
      </c>
      <c r="B63" s="166">
        <f>'将来負担比率（分子）の構造'!I$44</f>
        <v>1143</v>
      </c>
      <c r="C63" s="166"/>
      <c r="D63" s="166"/>
      <c r="E63" s="166">
        <f>'将来負担比率（分子）の構造'!J$44</f>
        <v>2151</v>
      </c>
      <c r="F63" s="166"/>
      <c r="G63" s="166"/>
      <c r="H63" s="166">
        <f>'将来負担比率（分子）の構造'!K$44</f>
        <v>2151</v>
      </c>
      <c r="I63" s="166"/>
      <c r="J63" s="166"/>
      <c r="K63" s="166">
        <f>'将来負担比率（分子）の構造'!L$44</f>
        <v>2151</v>
      </c>
      <c r="L63" s="166"/>
      <c r="M63" s="166"/>
      <c r="N63" s="166">
        <f>'将来負担比率（分子）の構造'!M$44</f>
        <v>1979</v>
      </c>
      <c r="O63" s="166"/>
      <c r="P63" s="166"/>
    </row>
    <row r="64" spans="1:16" x14ac:dyDescent="0.15">
      <c r="A64" s="166" t="s">
        <v>33</v>
      </c>
      <c r="B64" s="166">
        <f>'将来負担比率（分子）の構造'!I$43</f>
        <v>88919</v>
      </c>
      <c r="C64" s="166"/>
      <c r="D64" s="166"/>
      <c r="E64" s="166">
        <f>'将来負担比率（分子）の構造'!J$43</f>
        <v>85392</v>
      </c>
      <c r="F64" s="166"/>
      <c r="G64" s="166"/>
      <c r="H64" s="166">
        <f>'将来負担比率（分子）の構造'!K$43</f>
        <v>81453</v>
      </c>
      <c r="I64" s="166"/>
      <c r="J64" s="166"/>
      <c r="K64" s="166">
        <f>'将来負担比率（分子）の構造'!L$43</f>
        <v>78485</v>
      </c>
      <c r="L64" s="166"/>
      <c r="M64" s="166"/>
      <c r="N64" s="166">
        <f>'将来負担比率（分子）の構造'!M$43</f>
        <v>75770</v>
      </c>
      <c r="O64" s="166"/>
      <c r="P64" s="166"/>
    </row>
    <row r="65" spans="1:16" x14ac:dyDescent="0.15">
      <c r="A65" s="166" t="s">
        <v>32</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x14ac:dyDescent="0.15">
      <c r="A66" s="166" t="s">
        <v>31</v>
      </c>
      <c r="B66" s="166">
        <f>'将来負担比率（分子）の構造'!I$41</f>
        <v>178970</v>
      </c>
      <c r="C66" s="166"/>
      <c r="D66" s="166"/>
      <c r="E66" s="166">
        <f>'将来負担比率（分子）の構造'!J$41</f>
        <v>182161</v>
      </c>
      <c r="F66" s="166"/>
      <c r="G66" s="166"/>
      <c r="H66" s="166">
        <f>'将来負担比率（分子）の構造'!K$41</f>
        <v>178856</v>
      </c>
      <c r="I66" s="166"/>
      <c r="J66" s="166"/>
      <c r="K66" s="166">
        <f>'将来負担比率（分子）の構造'!L$41</f>
        <v>178299</v>
      </c>
      <c r="L66" s="166"/>
      <c r="M66" s="166"/>
      <c r="N66" s="166">
        <f>'将来負担比率（分子）の構造'!M$41</f>
        <v>173419</v>
      </c>
      <c r="O66" s="166"/>
      <c r="P66" s="166"/>
    </row>
    <row r="67" spans="1:16" x14ac:dyDescent="0.15">
      <c r="A67" s="166" t="s">
        <v>75</v>
      </c>
      <c r="B67" s="166" t="e">
        <f>NA()</f>
        <v>#N/A</v>
      </c>
      <c r="C67" s="166">
        <f>IF(ISNUMBER('将来負担比率（分子）の構造'!I$53), IF('将来負担比率（分子）の構造'!I$53 &lt; 0, 0, '将来負担比率（分子）の構造'!I$53), NA())</f>
        <v>56288</v>
      </c>
      <c r="D67" s="166" t="e">
        <f>NA()</f>
        <v>#N/A</v>
      </c>
      <c r="E67" s="166" t="e">
        <f>NA()</f>
        <v>#N/A</v>
      </c>
      <c r="F67" s="166">
        <f>IF(ISNUMBER('将来負担比率（分子）の構造'!J$53), IF('将来負担比率（分子）の構造'!J$53 &lt; 0, 0, '将来負担比率（分子）の構造'!J$53), NA())</f>
        <v>53875</v>
      </c>
      <c r="G67" s="166" t="e">
        <f>NA()</f>
        <v>#N/A</v>
      </c>
      <c r="H67" s="166" t="e">
        <f>NA()</f>
        <v>#N/A</v>
      </c>
      <c r="I67" s="166">
        <f>IF(ISNUMBER('将来負担比率（分子）の構造'!K$53), IF('将来負担比率（分子）の構造'!K$53 &lt; 0, 0, '将来負担比率（分子）の構造'!K$53), NA())</f>
        <v>48198</v>
      </c>
      <c r="J67" s="166" t="e">
        <f>NA()</f>
        <v>#N/A</v>
      </c>
      <c r="K67" s="166" t="e">
        <f>NA()</f>
        <v>#N/A</v>
      </c>
      <c r="L67" s="166">
        <f>IF(ISNUMBER('将来負担比率（分子）の構造'!L$53), IF('将来負担比率（分子）の構造'!L$53 &lt; 0, 0, '将来負担比率（分子）の構造'!L$53), NA())</f>
        <v>40931</v>
      </c>
      <c r="M67" s="166" t="e">
        <f>NA()</f>
        <v>#N/A</v>
      </c>
      <c r="N67" s="166" t="e">
        <f>NA()</f>
        <v>#N/A</v>
      </c>
      <c r="O67" s="166">
        <f>IF(ISNUMBER('将来負担比率（分子）の構造'!M$53), IF('将来負担比率（分子）の構造'!M$53 &lt; 0, 0, '将来負担比率（分子）の構造'!M$53), NA())</f>
        <v>30569</v>
      </c>
      <c r="P67" s="166" t="e">
        <f>NA()</f>
        <v>#N/A</v>
      </c>
    </row>
    <row r="70" spans="1:16" x14ac:dyDescent="0.15">
      <c r="A70" s="168" t="s">
        <v>76</v>
      </c>
      <c r="B70" s="168"/>
      <c r="C70" s="168"/>
      <c r="D70" s="168"/>
      <c r="E70" s="168"/>
      <c r="F70" s="168"/>
    </row>
    <row r="71" spans="1:16" x14ac:dyDescent="0.15">
      <c r="A71" s="169"/>
      <c r="B71" s="169" t="str">
        <f>基金残高に係る経年分析!F54</f>
        <v>R01</v>
      </c>
      <c r="C71" s="169" t="str">
        <f>基金残高に係る経年分析!G54</f>
        <v>R02</v>
      </c>
      <c r="D71" s="169" t="str">
        <f>基金残高に係る経年分析!H54</f>
        <v>R03</v>
      </c>
    </row>
    <row r="72" spans="1:16" x14ac:dyDescent="0.15">
      <c r="A72" s="169" t="s">
        <v>77</v>
      </c>
      <c r="B72" s="170">
        <f>基金残高に係る経年分析!F55</f>
        <v>18600</v>
      </c>
      <c r="C72" s="170">
        <f>基金残高に係る経年分析!G55</f>
        <v>18550</v>
      </c>
      <c r="D72" s="170">
        <f>基金残高に係る経年分析!H55</f>
        <v>18450</v>
      </c>
    </row>
    <row r="73" spans="1:16" x14ac:dyDescent="0.15">
      <c r="A73" s="169" t="s">
        <v>78</v>
      </c>
      <c r="B73" s="170">
        <f>基金残高に係る経年分析!F56</f>
        <v>6950</v>
      </c>
      <c r="C73" s="170">
        <f>基金残高に係る経年分析!G56</f>
        <v>7150</v>
      </c>
      <c r="D73" s="170">
        <f>基金残高に係る経年分析!H56</f>
        <v>10150</v>
      </c>
    </row>
    <row r="74" spans="1:16" x14ac:dyDescent="0.15">
      <c r="A74" s="169" t="s">
        <v>79</v>
      </c>
      <c r="B74" s="170">
        <f>基金残高に係る経年分析!F57</f>
        <v>21873</v>
      </c>
      <c r="C74" s="170">
        <f>基金残高に係る経年分析!G57</f>
        <v>23922</v>
      </c>
      <c r="D74" s="170">
        <f>基金残高に係る経年分析!H57</f>
        <v>24772</v>
      </c>
    </row>
  </sheetData>
  <sheetProtection algorithmName="SHA-512" hashValue="kCVO7iQH4vd1V2oMShuKS7Kk5PqBVu/bdPFdPh9TA+3foELA5AqxbpTeYSHdvhV5/luf6GxwxZ+ePpOkg/8Hkg==" saltValue="sWztpYk+Lj7b1TZl/UFg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186F0-B65A-46E9-803E-33AC627A2C55}">
  <sheetPr>
    <pageSetUpPr fitToPage="1"/>
  </sheetPr>
  <dimension ref="B1:EM50"/>
  <sheetViews>
    <sheetView showGridLines="0" workbookViewId="0"/>
  </sheetViews>
  <sheetFormatPr defaultColWidth="0" defaultRowHeight="11.25" customHeight="1" zeroHeight="1" x14ac:dyDescent="0.15"/>
  <cols>
    <col min="1" max="1" width="1.625" style="205" customWidth="1"/>
    <col min="2" max="2" width="2.375" style="205" customWidth="1"/>
    <col min="3" max="16" width="2.625" style="205" customWidth="1"/>
    <col min="17" max="17" width="2.375" style="205" customWidth="1"/>
    <col min="18" max="95" width="1.625" style="205" customWidth="1"/>
    <col min="96" max="133" width="1.625" style="217" customWidth="1"/>
    <col min="134" max="143" width="1.625" style="205" customWidth="1"/>
    <col min="144" max="16384" width="0" style="205" hidden="1"/>
  </cols>
  <sheetData>
    <row r="1" spans="2:143" ht="22.5" customHeight="1" thickBot="1" x14ac:dyDescent="0.2">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86" t="s">
        <v>214</v>
      </c>
      <c r="DI1" s="587"/>
      <c r="DJ1" s="587"/>
      <c r="DK1" s="587"/>
      <c r="DL1" s="587"/>
      <c r="DM1" s="587"/>
      <c r="DN1" s="588"/>
      <c r="DO1" s="205"/>
      <c r="DP1" s="586" t="s">
        <v>215</v>
      </c>
      <c r="DQ1" s="587"/>
      <c r="DR1" s="587"/>
      <c r="DS1" s="587"/>
      <c r="DT1" s="587"/>
      <c r="DU1" s="587"/>
      <c r="DV1" s="587"/>
      <c r="DW1" s="587"/>
      <c r="DX1" s="587"/>
      <c r="DY1" s="587"/>
      <c r="DZ1" s="587"/>
      <c r="EA1" s="587"/>
      <c r="EB1" s="587"/>
      <c r="EC1" s="588"/>
      <c r="ED1" s="204"/>
      <c r="EE1" s="204"/>
      <c r="EF1" s="204"/>
      <c r="EG1" s="204"/>
      <c r="EH1" s="204"/>
      <c r="EI1" s="204"/>
      <c r="EJ1" s="204"/>
      <c r="EK1" s="204"/>
      <c r="EL1" s="204"/>
      <c r="EM1" s="204"/>
    </row>
    <row r="2" spans="2:143" ht="22.5" customHeight="1" x14ac:dyDescent="0.15">
      <c r="B2" s="206" t="s">
        <v>216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589" t="s">
        <v>217</v>
      </c>
      <c r="C3" s="590"/>
      <c r="D3" s="590"/>
      <c r="E3" s="590"/>
      <c r="F3" s="590"/>
      <c r="G3" s="590"/>
      <c r="H3" s="590"/>
      <c r="I3" s="590"/>
      <c r="J3" s="590"/>
      <c r="K3" s="590"/>
      <c r="L3" s="590"/>
      <c r="M3" s="590"/>
      <c r="N3" s="590"/>
      <c r="O3" s="590"/>
      <c r="P3" s="590"/>
      <c r="Q3" s="590"/>
      <c r="R3" s="590"/>
      <c r="S3" s="590"/>
      <c r="T3" s="590"/>
      <c r="U3" s="590"/>
      <c r="V3" s="590"/>
      <c r="W3" s="590"/>
      <c r="X3" s="590"/>
      <c r="Y3" s="590"/>
      <c r="Z3" s="590"/>
      <c r="AA3" s="590"/>
      <c r="AB3" s="590"/>
      <c r="AC3" s="590"/>
      <c r="AD3" s="590"/>
      <c r="AE3" s="590"/>
      <c r="AF3" s="590"/>
      <c r="AG3" s="590"/>
      <c r="AH3" s="590"/>
      <c r="AI3" s="590"/>
      <c r="AJ3" s="590"/>
      <c r="AK3" s="590"/>
      <c r="AL3" s="590"/>
      <c r="AM3" s="590"/>
      <c r="AN3" s="590"/>
      <c r="AO3" s="590"/>
      <c r="AP3" s="589" t="s">
        <v>218</v>
      </c>
      <c r="AQ3" s="590"/>
      <c r="AR3" s="590"/>
      <c r="AS3" s="590"/>
      <c r="AT3" s="590"/>
      <c r="AU3" s="590"/>
      <c r="AV3" s="590"/>
      <c r="AW3" s="590"/>
      <c r="AX3" s="590"/>
      <c r="AY3" s="590"/>
      <c r="AZ3" s="590"/>
      <c r="BA3" s="590"/>
      <c r="BB3" s="590"/>
      <c r="BC3" s="590"/>
      <c r="BD3" s="590"/>
      <c r="BE3" s="590"/>
      <c r="BF3" s="590"/>
      <c r="BG3" s="590"/>
      <c r="BH3" s="590"/>
      <c r="BI3" s="590"/>
      <c r="BJ3" s="590"/>
      <c r="BK3" s="590"/>
      <c r="BL3" s="590"/>
      <c r="BM3" s="590"/>
      <c r="BN3" s="590"/>
      <c r="BO3" s="590"/>
      <c r="BP3" s="590"/>
      <c r="BQ3" s="590"/>
      <c r="BR3" s="590"/>
      <c r="BS3" s="590"/>
      <c r="BT3" s="590"/>
      <c r="BU3" s="590"/>
      <c r="BV3" s="590"/>
      <c r="BW3" s="590"/>
      <c r="BX3" s="590"/>
      <c r="BY3" s="590"/>
      <c r="BZ3" s="590"/>
      <c r="CA3" s="590"/>
      <c r="CB3" s="591"/>
      <c r="CD3" s="589" t="s">
        <v>219</v>
      </c>
      <c r="CE3" s="590"/>
      <c r="CF3" s="590"/>
      <c r="CG3" s="590"/>
      <c r="CH3" s="590"/>
      <c r="CI3" s="590"/>
      <c r="CJ3" s="590"/>
      <c r="CK3" s="590"/>
      <c r="CL3" s="590"/>
      <c r="CM3" s="590"/>
      <c r="CN3" s="590"/>
      <c r="CO3" s="590"/>
      <c r="CP3" s="590"/>
      <c r="CQ3" s="590"/>
      <c r="CR3" s="590"/>
      <c r="CS3" s="590"/>
      <c r="CT3" s="590"/>
      <c r="CU3" s="590"/>
      <c r="CV3" s="590"/>
      <c r="CW3" s="590"/>
      <c r="CX3" s="590"/>
      <c r="CY3" s="590"/>
      <c r="CZ3" s="590"/>
      <c r="DA3" s="590"/>
      <c r="DB3" s="590"/>
      <c r="DC3" s="590"/>
      <c r="DD3" s="590"/>
      <c r="DE3" s="590"/>
      <c r="DF3" s="590"/>
      <c r="DG3" s="590"/>
      <c r="DH3" s="590"/>
      <c r="DI3" s="590"/>
      <c r="DJ3" s="590"/>
      <c r="DK3" s="590"/>
      <c r="DL3" s="590"/>
      <c r="DM3" s="590"/>
      <c r="DN3" s="590"/>
      <c r="DO3" s="590"/>
      <c r="DP3" s="590"/>
      <c r="DQ3" s="590"/>
      <c r="DR3" s="590"/>
      <c r="DS3" s="590"/>
      <c r="DT3" s="590"/>
      <c r="DU3" s="590"/>
      <c r="DV3" s="590"/>
      <c r="DW3" s="590"/>
      <c r="DX3" s="590"/>
      <c r="DY3" s="590"/>
      <c r="DZ3" s="590"/>
      <c r="EA3" s="590"/>
      <c r="EB3" s="590"/>
      <c r="EC3" s="591"/>
    </row>
    <row r="4" spans="2:143" ht="11.25" customHeight="1" x14ac:dyDescent="0.15">
      <c r="B4" s="589" t="s">
        <v>1</v>
      </c>
      <c r="C4" s="590"/>
      <c r="D4" s="590"/>
      <c r="E4" s="590"/>
      <c r="F4" s="590"/>
      <c r="G4" s="590"/>
      <c r="H4" s="590"/>
      <c r="I4" s="590"/>
      <c r="J4" s="590"/>
      <c r="K4" s="590"/>
      <c r="L4" s="590"/>
      <c r="M4" s="590"/>
      <c r="N4" s="590"/>
      <c r="O4" s="590"/>
      <c r="P4" s="590"/>
      <c r="Q4" s="591"/>
      <c r="R4" s="589" t="s">
        <v>220</v>
      </c>
      <c r="S4" s="590"/>
      <c r="T4" s="590"/>
      <c r="U4" s="590"/>
      <c r="V4" s="590"/>
      <c r="W4" s="590"/>
      <c r="X4" s="590"/>
      <c r="Y4" s="591"/>
      <c r="Z4" s="589" t="s">
        <v>221</v>
      </c>
      <c r="AA4" s="590"/>
      <c r="AB4" s="590"/>
      <c r="AC4" s="591"/>
      <c r="AD4" s="589" t="s">
        <v>222</v>
      </c>
      <c r="AE4" s="590"/>
      <c r="AF4" s="590"/>
      <c r="AG4" s="590"/>
      <c r="AH4" s="590"/>
      <c r="AI4" s="590"/>
      <c r="AJ4" s="590"/>
      <c r="AK4" s="591"/>
      <c r="AL4" s="589" t="s">
        <v>221</v>
      </c>
      <c r="AM4" s="590"/>
      <c r="AN4" s="590"/>
      <c r="AO4" s="591"/>
      <c r="AP4" s="592" t="s">
        <v>223</v>
      </c>
      <c r="AQ4" s="592"/>
      <c r="AR4" s="592"/>
      <c r="AS4" s="592"/>
      <c r="AT4" s="592"/>
      <c r="AU4" s="592"/>
      <c r="AV4" s="592"/>
      <c r="AW4" s="592"/>
      <c r="AX4" s="592"/>
      <c r="AY4" s="592"/>
      <c r="AZ4" s="592"/>
      <c r="BA4" s="592"/>
      <c r="BB4" s="592"/>
      <c r="BC4" s="592"/>
      <c r="BD4" s="592"/>
      <c r="BE4" s="592"/>
      <c r="BF4" s="592"/>
      <c r="BG4" s="592" t="s">
        <v>224</v>
      </c>
      <c r="BH4" s="592"/>
      <c r="BI4" s="592"/>
      <c r="BJ4" s="592"/>
      <c r="BK4" s="592"/>
      <c r="BL4" s="592"/>
      <c r="BM4" s="592"/>
      <c r="BN4" s="592"/>
      <c r="BO4" s="592" t="s">
        <v>221</v>
      </c>
      <c r="BP4" s="592"/>
      <c r="BQ4" s="592"/>
      <c r="BR4" s="592"/>
      <c r="BS4" s="592" t="s">
        <v>225</v>
      </c>
      <c r="BT4" s="592"/>
      <c r="BU4" s="592"/>
      <c r="BV4" s="592"/>
      <c r="BW4" s="592"/>
      <c r="BX4" s="592"/>
      <c r="BY4" s="592"/>
      <c r="BZ4" s="592"/>
      <c r="CA4" s="592"/>
      <c r="CB4" s="592"/>
      <c r="CD4" s="589" t="s">
        <v>226</v>
      </c>
      <c r="CE4" s="590"/>
      <c r="CF4" s="590"/>
      <c r="CG4" s="590"/>
      <c r="CH4" s="590"/>
      <c r="CI4" s="590"/>
      <c r="CJ4" s="590"/>
      <c r="CK4" s="590"/>
      <c r="CL4" s="590"/>
      <c r="CM4" s="590"/>
      <c r="CN4" s="590"/>
      <c r="CO4" s="590"/>
      <c r="CP4" s="590"/>
      <c r="CQ4" s="590"/>
      <c r="CR4" s="590"/>
      <c r="CS4" s="590"/>
      <c r="CT4" s="590"/>
      <c r="CU4" s="590"/>
      <c r="CV4" s="590"/>
      <c r="CW4" s="590"/>
      <c r="CX4" s="590"/>
      <c r="CY4" s="590"/>
      <c r="CZ4" s="590"/>
      <c r="DA4" s="590"/>
      <c r="DB4" s="590"/>
      <c r="DC4" s="590"/>
      <c r="DD4" s="590"/>
      <c r="DE4" s="590"/>
      <c r="DF4" s="590"/>
      <c r="DG4" s="590"/>
      <c r="DH4" s="590"/>
      <c r="DI4" s="590"/>
      <c r="DJ4" s="590"/>
      <c r="DK4" s="590"/>
      <c r="DL4" s="590"/>
      <c r="DM4" s="590"/>
      <c r="DN4" s="590"/>
      <c r="DO4" s="590"/>
      <c r="DP4" s="590"/>
      <c r="DQ4" s="590"/>
      <c r="DR4" s="590"/>
      <c r="DS4" s="590"/>
      <c r="DT4" s="590"/>
      <c r="DU4" s="590"/>
      <c r="DV4" s="590"/>
      <c r="DW4" s="590"/>
      <c r="DX4" s="590"/>
      <c r="DY4" s="590"/>
      <c r="DZ4" s="590"/>
      <c r="EA4" s="590"/>
      <c r="EB4" s="590"/>
      <c r="EC4" s="591"/>
    </row>
    <row r="5" spans="2:143" ht="11.25" customHeight="1" x14ac:dyDescent="0.15">
      <c r="B5" s="593" t="s">
        <v>227</v>
      </c>
      <c r="C5" s="594"/>
      <c r="D5" s="594"/>
      <c r="E5" s="594"/>
      <c r="F5" s="594"/>
      <c r="G5" s="594"/>
      <c r="H5" s="594"/>
      <c r="I5" s="594"/>
      <c r="J5" s="594"/>
      <c r="K5" s="594"/>
      <c r="L5" s="594"/>
      <c r="M5" s="594"/>
      <c r="N5" s="594"/>
      <c r="O5" s="594"/>
      <c r="P5" s="594"/>
      <c r="Q5" s="595"/>
      <c r="R5" s="596">
        <v>69329105</v>
      </c>
      <c r="S5" s="597"/>
      <c r="T5" s="597"/>
      <c r="U5" s="597"/>
      <c r="V5" s="597"/>
      <c r="W5" s="597"/>
      <c r="X5" s="597"/>
      <c r="Y5" s="598"/>
      <c r="Z5" s="599">
        <v>29.9</v>
      </c>
      <c r="AA5" s="599"/>
      <c r="AB5" s="599"/>
      <c r="AC5" s="599"/>
      <c r="AD5" s="600">
        <v>69329105</v>
      </c>
      <c r="AE5" s="600"/>
      <c r="AF5" s="600"/>
      <c r="AG5" s="600"/>
      <c r="AH5" s="600"/>
      <c r="AI5" s="600"/>
      <c r="AJ5" s="600"/>
      <c r="AK5" s="600"/>
      <c r="AL5" s="601">
        <v>63.2</v>
      </c>
      <c r="AM5" s="602"/>
      <c r="AN5" s="602"/>
      <c r="AO5" s="603"/>
      <c r="AP5" s="593" t="s">
        <v>228</v>
      </c>
      <c r="AQ5" s="594"/>
      <c r="AR5" s="594"/>
      <c r="AS5" s="594"/>
      <c r="AT5" s="594"/>
      <c r="AU5" s="594"/>
      <c r="AV5" s="594"/>
      <c r="AW5" s="594"/>
      <c r="AX5" s="594"/>
      <c r="AY5" s="594"/>
      <c r="AZ5" s="594"/>
      <c r="BA5" s="594"/>
      <c r="BB5" s="594"/>
      <c r="BC5" s="594"/>
      <c r="BD5" s="594"/>
      <c r="BE5" s="594"/>
      <c r="BF5" s="595"/>
      <c r="BG5" s="607">
        <v>67216337</v>
      </c>
      <c r="BH5" s="608"/>
      <c r="BI5" s="608"/>
      <c r="BJ5" s="608"/>
      <c r="BK5" s="608"/>
      <c r="BL5" s="608"/>
      <c r="BM5" s="608"/>
      <c r="BN5" s="609"/>
      <c r="BO5" s="610">
        <v>97</v>
      </c>
      <c r="BP5" s="610"/>
      <c r="BQ5" s="610"/>
      <c r="BR5" s="610"/>
      <c r="BS5" s="611">
        <v>1544212</v>
      </c>
      <c r="BT5" s="611"/>
      <c r="BU5" s="611"/>
      <c r="BV5" s="611"/>
      <c r="BW5" s="611"/>
      <c r="BX5" s="611"/>
      <c r="BY5" s="611"/>
      <c r="BZ5" s="611"/>
      <c r="CA5" s="611"/>
      <c r="CB5" s="615"/>
      <c r="CD5" s="589" t="s">
        <v>223</v>
      </c>
      <c r="CE5" s="590"/>
      <c r="CF5" s="590"/>
      <c r="CG5" s="590"/>
      <c r="CH5" s="590"/>
      <c r="CI5" s="590"/>
      <c r="CJ5" s="590"/>
      <c r="CK5" s="590"/>
      <c r="CL5" s="590"/>
      <c r="CM5" s="590"/>
      <c r="CN5" s="590"/>
      <c r="CO5" s="590"/>
      <c r="CP5" s="590"/>
      <c r="CQ5" s="591"/>
      <c r="CR5" s="589" t="s">
        <v>229</v>
      </c>
      <c r="CS5" s="590"/>
      <c r="CT5" s="590"/>
      <c r="CU5" s="590"/>
      <c r="CV5" s="590"/>
      <c r="CW5" s="590"/>
      <c r="CX5" s="590"/>
      <c r="CY5" s="591"/>
      <c r="CZ5" s="589" t="s">
        <v>221</v>
      </c>
      <c r="DA5" s="590"/>
      <c r="DB5" s="590"/>
      <c r="DC5" s="591"/>
      <c r="DD5" s="589" t="s">
        <v>230</v>
      </c>
      <c r="DE5" s="590"/>
      <c r="DF5" s="590"/>
      <c r="DG5" s="590"/>
      <c r="DH5" s="590"/>
      <c r="DI5" s="590"/>
      <c r="DJ5" s="590"/>
      <c r="DK5" s="590"/>
      <c r="DL5" s="590"/>
      <c r="DM5" s="590"/>
      <c r="DN5" s="590"/>
      <c r="DO5" s="590"/>
      <c r="DP5" s="591"/>
      <c r="DQ5" s="589" t="s">
        <v>231</v>
      </c>
      <c r="DR5" s="590"/>
      <c r="DS5" s="590"/>
      <c r="DT5" s="590"/>
      <c r="DU5" s="590"/>
      <c r="DV5" s="590"/>
      <c r="DW5" s="590"/>
      <c r="DX5" s="590"/>
      <c r="DY5" s="590"/>
      <c r="DZ5" s="590"/>
      <c r="EA5" s="590"/>
      <c r="EB5" s="590"/>
      <c r="EC5" s="591"/>
    </row>
    <row r="6" spans="2:143" ht="11.25" customHeight="1" x14ac:dyDescent="0.15">
      <c r="B6" s="604" t="s">
        <v>232</v>
      </c>
      <c r="C6" s="605"/>
      <c r="D6" s="605"/>
      <c r="E6" s="605"/>
      <c r="F6" s="605"/>
      <c r="G6" s="605"/>
      <c r="H6" s="605"/>
      <c r="I6" s="605"/>
      <c r="J6" s="605"/>
      <c r="K6" s="605"/>
      <c r="L6" s="605"/>
      <c r="M6" s="605"/>
      <c r="N6" s="605"/>
      <c r="O6" s="605"/>
      <c r="P6" s="605"/>
      <c r="Q6" s="606"/>
      <c r="R6" s="607">
        <v>1451623</v>
      </c>
      <c r="S6" s="608"/>
      <c r="T6" s="608"/>
      <c r="U6" s="608"/>
      <c r="V6" s="608"/>
      <c r="W6" s="608"/>
      <c r="X6" s="608"/>
      <c r="Y6" s="609"/>
      <c r="Z6" s="610">
        <v>0.6</v>
      </c>
      <c r="AA6" s="610"/>
      <c r="AB6" s="610"/>
      <c r="AC6" s="610"/>
      <c r="AD6" s="611">
        <v>1451623</v>
      </c>
      <c r="AE6" s="611"/>
      <c r="AF6" s="611"/>
      <c r="AG6" s="611"/>
      <c r="AH6" s="611"/>
      <c r="AI6" s="611"/>
      <c r="AJ6" s="611"/>
      <c r="AK6" s="611"/>
      <c r="AL6" s="612">
        <v>1.3</v>
      </c>
      <c r="AM6" s="613"/>
      <c r="AN6" s="613"/>
      <c r="AO6" s="614"/>
      <c r="AP6" s="604" t="s">
        <v>233</v>
      </c>
      <c r="AQ6" s="605"/>
      <c r="AR6" s="605"/>
      <c r="AS6" s="605"/>
      <c r="AT6" s="605"/>
      <c r="AU6" s="605"/>
      <c r="AV6" s="605"/>
      <c r="AW6" s="605"/>
      <c r="AX6" s="605"/>
      <c r="AY6" s="605"/>
      <c r="AZ6" s="605"/>
      <c r="BA6" s="605"/>
      <c r="BB6" s="605"/>
      <c r="BC6" s="605"/>
      <c r="BD6" s="605"/>
      <c r="BE6" s="605"/>
      <c r="BF6" s="606"/>
      <c r="BG6" s="607">
        <v>67216337</v>
      </c>
      <c r="BH6" s="608"/>
      <c r="BI6" s="608"/>
      <c r="BJ6" s="608"/>
      <c r="BK6" s="608"/>
      <c r="BL6" s="608"/>
      <c r="BM6" s="608"/>
      <c r="BN6" s="609"/>
      <c r="BO6" s="610">
        <v>97</v>
      </c>
      <c r="BP6" s="610"/>
      <c r="BQ6" s="610"/>
      <c r="BR6" s="610"/>
      <c r="BS6" s="611">
        <v>1544212</v>
      </c>
      <c r="BT6" s="611"/>
      <c r="BU6" s="611"/>
      <c r="BV6" s="611"/>
      <c r="BW6" s="611"/>
      <c r="BX6" s="611"/>
      <c r="BY6" s="611"/>
      <c r="BZ6" s="611"/>
      <c r="CA6" s="611"/>
      <c r="CB6" s="615"/>
      <c r="CD6" s="593" t="s">
        <v>234</v>
      </c>
      <c r="CE6" s="594"/>
      <c r="CF6" s="594"/>
      <c r="CG6" s="594"/>
      <c r="CH6" s="594"/>
      <c r="CI6" s="594"/>
      <c r="CJ6" s="594"/>
      <c r="CK6" s="594"/>
      <c r="CL6" s="594"/>
      <c r="CM6" s="594"/>
      <c r="CN6" s="594"/>
      <c r="CO6" s="594"/>
      <c r="CP6" s="594"/>
      <c r="CQ6" s="595"/>
      <c r="CR6" s="607">
        <v>774468</v>
      </c>
      <c r="CS6" s="608"/>
      <c r="CT6" s="608"/>
      <c r="CU6" s="608"/>
      <c r="CV6" s="608"/>
      <c r="CW6" s="608"/>
      <c r="CX6" s="608"/>
      <c r="CY6" s="609"/>
      <c r="CZ6" s="601">
        <v>0.3</v>
      </c>
      <c r="DA6" s="602"/>
      <c r="DB6" s="602"/>
      <c r="DC6" s="618"/>
      <c r="DD6" s="616" t="s">
        <v>128</v>
      </c>
      <c r="DE6" s="608"/>
      <c r="DF6" s="608"/>
      <c r="DG6" s="608"/>
      <c r="DH6" s="608"/>
      <c r="DI6" s="608"/>
      <c r="DJ6" s="608"/>
      <c r="DK6" s="608"/>
      <c r="DL6" s="608"/>
      <c r="DM6" s="608"/>
      <c r="DN6" s="608"/>
      <c r="DO6" s="608"/>
      <c r="DP6" s="609"/>
      <c r="DQ6" s="616">
        <v>774210</v>
      </c>
      <c r="DR6" s="608"/>
      <c r="DS6" s="608"/>
      <c r="DT6" s="608"/>
      <c r="DU6" s="608"/>
      <c r="DV6" s="608"/>
      <c r="DW6" s="608"/>
      <c r="DX6" s="608"/>
      <c r="DY6" s="608"/>
      <c r="DZ6" s="608"/>
      <c r="EA6" s="608"/>
      <c r="EB6" s="608"/>
      <c r="EC6" s="617"/>
    </row>
    <row r="7" spans="2:143" ht="11.25" customHeight="1" x14ac:dyDescent="0.15">
      <c r="B7" s="604" t="s">
        <v>235</v>
      </c>
      <c r="C7" s="605"/>
      <c r="D7" s="605"/>
      <c r="E7" s="605"/>
      <c r="F7" s="605"/>
      <c r="G7" s="605"/>
      <c r="H7" s="605"/>
      <c r="I7" s="605"/>
      <c r="J7" s="605"/>
      <c r="K7" s="605"/>
      <c r="L7" s="605"/>
      <c r="M7" s="605"/>
      <c r="N7" s="605"/>
      <c r="O7" s="605"/>
      <c r="P7" s="605"/>
      <c r="Q7" s="606"/>
      <c r="R7" s="607">
        <v>87312</v>
      </c>
      <c r="S7" s="608"/>
      <c r="T7" s="608"/>
      <c r="U7" s="608"/>
      <c r="V7" s="608"/>
      <c r="W7" s="608"/>
      <c r="X7" s="608"/>
      <c r="Y7" s="609"/>
      <c r="Z7" s="610">
        <v>0</v>
      </c>
      <c r="AA7" s="610"/>
      <c r="AB7" s="610"/>
      <c r="AC7" s="610"/>
      <c r="AD7" s="611">
        <v>87312</v>
      </c>
      <c r="AE7" s="611"/>
      <c r="AF7" s="611"/>
      <c r="AG7" s="611"/>
      <c r="AH7" s="611"/>
      <c r="AI7" s="611"/>
      <c r="AJ7" s="611"/>
      <c r="AK7" s="611"/>
      <c r="AL7" s="612">
        <v>0.1</v>
      </c>
      <c r="AM7" s="613"/>
      <c r="AN7" s="613"/>
      <c r="AO7" s="614"/>
      <c r="AP7" s="604" t="s">
        <v>236</v>
      </c>
      <c r="AQ7" s="605"/>
      <c r="AR7" s="605"/>
      <c r="AS7" s="605"/>
      <c r="AT7" s="605"/>
      <c r="AU7" s="605"/>
      <c r="AV7" s="605"/>
      <c r="AW7" s="605"/>
      <c r="AX7" s="605"/>
      <c r="AY7" s="605"/>
      <c r="AZ7" s="605"/>
      <c r="BA7" s="605"/>
      <c r="BB7" s="605"/>
      <c r="BC7" s="605"/>
      <c r="BD7" s="605"/>
      <c r="BE7" s="605"/>
      <c r="BF7" s="606"/>
      <c r="BG7" s="607">
        <v>31498494</v>
      </c>
      <c r="BH7" s="608"/>
      <c r="BI7" s="608"/>
      <c r="BJ7" s="608"/>
      <c r="BK7" s="608"/>
      <c r="BL7" s="608"/>
      <c r="BM7" s="608"/>
      <c r="BN7" s="609"/>
      <c r="BO7" s="610">
        <v>45.4</v>
      </c>
      <c r="BP7" s="610"/>
      <c r="BQ7" s="610"/>
      <c r="BR7" s="610"/>
      <c r="BS7" s="611">
        <v>1544212</v>
      </c>
      <c r="BT7" s="611"/>
      <c r="BU7" s="611"/>
      <c r="BV7" s="611"/>
      <c r="BW7" s="611"/>
      <c r="BX7" s="611"/>
      <c r="BY7" s="611"/>
      <c r="BZ7" s="611"/>
      <c r="CA7" s="611"/>
      <c r="CB7" s="615"/>
      <c r="CD7" s="604" t="s">
        <v>237</v>
      </c>
      <c r="CE7" s="605"/>
      <c r="CF7" s="605"/>
      <c r="CG7" s="605"/>
      <c r="CH7" s="605"/>
      <c r="CI7" s="605"/>
      <c r="CJ7" s="605"/>
      <c r="CK7" s="605"/>
      <c r="CL7" s="605"/>
      <c r="CM7" s="605"/>
      <c r="CN7" s="605"/>
      <c r="CO7" s="605"/>
      <c r="CP7" s="605"/>
      <c r="CQ7" s="606"/>
      <c r="CR7" s="607">
        <v>17176968</v>
      </c>
      <c r="CS7" s="608"/>
      <c r="CT7" s="608"/>
      <c r="CU7" s="608"/>
      <c r="CV7" s="608"/>
      <c r="CW7" s="608"/>
      <c r="CX7" s="608"/>
      <c r="CY7" s="609"/>
      <c r="CZ7" s="610">
        <v>7.6</v>
      </c>
      <c r="DA7" s="610"/>
      <c r="DB7" s="610"/>
      <c r="DC7" s="610"/>
      <c r="DD7" s="616">
        <v>328382</v>
      </c>
      <c r="DE7" s="608"/>
      <c r="DF7" s="608"/>
      <c r="DG7" s="608"/>
      <c r="DH7" s="608"/>
      <c r="DI7" s="608"/>
      <c r="DJ7" s="608"/>
      <c r="DK7" s="608"/>
      <c r="DL7" s="608"/>
      <c r="DM7" s="608"/>
      <c r="DN7" s="608"/>
      <c r="DO7" s="608"/>
      <c r="DP7" s="609"/>
      <c r="DQ7" s="616">
        <v>14902336</v>
      </c>
      <c r="DR7" s="608"/>
      <c r="DS7" s="608"/>
      <c r="DT7" s="608"/>
      <c r="DU7" s="608"/>
      <c r="DV7" s="608"/>
      <c r="DW7" s="608"/>
      <c r="DX7" s="608"/>
      <c r="DY7" s="608"/>
      <c r="DZ7" s="608"/>
      <c r="EA7" s="608"/>
      <c r="EB7" s="608"/>
      <c r="EC7" s="617"/>
    </row>
    <row r="8" spans="2:143" ht="11.25" customHeight="1" x14ac:dyDescent="0.15">
      <c r="B8" s="604" t="s">
        <v>238</v>
      </c>
      <c r="C8" s="605"/>
      <c r="D8" s="605"/>
      <c r="E8" s="605"/>
      <c r="F8" s="605"/>
      <c r="G8" s="605"/>
      <c r="H8" s="605"/>
      <c r="I8" s="605"/>
      <c r="J8" s="605"/>
      <c r="K8" s="605"/>
      <c r="L8" s="605"/>
      <c r="M8" s="605"/>
      <c r="N8" s="605"/>
      <c r="O8" s="605"/>
      <c r="P8" s="605"/>
      <c r="Q8" s="606"/>
      <c r="R8" s="607">
        <v>396815</v>
      </c>
      <c r="S8" s="608"/>
      <c r="T8" s="608"/>
      <c r="U8" s="608"/>
      <c r="V8" s="608"/>
      <c r="W8" s="608"/>
      <c r="X8" s="608"/>
      <c r="Y8" s="609"/>
      <c r="Z8" s="610">
        <v>0.2</v>
      </c>
      <c r="AA8" s="610"/>
      <c r="AB8" s="610"/>
      <c r="AC8" s="610"/>
      <c r="AD8" s="611">
        <v>396815</v>
      </c>
      <c r="AE8" s="611"/>
      <c r="AF8" s="611"/>
      <c r="AG8" s="611"/>
      <c r="AH8" s="611"/>
      <c r="AI8" s="611"/>
      <c r="AJ8" s="611"/>
      <c r="AK8" s="611"/>
      <c r="AL8" s="612">
        <v>0.4</v>
      </c>
      <c r="AM8" s="613"/>
      <c r="AN8" s="613"/>
      <c r="AO8" s="614"/>
      <c r="AP8" s="604" t="s">
        <v>239</v>
      </c>
      <c r="AQ8" s="605"/>
      <c r="AR8" s="605"/>
      <c r="AS8" s="605"/>
      <c r="AT8" s="605"/>
      <c r="AU8" s="605"/>
      <c r="AV8" s="605"/>
      <c r="AW8" s="605"/>
      <c r="AX8" s="605"/>
      <c r="AY8" s="605"/>
      <c r="AZ8" s="605"/>
      <c r="BA8" s="605"/>
      <c r="BB8" s="605"/>
      <c r="BC8" s="605"/>
      <c r="BD8" s="605"/>
      <c r="BE8" s="605"/>
      <c r="BF8" s="606"/>
      <c r="BG8" s="607">
        <v>841965</v>
      </c>
      <c r="BH8" s="608"/>
      <c r="BI8" s="608"/>
      <c r="BJ8" s="608"/>
      <c r="BK8" s="608"/>
      <c r="BL8" s="608"/>
      <c r="BM8" s="608"/>
      <c r="BN8" s="609"/>
      <c r="BO8" s="610">
        <v>1.2</v>
      </c>
      <c r="BP8" s="610"/>
      <c r="BQ8" s="610"/>
      <c r="BR8" s="610"/>
      <c r="BS8" s="611" t="s">
        <v>128</v>
      </c>
      <c r="BT8" s="611"/>
      <c r="BU8" s="611"/>
      <c r="BV8" s="611"/>
      <c r="BW8" s="611"/>
      <c r="BX8" s="611"/>
      <c r="BY8" s="611"/>
      <c r="BZ8" s="611"/>
      <c r="CA8" s="611"/>
      <c r="CB8" s="615"/>
      <c r="CD8" s="604" t="s">
        <v>240</v>
      </c>
      <c r="CE8" s="605"/>
      <c r="CF8" s="605"/>
      <c r="CG8" s="605"/>
      <c r="CH8" s="605"/>
      <c r="CI8" s="605"/>
      <c r="CJ8" s="605"/>
      <c r="CK8" s="605"/>
      <c r="CL8" s="605"/>
      <c r="CM8" s="605"/>
      <c r="CN8" s="605"/>
      <c r="CO8" s="605"/>
      <c r="CP8" s="605"/>
      <c r="CQ8" s="606"/>
      <c r="CR8" s="607">
        <v>108020178</v>
      </c>
      <c r="CS8" s="608"/>
      <c r="CT8" s="608"/>
      <c r="CU8" s="608"/>
      <c r="CV8" s="608"/>
      <c r="CW8" s="608"/>
      <c r="CX8" s="608"/>
      <c r="CY8" s="609"/>
      <c r="CZ8" s="610">
        <v>47.7</v>
      </c>
      <c r="DA8" s="610"/>
      <c r="DB8" s="610"/>
      <c r="DC8" s="610"/>
      <c r="DD8" s="616">
        <v>281894</v>
      </c>
      <c r="DE8" s="608"/>
      <c r="DF8" s="608"/>
      <c r="DG8" s="608"/>
      <c r="DH8" s="608"/>
      <c r="DI8" s="608"/>
      <c r="DJ8" s="608"/>
      <c r="DK8" s="608"/>
      <c r="DL8" s="608"/>
      <c r="DM8" s="608"/>
      <c r="DN8" s="608"/>
      <c r="DO8" s="608"/>
      <c r="DP8" s="609"/>
      <c r="DQ8" s="616">
        <v>44172696</v>
      </c>
      <c r="DR8" s="608"/>
      <c r="DS8" s="608"/>
      <c r="DT8" s="608"/>
      <c r="DU8" s="608"/>
      <c r="DV8" s="608"/>
      <c r="DW8" s="608"/>
      <c r="DX8" s="608"/>
      <c r="DY8" s="608"/>
      <c r="DZ8" s="608"/>
      <c r="EA8" s="608"/>
      <c r="EB8" s="608"/>
      <c r="EC8" s="617"/>
    </row>
    <row r="9" spans="2:143" ht="11.25" customHeight="1" x14ac:dyDescent="0.15">
      <c r="B9" s="604" t="s">
        <v>241</v>
      </c>
      <c r="C9" s="605"/>
      <c r="D9" s="605"/>
      <c r="E9" s="605"/>
      <c r="F9" s="605"/>
      <c r="G9" s="605"/>
      <c r="H9" s="605"/>
      <c r="I9" s="605"/>
      <c r="J9" s="605"/>
      <c r="K9" s="605"/>
      <c r="L9" s="605"/>
      <c r="M9" s="605"/>
      <c r="N9" s="605"/>
      <c r="O9" s="605"/>
      <c r="P9" s="605"/>
      <c r="Q9" s="606"/>
      <c r="R9" s="607">
        <v>494802</v>
      </c>
      <c r="S9" s="608"/>
      <c r="T9" s="608"/>
      <c r="U9" s="608"/>
      <c r="V9" s="608"/>
      <c r="W9" s="608"/>
      <c r="X9" s="608"/>
      <c r="Y9" s="609"/>
      <c r="Z9" s="610">
        <v>0.2</v>
      </c>
      <c r="AA9" s="610"/>
      <c r="AB9" s="610"/>
      <c r="AC9" s="610"/>
      <c r="AD9" s="611">
        <v>494802</v>
      </c>
      <c r="AE9" s="611"/>
      <c r="AF9" s="611"/>
      <c r="AG9" s="611"/>
      <c r="AH9" s="611"/>
      <c r="AI9" s="611"/>
      <c r="AJ9" s="611"/>
      <c r="AK9" s="611"/>
      <c r="AL9" s="612">
        <v>0.5</v>
      </c>
      <c r="AM9" s="613"/>
      <c r="AN9" s="613"/>
      <c r="AO9" s="614"/>
      <c r="AP9" s="604" t="s">
        <v>242</v>
      </c>
      <c r="AQ9" s="605"/>
      <c r="AR9" s="605"/>
      <c r="AS9" s="605"/>
      <c r="AT9" s="605"/>
      <c r="AU9" s="605"/>
      <c r="AV9" s="605"/>
      <c r="AW9" s="605"/>
      <c r="AX9" s="605"/>
      <c r="AY9" s="605"/>
      <c r="AZ9" s="605"/>
      <c r="BA9" s="605"/>
      <c r="BB9" s="605"/>
      <c r="BC9" s="605"/>
      <c r="BD9" s="605"/>
      <c r="BE9" s="605"/>
      <c r="BF9" s="606"/>
      <c r="BG9" s="607">
        <v>24453266</v>
      </c>
      <c r="BH9" s="608"/>
      <c r="BI9" s="608"/>
      <c r="BJ9" s="608"/>
      <c r="BK9" s="608"/>
      <c r="BL9" s="608"/>
      <c r="BM9" s="608"/>
      <c r="BN9" s="609"/>
      <c r="BO9" s="610">
        <v>35.299999999999997</v>
      </c>
      <c r="BP9" s="610"/>
      <c r="BQ9" s="610"/>
      <c r="BR9" s="610"/>
      <c r="BS9" s="611" t="s">
        <v>128</v>
      </c>
      <c r="BT9" s="611"/>
      <c r="BU9" s="611"/>
      <c r="BV9" s="611"/>
      <c r="BW9" s="611"/>
      <c r="BX9" s="611"/>
      <c r="BY9" s="611"/>
      <c r="BZ9" s="611"/>
      <c r="CA9" s="611"/>
      <c r="CB9" s="615"/>
      <c r="CD9" s="604" t="s">
        <v>243</v>
      </c>
      <c r="CE9" s="605"/>
      <c r="CF9" s="605"/>
      <c r="CG9" s="605"/>
      <c r="CH9" s="605"/>
      <c r="CI9" s="605"/>
      <c r="CJ9" s="605"/>
      <c r="CK9" s="605"/>
      <c r="CL9" s="605"/>
      <c r="CM9" s="605"/>
      <c r="CN9" s="605"/>
      <c r="CO9" s="605"/>
      <c r="CP9" s="605"/>
      <c r="CQ9" s="606"/>
      <c r="CR9" s="607">
        <v>17633110</v>
      </c>
      <c r="CS9" s="608"/>
      <c r="CT9" s="608"/>
      <c r="CU9" s="608"/>
      <c r="CV9" s="608"/>
      <c r="CW9" s="608"/>
      <c r="CX9" s="608"/>
      <c r="CY9" s="609"/>
      <c r="CZ9" s="610">
        <v>7.8</v>
      </c>
      <c r="DA9" s="610"/>
      <c r="DB9" s="610"/>
      <c r="DC9" s="610"/>
      <c r="DD9" s="616">
        <v>663019</v>
      </c>
      <c r="DE9" s="608"/>
      <c r="DF9" s="608"/>
      <c r="DG9" s="608"/>
      <c r="DH9" s="608"/>
      <c r="DI9" s="608"/>
      <c r="DJ9" s="608"/>
      <c r="DK9" s="608"/>
      <c r="DL9" s="608"/>
      <c r="DM9" s="608"/>
      <c r="DN9" s="608"/>
      <c r="DO9" s="608"/>
      <c r="DP9" s="609"/>
      <c r="DQ9" s="616">
        <v>10833514</v>
      </c>
      <c r="DR9" s="608"/>
      <c r="DS9" s="608"/>
      <c r="DT9" s="608"/>
      <c r="DU9" s="608"/>
      <c r="DV9" s="608"/>
      <c r="DW9" s="608"/>
      <c r="DX9" s="608"/>
      <c r="DY9" s="608"/>
      <c r="DZ9" s="608"/>
      <c r="EA9" s="608"/>
      <c r="EB9" s="608"/>
      <c r="EC9" s="617"/>
    </row>
    <row r="10" spans="2:143" ht="11.25" customHeight="1" x14ac:dyDescent="0.15">
      <c r="B10" s="604" t="s">
        <v>244</v>
      </c>
      <c r="C10" s="605"/>
      <c r="D10" s="605"/>
      <c r="E10" s="605"/>
      <c r="F10" s="605"/>
      <c r="G10" s="605"/>
      <c r="H10" s="605"/>
      <c r="I10" s="605"/>
      <c r="J10" s="605"/>
      <c r="K10" s="605"/>
      <c r="L10" s="605"/>
      <c r="M10" s="605"/>
      <c r="N10" s="605"/>
      <c r="O10" s="605"/>
      <c r="P10" s="605"/>
      <c r="Q10" s="606"/>
      <c r="R10" s="607" t="s">
        <v>128</v>
      </c>
      <c r="S10" s="608"/>
      <c r="T10" s="608"/>
      <c r="U10" s="608"/>
      <c r="V10" s="608"/>
      <c r="W10" s="608"/>
      <c r="X10" s="608"/>
      <c r="Y10" s="609"/>
      <c r="Z10" s="610" t="s">
        <v>128</v>
      </c>
      <c r="AA10" s="610"/>
      <c r="AB10" s="610"/>
      <c r="AC10" s="610"/>
      <c r="AD10" s="611" t="s">
        <v>128</v>
      </c>
      <c r="AE10" s="611"/>
      <c r="AF10" s="611"/>
      <c r="AG10" s="611"/>
      <c r="AH10" s="611"/>
      <c r="AI10" s="611"/>
      <c r="AJ10" s="611"/>
      <c r="AK10" s="611"/>
      <c r="AL10" s="612" t="s">
        <v>128</v>
      </c>
      <c r="AM10" s="613"/>
      <c r="AN10" s="613"/>
      <c r="AO10" s="614"/>
      <c r="AP10" s="604" t="s">
        <v>245</v>
      </c>
      <c r="AQ10" s="605"/>
      <c r="AR10" s="605"/>
      <c r="AS10" s="605"/>
      <c r="AT10" s="605"/>
      <c r="AU10" s="605"/>
      <c r="AV10" s="605"/>
      <c r="AW10" s="605"/>
      <c r="AX10" s="605"/>
      <c r="AY10" s="605"/>
      <c r="AZ10" s="605"/>
      <c r="BA10" s="605"/>
      <c r="BB10" s="605"/>
      <c r="BC10" s="605"/>
      <c r="BD10" s="605"/>
      <c r="BE10" s="605"/>
      <c r="BF10" s="606"/>
      <c r="BG10" s="607">
        <v>1786154</v>
      </c>
      <c r="BH10" s="608"/>
      <c r="BI10" s="608"/>
      <c r="BJ10" s="608"/>
      <c r="BK10" s="608"/>
      <c r="BL10" s="608"/>
      <c r="BM10" s="608"/>
      <c r="BN10" s="609"/>
      <c r="BO10" s="610">
        <v>2.6</v>
      </c>
      <c r="BP10" s="610"/>
      <c r="BQ10" s="610"/>
      <c r="BR10" s="610"/>
      <c r="BS10" s="611">
        <v>295758</v>
      </c>
      <c r="BT10" s="611"/>
      <c r="BU10" s="611"/>
      <c r="BV10" s="611"/>
      <c r="BW10" s="611"/>
      <c r="BX10" s="611"/>
      <c r="BY10" s="611"/>
      <c r="BZ10" s="611"/>
      <c r="CA10" s="611"/>
      <c r="CB10" s="615"/>
      <c r="CD10" s="604" t="s">
        <v>246</v>
      </c>
      <c r="CE10" s="605"/>
      <c r="CF10" s="605"/>
      <c r="CG10" s="605"/>
      <c r="CH10" s="605"/>
      <c r="CI10" s="605"/>
      <c r="CJ10" s="605"/>
      <c r="CK10" s="605"/>
      <c r="CL10" s="605"/>
      <c r="CM10" s="605"/>
      <c r="CN10" s="605"/>
      <c r="CO10" s="605"/>
      <c r="CP10" s="605"/>
      <c r="CQ10" s="606"/>
      <c r="CR10" s="607">
        <v>402749</v>
      </c>
      <c r="CS10" s="608"/>
      <c r="CT10" s="608"/>
      <c r="CU10" s="608"/>
      <c r="CV10" s="608"/>
      <c r="CW10" s="608"/>
      <c r="CX10" s="608"/>
      <c r="CY10" s="609"/>
      <c r="CZ10" s="610">
        <v>0.2</v>
      </c>
      <c r="DA10" s="610"/>
      <c r="DB10" s="610"/>
      <c r="DC10" s="610"/>
      <c r="DD10" s="616" t="s">
        <v>128</v>
      </c>
      <c r="DE10" s="608"/>
      <c r="DF10" s="608"/>
      <c r="DG10" s="608"/>
      <c r="DH10" s="608"/>
      <c r="DI10" s="608"/>
      <c r="DJ10" s="608"/>
      <c r="DK10" s="608"/>
      <c r="DL10" s="608"/>
      <c r="DM10" s="608"/>
      <c r="DN10" s="608"/>
      <c r="DO10" s="608"/>
      <c r="DP10" s="609"/>
      <c r="DQ10" s="616">
        <v>71264</v>
      </c>
      <c r="DR10" s="608"/>
      <c r="DS10" s="608"/>
      <c r="DT10" s="608"/>
      <c r="DU10" s="608"/>
      <c r="DV10" s="608"/>
      <c r="DW10" s="608"/>
      <c r="DX10" s="608"/>
      <c r="DY10" s="608"/>
      <c r="DZ10" s="608"/>
      <c r="EA10" s="608"/>
      <c r="EB10" s="608"/>
      <c r="EC10" s="617"/>
    </row>
    <row r="11" spans="2:143" ht="11.25" customHeight="1" x14ac:dyDescent="0.15">
      <c r="B11" s="604" t="s">
        <v>247</v>
      </c>
      <c r="C11" s="605"/>
      <c r="D11" s="605"/>
      <c r="E11" s="605"/>
      <c r="F11" s="605"/>
      <c r="G11" s="605"/>
      <c r="H11" s="605"/>
      <c r="I11" s="605"/>
      <c r="J11" s="605"/>
      <c r="K11" s="605"/>
      <c r="L11" s="605"/>
      <c r="M11" s="605"/>
      <c r="N11" s="605"/>
      <c r="O11" s="605"/>
      <c r="P11" s="605"/>
      <c r="Q11" s="606"/>
      <c r="R11" s="607">
        <v>12009694</v>
      </c>
      <c r="S11" s="608"/>
      <c r="T11" s="608"/>
      <c r="U11" s="608"/>
      <c r="V11" s="608"/>
      <c r="W11" s="608"/>
      <c r="X11" s="608"/>
      <c r="Y11" s="609"/>
      <c r="Z11" s="612">
        <v>5.2</v>
      </c>
      <c r="AA11" s="613"/>
      <c r="AB11" s="613"/>
      <c r="AC11" s="619"/>
      <c r="AD11" s="616">
        <v>12009694</v>
      </c>
      <c r="AE11" s="608"/>
      <c r="AF11" s="608"/>
      <c r="AG11" s="608"/>
      <c r="AH11" s="608"/>
      <c r="AI11" s="608"/>
      <c r="AJ11" s="608"/>
      <c r="AK11" s="609"/>
      <c r="AL11" s="612">
        <v>11</v>
      </c>
      <c r="AM11" s="613"/>
      <c r="AN11" s="613"/>
      <c r="AO11" s="614"/>
      <c r="AP11" s="604" t="s">
        <v>248</v>
      </c>
      <c r="AQ11" s="605"/>
      <c r="AR11" s="605"/>
      <c r="AS11" s="605"/>
      <c r="AT11" s="605"/>
      <c r="AU11" s="605"/>
      <c r="AV11" s="605"/>
      <c r="AW11" s="605"/>
      <c r="AX11" s="605"/>
      <c r="AY11" s="605"/>
      <c r="AZ11" s="605"/>
      <c r="BA11" s="605"/>
      <c r="BB11" s="605"/>
      <c r="BC11" s="605"/>
      <c r="BD11" s="605"/>
      <c r="BE11" s="605"/>
      <c r="BF11" s="606"/>
      <c r="BG11" s="607">
        <v>4417109</v>
      </c>
      <c r="BH11" s="608"/>
      <c r="BI11" s="608"/>
      <c r="BJ11" s="608"/>
      <c r="BK11" s="608"/>
      <c r="BL11" s="608"/>
      <c r="BM11" s="608"/>
      <c r="BN11" s="609"/>
      <c r="BO11" s="610">
        <v>6.4</v>
      </c>
      <c r="BP11" s="610"/>
      <c r="BQ11" s="610"/>
      <c r="BR11" s="610"/>
      <c r="BS11" s="611">
        <v>1248454</v>
      </c>
      <c r="BT11" s="611"/>
      <c r="BU11" s="611"/>
      <c r="BV11" s="611"/>
      <c r="BW11" s="611"/>
      <c r="BX11" s="611"/>
      <c r="BY11" s="611"/>
      <c r="BZ11" s="611"/>
      <c r="CA11" s="611"/>
      <c r="CB11" s="615"/>
      <c r="CD11" s="604" t="s">
        <v>249</v>
      </c>
      <c r="CE11" s="605"/>
      <c r="CF11" s="605"/>
      <c r="CG11" s="605"/>
      <c r="CH11" s="605"/>
      <c r="CI11" s="605"/>
      <c r="CJ11" s="605"/>
      <c r="CK11" s="605"/>
      <c r="CL11" s="605"/>
      <c r="CM11" s="605"/>
      <c r="CN11" s="605"/>
      <c r="CO11" s="605"/>
      <c r="CP11" s="605"/>
      <c r="CQ11" s="606"/>
      <c r="CR11" s="607">
        <v>2789257</v>
      </c>
      <c r="CS11" s="608"/>
      <c r="CT11" s="608"/>
      <c r="CU11" s="608"/>
      <c r="CV11" s="608"/>
      <c r="CW11" s="608"/>
      <c r="CX11" s="608"/>
      <c r="CY11" s="609"/>
      <c r="CZ11" s="610">
        <v>1.2</v>
      </c>
      <c r="DA11" s="610"/>
      <c r="DB11" s="610"/>
      <c r="DC11" s="610"/>
      <c r="DD11" s="616">
        <v>1554164</v>
      </c>
      <c r="DE11" s="608"/>
      <c r="DF11" s="608"/>
      <c r="DG11" s="608"/>
      <c r="DH11" s="608"/>
      <c r="DI11" s="608"/>
      <c r="DJ11" s="608"/>
      <c r="DK11" s="608"/>
      <c r="DL11" s="608"/>
      <c r="DM11" s="608"/>
      <c r="DN11" s="608"/>
      <c r="DO11" s="608"/>
      <c r="DP11" s="609"/>
      <c r="DQ11" s="616">
        <v>1514660</v>
      </c>
      <c r="DR11" s="608"/>
      <c r="DS11" s="608"/>
      <c r="DT11" s="608"/>
      <c r="DU11" s="608"/>
      <c r="DV11" s="608"/>
      <c r="DW11" s="608"/>
      <c r="DX11" s="608"/>
      <c r="DY11" s="608"/>
      <c r="DZ11" s="608"/>
      <c r="EA11" s="608"/>
      <c r="EB11" s="608"/>
      <c r="EC11" s="617"/>
    </row>
    <row r="12" spans="2:143" ht="11.25" customHeight="1" x14ac:dyDescent="0.15">
      <c r="B12" s="604" t="s">
        <v>250</v>
      </c>
      <c r="C12" s="605"/>
      <c r="D12" s="605"/>
      <c r="E12" s="605"/>
      <c r="F12" s="605"/>
      <c r="G12" s="605"/>
      <c r="H12" s="605"/>
      <c r="I12" s="605"/>
      <c r="J12" s="605"/>
      <c r="K12" s="605"/>
      <c r="L12" s="605"/>
      <c r="M12" s="605"/>
      <c r="N12" s="605"/>
      <c r="O12" s="605"/>
      <c r="P12" s="605"/>
      <c r="Q12" s="606"/>
      <c r="R12" s="607">
        <v>83832</v>
      </c>
      <c r="S12" s="608"/>
      <c r="T12" s="608"/>
      <c r="U12" s="608"/>
      <c r="V12" s="608"/>
      <c r="W12" s="608"/>
      <c r="X12" s="608"/>
      <c r="Y12" s="609"/>
      <c r="Z12" s="610">
        <v>0</v>
      </c>
      <c r="AA12" s="610"/>
      <c r="AB12" s="610"/>
      <c r="AC12" s="610"/>
      <c r="AD12" s="611">
        <v>83832</v>
      </c>
      <c r="AE12" s="611"/>
      <c r="AF12" s="611"/>
      <c r="AG12" s="611"/>
      <c r="AH12" s="611"/>
      <c r="AI12" s="611"/>
      <c r="AJ12" s="611"/>
      <c r="AK12" s="611"/>
      <c r="AL12" s="612">
        <v>0.1</v>
      </c>
      <c r="AM12" s="613"/>
      <c r="AN12" s="613"/>
      <c r="AO12" s="614"/>
      <c r="AP12" s="604" t="s">
        <v>251</v>
      </c>
      <c r="AQ12" s="605"/>
      <c r="AR12" s="605"/>
      <c r="AS12" s="605"/>
      <c r="AT12" s="605"/>
      <c r="AU12" s="605"/>
      <c r="AV12" s="605"/>
      <c r="AW12" s="605"/>
      <c r="AX12" s="605"/>
      <c r="AY12" s="605"/>
      <c r="AZ12" s="605"/>
      <c r="BA12" s="605"/>
      <c r="BB12" s="605"/>
      <c r="BC12" s="605"/>
      <c r="BD12" s="605"/>
      <c r="BE12" s="605"/>
      <c r="BF12" s="606"/>
      <c r="BG12" s="607">
        <v>30987882</v>
      </c>
      <c r="BH12" s="608"/>
      <c r="BI12" s="608"/>
      <c r="BJ12" s="608"/>
      <c r="BK12" s="608"/>
      <c r="BL12" s="608"/>
      <c r="BM12" s="608"/>
      <c r="BN12" s="609"/>
      <c r="BO12" s="610">
        <v>44.7</v>
      </c>
      <c r="BP12" s="610"/>
      <c r="BQ12" s="610"/>
      <c r="BR12" s="610"/>
      <c r="BS12" s="611" t="s">
        <v>128</v>
      </c>
      <c r="BT12" s="611"/>
      <c r="BU12" s="611"/>
      <c r="BV12" s="611"/>
      <c r="BW12" s="611"/>
      <c r="BX12" s="611"/>
      <c r="BY12" s="611"/>
      <c r="BZ12" s="611"/>
      <c r="CA12" s="611"/>
      <c r="CB12" s="615"/>
      <c r="CD12" s="604" t="s">
        <v>252</v>
      </c>
      <c r="CE12" s="605"/>
      <c r="CF12" s="605"/>
      <c r="CG12" s="605"/>
      <c r="CH12" s="605"/>
      <c r="CI12" s="605"/>
      <c r="CJ12" s="605"/>
      <c r="CK12" s="605"/>
      <c r="CL12" s="605"/>
      <c r="CM12" s="605"/>
      <c r="CN12" s="605"/>
      <c r="CO12" s="605"/>
      <c r="CP12" s="605"/>
      <c r="CQ12" s="606"/>
      <c r="CR12" s="607">
        <v>20949854</v>
      </c>
      <c r="CS12" s="608"/>
      <c r="CT12" s="608"/>
      <c r="CU12" s="608"/>
      <c r="CV12" s="608"/>
      <c r="CW12" s="608"/>
      <c r="CX12" s="608"/>
      <c r="CY12" s="609"/>
      <c r="CZ12" s="610">
        <v>9.1999999999999993</v>
      </c>
      <c r="DA12" s="610"/>
      <c r="DB12" s="610"/>
      <c r="DC12" s="610"/>
      <c r="DD12" s="616">
        <v>107639</v>
      </c>
      <c r="DE12" s="608"/>
      <c r="DF12" s="608"/>
      <c r="DG12" s="608"/>
      <c r="DH12" s="608"/>
      <c r="DI12" s="608"/>
      <c r="DJ12" s="608"/>
      <c r="DK12" s="608"/>
      <c r="DL12" s="608"/>
      <c r="DM12" s="608"/>
      <c r="DN12" s="608"/>
      <c r="DO12" s="608"/>
      <c r="DP12" s="609"/>
      <c r="DQ12" s="616">
        <v>3915668</v>
      </c>
      <c r="DR12" s="608"/>
      <c r="DS12" s="608"/>
      <c r="DT12" s="608"/>
      <c r="DU12" s="608"/>
      <c r="DV12" s="608"/>
      <c r="DW12" s="608"/>
      <c r="DX12" s="608"/>
      <c r="DY12" s="608"/>
      <c r="DZ12" s="608"/>
      <c r="EA12" s="608"/>
      <c r="EB12" s="608"/>
      <c r="EC12" s="617"/>
    </row>
    <row r="13" spans="2:143" ht="11.25" customHeight="1" x14ac:dyDescent="0.15">
      <c r="B13" s="604" t="s">
        <v>253</v>
      </c>
      <c r="C13" s="605"/>
      <c r="D13" s="605"/>
      <c r="E13" s="605"/>
      <c r="F13" s="605"/>
      <c r="G13" s="605"/>
      <c r="H13" s="605"/>
      <c r="I13" s="605"/>
      <c r="J13" s="605"/>
      <c r="K13" s="605"/>
      <c r="L13" s="605"/>
      <c r="M13" s="605"/>
      <c r="N13" s="605"/>
      <c r="O13" s="605"/>
      <c r="P13" s="605"/>
      <c r="Q13" s="606"/>
      <c r="R13" s="607" t="s">
        <v>128</v>
      </c>
      <c r="S13" s="608"/>
      <c r="T13" s="608"/>
      <c r="U13" s="608"/>
      <c r="V13" s="608"/>
      <c r="W13" s="608"/>
      <c r="X13" s="608"/>
      <c r="Y13" s="609"/>
      <c r="Z13" s="610" t="s">
        <v>128</v>
      </c>
      <c r="AA13" s="610"/>
      <c r="AB13" s="610"/>
      <c r="AC13" s="610"/>
      <c r="AD13" s="611" t="s">
        <v>128</v>
      </c>
      <c r="AE13" s="611"/>
      <c r="AF13" s="611"/>
      <c r="AG13" s="611"/>
      <c r="AH13" s="611"/>
      <c r="AI13" s="611"/>
      <c r="AJ13" s="611"/>
      <c r="AK13" s="611"/>
      <c r="AL13" s="612" t="s">
        <v>128</v>
      </c>
      <c r="AM13" s="613"/>
      <c r="AN13" s="613"/>
      <c r="AO13" s="614"/>
      <c r="AP13" s="604" t="s">
        <v>254</v>
      </c>
      <c r="AQ13" s="605"/>
      <c r="AR13" s="605"/>
      <c r="AS13" s="605"/>
      <c r="AT13" s="605"/>
      <c r="AU13" s="605"/>
      <c r="AV13" s="605"/>
      <c r="AW13" s="605"/>
      <c r="AX13" s="605"/>
      <c r="AY13" s="605"/>
      <c r="AZ13" s="605"/>
      <c r="BA13" s="605"/>
      <c r="BB13" s="605"/>
      <c r="BC13" s="605"/>
      <c r="BD13" s="605"/>
      <c r="BE13" s="605"/>
      <c r="BF13" s="606"/>
      <c r="BG13" s="607">
        <v>30823700</v>
      </c>
      <c r="BH13" s="608"/>
      <c r="BI13" s="608"/>
      <c r="BJ13" s="608"/>
      <c r="BK13" s="608"/>
      <c r="BL13" s="608"/>
      <c r="BM13" s="608"/>
      <c r="BN13" s="609"/>
      <c r="BO13" s="610">
        <v>44.5</v>
      </c>
      <c r="BP13" s="610"/>
      <c r="BQ13" s="610"/>
      <c r="BR13" s="610"/>
      <c r="BS13" s="611" t="s">
        <v>128</v>
      </c>
      <c r="BT13" s="611"/>
      <c r="BU13" s="611"/>
      <c r="BV13" s="611"/>
      <c r="BW13" s="611"/>
      <c r="BX13" s="611"/>
      <c r="BY13" s="611"/>
      <c r="BZ13" s="611"/>
      <c r="CA13" s="611"/>
      <c r="CB13" s="615"/>
      <c r="CD13" s="604" t="s">
        <v>255</v>
      </c>
      <c r="CE13" s="605"/>
      <c r="CF13" s="605"/>
      <c r="CG13" s="605"/>
      <c r="CH13" s="605"/>
      <c r="CI13" s="605"/>
      <c r="CJ13" s="605"/>
      <c r="CK13" s="605"/>
      <c r="CL13" s="605"/>
      <c r="CM13" s="605"/>
      <c r="CN13" s="605"/>
      <c r="CO13" s="605"/>
      <c r="CP13" s="605"/>
      <c r="CQ13" s="606"/>
      <c r="CR13" s="607">
        <v>16896055</v>
      </c>
      <c r="CS13" s="608"/>
      <c r="CT13" s="608"/>
      <c r="CU13" s="608"/>
      <c r="CV13" s="608"/>
      <c r="CW13" s="608"/>
      <c r="CX13" s="608"/>
      <c r="CY13" s="609"/>
      <c r="CZ13" s="610">
        <v>7.5</v>
      </c>
      <c r="DA13" s="610"/>
      <c r="DB13" s="610"/>
      <c r="DC13" s="610"/>
      <c r="DD13" s="616">
        <v>5558817</v>
      </c>
      <c r="DE13" s="608"/>
      <c r="DF13" s="608"/>
      <c r="DG13" s="608"/>
      <c r="DH13" s="608"/>
      <c r="DI13" s="608"/>
      <c r="DJ13" s="608"/>
      <c r="DK13" s="608"/>
      <c r="DL13" s="608"/>
      <c r="DM13" s="608"/>
      <c r="DN13" s="608"/>
      <c r="DO13" s="608"/>
      <c r="DP13" s="609"/>
      <c r="DQ13" s="616">
        <v>10982233</v>
      </c>
      <c r="DR13" s="608"/>
      <c r="DS13" s="608"/>
      <c r="DT13" s="608"/>
      <c r="DU13" s="608"/>
      <c r="DV13" s="608"/>
      <c r="DW13" s="608"/>
      <c r="DX13" s="608"/>
      <c r="DY13" s="608"/>
      <c r="DZ13" s="608"/>
      <c r="EA13" s="608"/>
      <c r="EB13" s="608"/>
      <c r="EC13" s="617"/>
    </row>
    <row r="14" spans="2:143" ht="11.25" customHeight="1" x14ac:dyDescent="0.15">
      <c r="B14" s="604" t="s">
        <v>256</v>
      </c>
      <c r="C14" s="605"/>
      <c r="D14" s="605"/>
      <c r="E14" s="605"/>
      <c r="F14" s="605"/>
      <c r="G14" s="605"/>
      <c r="H14" s="605"/>
      <c r="I14" s="605"/>
      <c r="J14" s="605"/>
      <c r="K14" s="605"/>
      <c r="L14" s="605"/>
      <c r="M14" s="605"/>
      <c r="N14" s="605"/>
      <c r="O14" s="605"/>
      <c r="P14" s="605"/>
      <c r="Q14" s="606"/>
      <c r="R14" s="607" t="s">
        <v>128</v>
      </c>
      <c r="S14" s="608"/>
      <c r="T14" s="608"/>
      <c r="U14" s="608"/>
      <c r="V14" s="608"/>
      <c r="W14" s="608"/>
      <c r="X14" s="608"/>
      <c r="Y14" s="609"/>
      <c r="Z14" s="610" t="s">
        <v>128</v>
      </c>
      <c r="AA14" s="610"/>
      <c r="AB14" s="610"/>
      <c r="AC14" s="610"/>
      <c r="AD14" s="611" t="s">
        <v>128</v>
      </c>
      <c r="AE14" s="611"/>
      <c r="AF14" s="611"/>
      <c r="AG14" s="611"/>
      <c r="AH14" s="611"/>
      <c r="AI14" s="611"/>
      <c r="AJ14" s="611"/>
      <c r="AK14" s="611"/>
      <c r="AL14" s="612" t="s">
        <v>128</v>
      </c>
      <c r="AM14" s="613"/>
      <c r="AN14" s="613"/>
      <c r="AO14" s="614"/>
      <c r="AP14" s="604" t="s">
        <v>257</v>
      </c>
      <c r="AQ14" s="605"/>
      <c r="AR14" s="605"/>
      <c r="AS14" s="605"/>
      <c r="AT14" s="605"/>
      <c r="AU14" s="605"/>
      <c r="AV14" s="605"/>
      <c r="AW14" s="605"/>
      <c r="AX14" s="605"/>
      <c r="AY14" s="605"/>
      <c r="AZ14" s="605"/>
      <c r="BA14" s="605"/>
      <c r="BB14" s="605"/>
      <c r="BC14" s="605"/>
      <c r="BD14" s="605"/>
      <c r="BE14" s="605"/>
      <c r="BF14" s="606"/>
      <c r="BG14" s="607">
        <v>1506104</v>
      </c>
      <c r="BH14" s="608"/>
      <c r="BI14" s="608"/>
      <c r="BJ14" s="608"/>
      <c r="BK14" s="608"/>
      <c r="BL14" s="608"/>
      <c r="BM14" s="608"/>
      <c r="BN14" s="609"/>
      <c r="BO14" s="610">
        <v>2.2000000000000002</v>
      </c>
      <c r="BP14" s="610"/>
      <c r="BQ14" s="610"/>
      <c r="BR14" s="610"/>
      <c r="BS14" s="611" t="s">
        <v>128</v>
      </c>
      <c r="BT14" s="611"/>
      <c r="BU14" s="611"/>
      <c r="BV14" s="611"/>
      <c r="BW14" s="611"/>
      <c r="BX14" s="611"/>
      <c r="BY14" s="611"/>
      <c r="BZ14" s="611"/>
      <c r="CA14" s="611"/>
      <c r="CB14" s="615"/>
      <c r="CD14" s="604" t="s">
        <v>258</v>
      </c>
      <c r="CE14" s="605"/>
      <c r="CF14" s="605"/>
      <c r="CG14" s="605"/>
      <c r="CH14" s="605"/>
      <c r="CI14" s="605"/>
      <c r="CJ14" s="605"/>
      <c r="CK14" s="605"/>
      <c r="CL14" s="605"/>
      <c r="CM14" s="605"/>
      <c r="CN14" s="605"/>
      <c r="CO14" s="605"/>
      <c r="CP14" s="605"/>
      <c r="CQ14" s="606"/>
      <c r="CR14" s="607">
        <v>5349981</v>
      </c>
      <c r="CS14" s="608"/>
      <c r="CT14" s="608"/>
      <c r="CU14" s="608"/>
      <c r="CV14" s="608"/>
      <c r="CW14" s="608"/>
      <c r="CX14" s="608"/>
      <c r="CY14" s="609"/>
      <c r="CZ14" s="610">
        <v>2.4</v>
      </c>
      <c r="DA14" s="610"/>
      <c r="DB14" s="610"/>
      <c r="DC14" s="610"/>
      <c r="DD14" s="616">
        <v>413645</v>
      </c>
      <c r="DE14" s="608"/>
      <c r="DF14" s="608"/>
      <c r="DG14" s="608"/>
      <c r="DH14" s="608"/>
      <c r="DI14" s="608"/>
      <c r="DJ14" s="608"/>
      <c r="DK14" s="608"/>
      <c r="DL14" s="608"/>
      <c r="DM14" s="608"/>
      <c r="DN14" s="608"/>
      <c r="DO14" s="608"/>
      <c r="DP14" s="609"/>
      <c r="DQ14" s="616">
        <v>4841946</v>
      </c>
      <c r="DR14" s="608"/>
      <c r="DS14" s="608"/>
      <c r="DT14" s="608"/>
      <c r="DU14" s="608"/>
      <c r="DV14" s="608"/>
      <c r="DW14" s="608"/>
      <c r="DX14" s="608"/>
      <c r="DY14" s="608"/>
      <c r="DZ14" s="608"/>
      <c r="EA14" s="608"/>
      <c r="EB14" s="608"/>
      <c r="EC14" s="617"/>
    </row>
    <row r="15" spans="2:143" ht="11.25" customHeight="1" x14ac:dyDescent="0.15">
      <c r="B15" s="604" t="s">
        <v>259</v>
      </c>
      <c r="C15" s="605"/>
      <c r="D15" s="605"/>
      <c r="E15" s="605"/>
      <c r="F15" s="605"/>
      <c r="G15" s="605"/>
      <c r="H15" s="605"/>
      <c r="I15" s="605"/>
      <c r="J15" s="605"/>
      <c r="K15" s="605"/>
      <c r="L15" s="605"/>
      <c r="M15" s="605"/>
      <c r="N15" s="605"/>
      <c r="O15" s="605"/>
      <c r="P15" s="605"/>
      <c r="Q15" s="606"/>
      <c r="R15" s="607" t="s">
        <v>128</v>
      </c>
      <c r="S15" s="608"/>
      <c r="T15" s="608"/>
      <c r="U15" s="608"/>
      <c r="V15" s="608"/>
      <c r="W15" s="608"/>
      <c r="X15" s="608"/>
      <c r="Y15" s="609"/>
      <c r="Z15" s="610" t="s">
        <v>128</v>
      </c>
      <c r="AA15" s="610"/>
      <c r="AB15" s="610"/>
      <c r="AC15" s="610"/>
      <c r="AD15" s="611" t="s">
        <v>128</v>
      </c>
      <c r="AE15" s="611"/>
      <c r="AF15" s="611"/>
      <c r="AG15" s="611"/>
      <c r="AH15" s="611"/>
      <c r="AI15" s="611"/>
      <c r="AJ15" s="611"/>
      <c r="AK15" s="611"/>
      <c r="AL15" s="612" t="s">
        <v>128</v>
      </c>
      <c r="AM15" s="613"/>
      <c r="AN15" s="613"/>
      <c r="AO15" s="614"/>
      <c r="AP15" s="604" t="s">
        <v>260</v>
      </c>
      <c r="AQ15" s="605"/>
      <c r="AR15" s="605"/>
      <c r="AS15" s="605"/>
      <c r="AT15" s="605"/>
      <c r="AU15" s="605"/>
      <c r="AV15" s="605"/>
      <c r="AW15" s="605"/>
      <c r="AX15" s="605"/>
      <c r="AY15" s="605"/>
      <c r="AZ15" s="605"/>
      <c r="BA15" s="605"/>
      <c r="BB15" s="605"/>
      <c r="BC15" s="605"/>
      <c r="BD15" s="605"/>
      <c r="BE15" s="605"/>
      <c r="BF15" s="606"/>
      <c r="BG15" s="607">
        <v>3223857</v>
      </c>
      <c r="BH15" s="608"/>
      <c r="BI15" s="608"/>
      <c r="BJ15" s="608"/>
      <c r="BK15" s="608"/>
      <c r="BL15" s="608"/>
      <c r="BM15" s="608"/>
      <c r="BN15" s="609"/>
      <c r="BO15" s="610">
        <v>4.7</v>
      </c>
      <c r="BP15" s="610"/>
      <c r="BQ15" s="610"/>
      <c r="BR15" s="610"/>
      <c r="BS15" s="611" t="s">
        <v>128</v>
      </c>
      <c r="BT15" s="611"/>
      <c r="BU15" s="611"/>
      <c r="BV15" s="611"/>
      <c r="BW15" s="611"/>
      <c r="BX15" s="611"/>
      <c r="BY15" s="611"/>
      <c r="BZ15" s="611"/>
      <c r="CA15" s="611"/>
      <c r="CB15" s="615"/>
      <c r="CD15" s="604" t="s">
        <v>261</v>
      </c>
      <c r="CE15" s="605"/>
      <c r="CF15" s="605"/>
      <c r="CG15" s="605"/>
      <c r="CH15" s="605"/>
      <c r="CI15" s="605"/>
      <c r="CJ15" s="605"/>
      <c r="CK15" s="605"/>
      <c r="CL15" s="605"/>
      <c r="CM15" s="605"/>
      <c r="CN15" s="605"/>
      <c r="CO15" s="605"/>
      <c r="CP15" s="605"/>
      <c r="CQ15" s="606"/>
      <c r="CR15" s="607">
        <v>18847691</v>
      </c>
      <c r="CS15" s="608"/>
      <c r="CT15" s="608"/>
      <c r="CU15" s="608"/>
      <c r="CV15" s="608"/>
      <c r="CW15" s="608"/>
      <c r="CX15" s="608"/>
      <c r="CY15" s="609"/>
      <c r="CZ15" s="610">
        <v>8.3000000000000007</v>
      </c>
      <c r="DA15" s="610"/>
      <c r="DB15" s="610"/>
      <c r="DC15" s="610"/>
      <c r="DD15" s="616">
        <v>4451922</v>
      </c>
      <c r="DE15" s="608"/>
      <c r="DF15" s="608"/>
      <c r="DG15" s="608"/>
      <c r="DH15" s="608"/>
      <c r="DI15" s="608"/>
      <c r="DJ15" s="608"/>
      <c r="DK15" s="608"/>
      <c r="DL15" s="608"/>
      <c r="DM15" s="608"/>
      <c r="DN15" s="608"/>
      <c r="DO15" s="608"/>
      <c r="DP15" s="609"/>
      <c r="DQ15" s="616">
        <v>12462131</v>
      </c>
      <c r="DR15" s="608"/>
      <c r="DS15" s="608"/>
      <c r="DT15" s="608"/>
      <c r="DU15" s="608"/>
      <c r="DV15" s="608"/>
      <c r="DW15" s="608"/>
      <c r="DX15" s="608"/>
      <c r="DY15" s="608"/>
      <c r="DZ15" s="608"/>
      <c r="EA15" s="608"/>
      <c r="EB15" s="608"/>
      <c r="EC15" s="617"/>
    </row>
    <row r="16" spans="2:143" ht="11.25" customHeight="1" x14ac:dyDescent="0.15">
      <c r="B16" s="604" t="s">
        <v>262</v>
      </c>
      <c r="C16" s="605"/>
      <c r="D16" s="605"/>
      <c r="E16" s="605"/>
      <c r="F16" s="605"/>
      <c r="G16" s="605"/>
      <c r="H16" s="605"/>
      <c r="I16" s="605"/>
      <c r="J16" s="605"/>
      <c r="K16" s="605"/>
      <c r="L16" s="605"/>
      <c r="M16" s="605"/>
      <c r="N16" s="605"/>
      <c r="O16" s="605"/>
      <c r="P16" s="605"/>
      <c r="Q16" s="606"/>
      <c r="R16" s="607">
        <v>76872</v>
      </c>
      <c r="S16" s="608"/>
      <c r="T16" s="608"/>
      <c r="U16" s="608"/>
      <c r="V16" s="608"/>
      <c r="W16" s="608"/>
      <c r="X16" s="608"/>
      <c r="Y16" s="609"/>
      <c r="Z16" s="610">
        <v>0</v>
      </c>
      <c r="AA16" s="610"/>
      <c r="AB16" s="610"/>
      <c r="AC16" s="610"/>
      <c r="AD16" s="611">
        <v>76872</v>
      </c>
      <c r="AE16" s="611"/>
      <c r="AF16" s="611"/>
      <c r="AG16" s="611"/>
      <c r="AH16" s="611"/>
      <c r="AI16" s="611"/>
      <c r="AJ16" s="611"/>
      <c r="AK16" s="611"/>
      <c r="AL16" s="612">
        <v>0.1</v>
      </c>
      <c r="AM16" s="613"/>
      <c r="AN16" s="613"/>
      <c r="AO16" s="614"/>
      <c r="AP16" s="604" t="s">
        <v>263</v>
      </c>
      <c r="AQ16" s="605"/>
      <c r="AR16" s="605"/>
      <c r="AS16" s="605"/>
      <c r="AT16" s="605"/>
      <c r="AU16" s="605"/>
      <c r="AV16" s="605"/>
      <c r="AW16" s="605"/>
      <c r="AX16" s="605"/>
      <c r="AY16" s="605"/>
      <c r="AZ16" s="605"/>
      <c r="BA16" s="605"/>
      <c r="BB16" s="605"/>
      <c r="BC16" s="605"/>
      <c r="BD16" s="605"/>
      <c r="BE16" s="605"/>
      <c r="BF16" s="606"/>
      <c r="BG16" s="607" t="s">
        <v>128</v>
      </c>
      <c r="BH16" s="608"/>
      <c r="BI16" s="608"/>
      <c r="BJ16" s="608"/>
      <c r="BK16" s="608"/>
      <c r="BL16" s="608"/>
      <c r="BM16" s="608"/>
      <c r="BN16" s="609"/>
      <c r="BO16" s="610" t="s">
        <v>128</v>
      </c>
      <c r="BP16" s="610"/>
      <c r="BQ16" s="610"/>
      <c r="BR16" s="610"/>
      <c r="BS16" s="611" t="s">
        <v>128</v>
      </c>
      <c r="BT16" s="611"/>
      <c r="BU16" s="611"/>
      <c r="BV16" s="611"/>
      <c r="BW16" s="611"/>
      <c r="BX16" s="611"/>
      <c r="BY16" s="611"/>
      <c r="BZ16" s="611"/>
      <c r="CA16" s="611"/>
      <c r="CB16" s="615"/>
      <c r="CD16" s="604" t="s">
        <v>264</v>
      </c>
      <c r="CE16" s="605"/>
      <c r="CF16" s="605"/>
      <c r="CG16" s="605"/>
      <c r="CH16" s="605"/>
      <c r="CI16" s="605"/>
      <c r="CJ16" s="605"/>
      <c r="CK16" s="605"/>
      <c r="CL16" s="605"/>
      <c r="CM16" s="605"/>
      <c r="CN16" s="605"/>
      <c r="CO16" s="605"/>
      <c r="CP16" s="605"/>
      <c r="CQ16" s="606"/>
      <c r="CR16" s="607">
        <v>1128938</v>
      </c>
      <c r="CS16" s="608"/>
      <c r="CT16" s="608"/>
      <c r="CU16" s="608"/>
      <c r="CV16" s="608"/>
      <c r="CW16" s="608"/>
      <c r="CX16" s="608"/>
      <c r="CY16" s="609"/>
      <c r="CZ16" s="610">
        <v>0.5</v>
      </c>
      <c r="DA16" s="610"/>
      <c r="DB16" s="610"/>
      <c r="DC16" s="610"/>
      <c r="DD16" s="616" t="s">
        <v>128</v>
      </c>
      <c r="DE16" s="608"/>
      <c r="DF16" s="608"/>
      <c r="DG16" s="608"/>
      <c r="DH16" s="608"/>
      <c r="DI16" s="608"/>
      <c r="DJ16" s="608"/>
      <c r="DK16" s="608"/>
      <c r="DL16" s="608"/>
      <c r="DM16" s="608"/>
      <c r="DN16" s="608"/>
      <c r="DO16" s="608"/>
      <c r="DP16" s="609"/>
      <c r="DQ16" s="616">
        <v>140661</v>
      </c>
      <c r="DR16" s="608"/>
      <c r="DS16" s="608"/>
      <c r="DT16" s="608"/>
      <c r="DU16" s="608"/>
      <c r="DV16" s="608"/>
      <c r="DW16" s="608"/>
      <c r="DX16" s="608"/>
      <c r="DY16" s="608"/>
      <c r="DZ16" s="608"/>
      <c r="EA16" s="608"/>
      <c r="EB16" s="608"/>
      <c r="EC16" s="617"/>
    </row>
    <row r="17" spans="2:133" ht="11.25" customHeight="1" x14ac:dyDescent="0.15">
      <c r="B17" s="604" t="s">
        <v>265</v>
      </c>
      <c r="C17" s="605"/>
      <c r="D17" s="605"/>
      <c r="E17" s="605"/>
      <c r="F17" s="605"/>
      <c r="G17" s="605"/>
      <c r="H17" s="605"/>
      <c r="I17" s="605"/>
      <c r="J17" s="605"/>
      <c r="K17" s="605"/>
      <c r="L17" s="605"/>
      <c r="M17" s="605"/>
      <c r="N17" s="605"/>
      <c r="O17" s="605"/>
      <c r="P17" s="605"/>
      <c r="Q17" s="606"/>
      <c r="R17" s="607">
        <v>1129513</v>
      </c>
      <c r="S17" s="608"/>
      <c r="T17" s="608"/>
      <c r="U17" s="608"/>
      <c r="V17" s="608"/>
      <c r="W17" s="608"/>
      <c r="X17" s="608"/>
      <c r="Y17" s="609"/>
      <c r="Z17" s="610">
        <v>0.5</v>
      </c>
      <c r="AA17" s="610"/>
      <c r="AB17" s="610"/>
      <c r="AC17" s="610"/>
      <c r="AD17" s="611">
        <v>1129513</v>
      </c>
      <c r="AE17" s="611"/>
      <c r="AF17" s="611"/>
      <c r="AG17" s="611"/>
      <c r="AH17" s="611"/>
      <c r="AI17" s="611"/>
      <c r="AJ17" s="611"/>
      <c r="AK17" s="611"/>
      <c r="AL17" s="612">
        <v>1</v>
      </c>
      <c r="AM17" s="613"/>
      <c r="AN17" s="613"/>
      <c r="AO17" s="614"/>
      <c r="AP17" s="604" t="s">
        <v>266</v>
      </c>
      <c r="AQ17" s="605"/>
      <c r="AR17" s="605"/>
      <c r="AS17" s="605"/>
      <c r="AT17" s="605"/>
      <c r="AU17" s="605"/>
      <c r="AV17" s="605"/>
      <c r="AW17" s="605"/>
      <c r="AX17" s="605"/>
      <c r="AY17" s="605"/>
      <c r="AZ17" s="605"/>
      <c r="BA17" s="605"/>
      <c r="BB17" s="605"/>
      <c r="BC17" s="605"/>
      <c r="BD17" s="605"/>
      <c r="BE17" s="605"/>
      <c r="BF17" s="606"/>
      <c r="BG17" s="607" t="s">
        <v>128</v>
      </c>
      <c r="BH17" s="608"/>
      <c r="BI17" s="608"/>
      <c r="BJ17" s="608"/>
      <c r="BK17" s="608"/>
      <c r="BL17" s="608"/>
      <c r="BM17" s="608"/>
      <c r="BN17" s="609"/>
      <c r="BO17" s="610" t="s">
        <v>128</v>
      </c>
      <c r="BP17" s="610"/>
      <c r="BQ17" s="610"/>
      <c r="BR17" s="610"/>
      <c r="BS17" s="611" t="s">
        <v>128</v>
      </c>
      <c r="BT17" s="611"/>
      <c r="BU17" s="611"/>
      <c r="BV17" s="611"/>
      <c r="BW17" s="611"/>
      <c r="BX17" s="611"/>
      <c r="BY17" s="611"/>
      <c r="BZ17" s="611"/>
      <c r="CA17" s="611"/>
      <c r="CB17" s="615"/>
      <c r="CD17" s="604" t="s">
        <v>267</v>
      </c>
      <c r="CE17" s="605"/>
      <c r="CF17" s="605"/>
      <c r="CG17" s="605"/>
      <c r="CH17" s="605"/>
      <c r="CI17" s="605"/>
      <c r="CJ17" s="605"/>
      <c r="CK17" s="605"/>
      <c r="CL17" s="605"/>
      <c r="CM17" s="605"/>
      <c r="CN17" s="605"/>
      <c r="CO17" s="605"/>
      <c r="CP17" s="605"/>
      <c r="CQ17" s="606"/>
      <c r="CR17" s="607">
        <v>16552173</v>
      </c>
      <c r="CS17" s="608"/>
      <c r="CT17" s="608"/>
      <c r="CU17" s="608"/>
      <c r="CV17" s="608"/>
      <c r="CW17" s="608"/>
      <c r="CX17" s="608"/>
      <c r="CY17" s="609"/>
      <c r="CZ17" s="610">
        <v>7.3</v>
      </c>
      <c r="DA17" s="610"/>
      <c r="DB17" s="610"/>
      <c r="DC17" s="610"/>
      <c r="DD17" s="616" t="s">
        <v>128</v>
      </c>
      <c r="DE17" s="608"/>
      <c r="DF17" s="608"/>
      <c r="DG17" s="608"/>
      <c r="DH17" s="608"/>
      <c r="DI17" s="608"/>
      <c r="DJ17" s="608"/>
      <c r="DK17" s="608"/>
      <c r="DL17" s="608"/>
      <c r="DM17" s="608"/>
      <c r="DN17" s="608"/>
      <c r="DO17" s="608"/>
      <c r="DP17" s="609"/>
      <c r="DQ17" s="616">
        <v>16326555</v>
      </c>
      <c r="DR17" s="608"/>
      <c r="DS17" s="608"/>
      <c r="DT17" s="608"/>
      <c r="DU17" s="608"/>
      <c r="DV17" s="608"/>
      <c r="DW17" s="608"/>
      <c r="DX17" s="608"/>
      <c r="DY17" s="608"/>
      <c r="DZ17" s="608"/>
      <c r="EA17" s="608"/>
      <c r="EB17" s="608"/>
      <c r="EC17" s="617"/>
    </row>
    <row r="18" spans="2:133" ht="11.25" customHeight="1" x14ac:dyDescent="0.15">
      <c r="B18" s="604" t="s">
        <v>268</v>
      </c>
      <c r="C18" s="605"/>
      <c r="D18" s="605"/>
      <c r="E18" s="605"/>
      <c r="F18" s="605"/>
      <c r="G18" s="605"/>
      <c r="H18" s="605"/>
      <c r="I18" s="605"/>
      <c r="J18" s="605"/>
      <c r="K18" s="605"/>
      <c r="L18" s="605"/>
      <c r="M18" s="605"/>
      <c r="N18" s="605"/>
      <c r="O18" s="605"/>
      <c r="P18" s="605"/>
      <c r="Q18" s="606"/>
      <c r="R18" s="607">
        <v>1415476</v>
      </c>
      <c r="S18" s="608"/>
      <c r="T18" s="608"/>
      <c r="U18" s="608"/>
      <c r="V18" s="608"/>
      <c r="W18" s="608"/>
      <c r="X18" s="608"/>
      <c r="Y18" s="609"/>
      <c r="Z18" s="610">
        <v>0.6</v>
      </c>
      <c r="AA18" s="610"/>
      <c r="AB18" s="610"/>
      <c r="AC18" s="610"/>
      <c r="AD18" s="611">
        <v>1415476</v>
      </c>
      <c r="AE18" s="611"/>
      <c r="AF18" s="611"/>
      <c r="AG18" s="611"/>
      <c r="AH18" s="611"/>
      <c r="AI18" s="611"/>
      <c r="AJ18" s="611"/>
      <c r="AK18" s="611"/>
      <c r="AL18" s="612">
        <v>1.2999999523162842</v>
      </c>
      <c r="AM18" s="613"/>
      <c r="AN18" s="613"/>
      <c r="AO18" s="614"/>
      <c r="AP18" s="604" t="s">
        <v>269</v>
      </c>
      <c r="AQ18" s="605"/>
      <c r="AR18" s="605"/>
      <c r="AS18" s="605"/>
      <c r="AT18" s="605"/>
      <c r="AU18" s="605"/>
      <c r="AV18" s="605"/>
      <c r="AW18" s="605"/>
      <c r="AX18" s="605"/>
      <c r="AY18" s="605"/>
      <c r="AZ18" s="605"/>
      <c r="BA18" s="605"/>
      <c r="BB18" s="605"/>
      <c r="BC18" s="605"/>
      <c r="BD18" s="605"/>
      <c r="BE18" s="605"/>
      <c r="BF18" s="606"/>
      <c r="BG18" s="607" t="s">
        <v>128</v>
      </c>
      <c r="BH18" s="608"/>
      <c r="BI18" s="608"/>
      <c r="BJ18" s="608"/>
      <c r="BK18" s="608"/>
      <c r="BL18" s="608"/>
      <c r="BM18" s="608"/>
      <c r="BN18" s="609"/>
      <c r="BO18" s="610" t="s">
        <v>128</v>
      </c>
      <c r="BP18" s="610"/>
      <c r="BQ18" s="610"/>
      <c r="BR18" s="610"/>
      <c r="BS18" s="611" t="s">
        <v>128</v>
      </c>
      <c r="BT18" s="611"/>
      <c r="BU18" s="611"/>
      <c r="BV18" s="611"/>
      <c r="BW18" s="611"/>
      <c r="BX18" s="611"/>
      <c r="BY18" s="611"/>
      <c r="BZ18" s="611"/>
      <c r="CA18" s="611"/>
      <c r="CB18" s="615"/>
      <c r="CD18" s="604" t="s">
        <v>270</v>
      </c>
      <c r="CE18" s="605"/>
      <c r="CF18" s="605"/>
      <c r="CG18" s="605"/>
      <c r="CH18" s="605"/>
      <c r="CI18" s="605"/>
      <c r="CJ18" s="605"/>
      <c r="CK18" s="605"/>
      <c r="CL18" s="605"/>
      <c r="CM18" s="605"/>
      <c r="CN18" s="605"/>
      <c r="CO18" s="605"/>
      <c r="CP18" s="605"/>
      <c r="CQ18" s="606"/>
      <c r="CR18" s="607">
        <v>20213</v>
      </c>
      <c r="CS18" s="608"/>
      <c r="CT18" s="608"/>
      <c r="CU18" s="608"/>
      <c r="CV18" s="608"/>
      <c r="CW18" s="608"/>
      <c r="CX18" s="608"/>
      <c r="CY18" s="609"/>
      <c r="CZ18" s="610">
        <v>0</v>
      </c>
      <c r="DA18" s="610"/>
      <c r="DB18" s="610"/>
      <c r="DC18" s="610"/>
      <c r="DD18" s="616" t="s">
        <v>128</v>
      </c>
      <c r="DE18" s="608"/>
      <c r="DF18" s="608"/>
      <c r="DG18" s="608"/>
      <c r="DH18" s="608"/>
      <c r="DI18" s="608"/>
      <c r="DJ18" s="608"/>
      <c r="DK18" s="608"/>
      <c r="DL18" s="608"/>
      <c r="DM18" s="608"/>
      <c r="DN18" s="608"/>
      <c r="DO18" s="608"/>
      <c r="DP18" s="609"/>
      <c r="DQ18" s="616">
        <v>20213</v>
      </c>
      <c r="DR18" s="608"/>
      <c r="DS18" s="608"/>
      <c r="DT18" s="608"/>
      <c r="DU18" s="608"/>
      <c r="DV18" s="608"/>
      <c r="DW18" s="608"/>
      <c r="DX18" s="608"/>
      <c r="DY18" s="608"/>
      <c r="DZ18" s="608"/>
      <c r="EA18" s="608"/>
      <c r="EB18" s="608"/>
      <c r="EC18" s="617"/>
    </row>
    <row r="19" spans="2:133" ht="11.25" customHeight="1" x14ac:dyDescent="0.15">
      <c r="B19" s="604" t="s">
        <v>271</v>
      </c>
      <c r="C19" s="605"/>
      <c r="D19" s="605"/>
      <c r="E19" s="605"/>
      <c r="F19" s="605"/>
      <c r="G19" s="605"/>
      <c r="H19" s="605"/>
      <c r="I19" s="605"/>
      <c r="J19" s="605"/>
      <c r="K19" s="605"/>
      <c r="L19" s="605"/>
      <c r="M19" s="605"/>
      <c r="N19" s="605"/>
      <c r="O19" s="605"/>
      <c r="P19" s="605"/>
      <c r="Q19" s="606"/>
      <c r="R19" s="607">
        <v>427582</v>
      </c>
      <c r="S19" s="608"/>
      <c r="T19" s="608"/>
      <c r="U19" s="608"/>
      <c r="V19" s="608"/>
      <c r="W19" s="608"/>
      <c r="X19" s="608"/>
      <c r="Y19" s="609"/>
      <c r="Z19" s="610">
        <v>0.2</v>
      </c>
      <c r="AA19" s="610"/>
      <c r="AB19" s="610"/>
      <c r="AC19" s="610"/>
      <c r="AD19" s="611">
        <v>427582</v>
      </c>
      <c r="AE19" s="611"/>
      <c r="AF19" s="611"/>
      <c r="AG19" s="611"/>
      <c r="AH19" s="611"/>
      <c r="AI19" s="611"/>
      <c r="AJ19" s="611"/>
      <c r="AK19" s="611"/>
      <c r="AL19" s="612">
        <v>0.4</v>
      </c>
      <c r="AM19" s="613"/>
      <c r="AN19" s="613"/>
      <c r="AO19" s="614"/>
      <c r="AP19" s="604" t="s">
        <v>272</v>
      </c>
      <c r="AQ19" s="605"/>
      <c r="AR19" s="605"/>
      <c r="AS19" s="605"/>
      <c r="AT19" s="605"/>
      <c r="AU19" s="605"/>
      <c r="AV19" s="605"/>
      <c r="AW19" s="605"/>
      <c r="AX19" s="605"/>
      <c r="AY19" s="605"/>
      <c r="AZ19" s="605"/>
      <c r="BA19" s="605"/>
      <c r="BB19" s="605"/>
      <c r="BC19" s="605"/>
      <c r="BD19" s="605"/>
      <c r="BE19" s="605"/>
      <c r="BF19" s="606"/>
      <c r="BG19" s="607">
        <v>2112768</v>
      </c>
      <c r="BH19" s="608"/>
      <c r="BI19" s="608"/>
      <c r="BJ19" s="608"/>
      <c r="BK19" s="608"/>
      <c r="BL19" s="608"/>
      <c r="BM19" s="608"/>
      <c r="BN19" s="609"/>
      <c r="BO19" s="610">
        <v>3</v>
      </c>
      <c r="BP19" s="610"/>
      <c r="BQ19" s="610"/>
      <c r="BR19" s="610"/>
      <c r="BS19" s="611" t="s">
        <v>128</v>
      </c>
      <c r="BT19" s="611"/>
      <c r="BU19" s="611"/>
      <c r="BV19" s="611"/>
      <c r="BW19" s="611"/>
      <c r="BX19" s="611"/>
      <c r="BY19" s="611"/>
      <c r="BZ19" s="611"/>
      <c r="CA19" s="611"/>
      <c r="CB19" s="615"/>
      <c r="CD19" s="604" t="s">
        <v>273</v>
      </c>
      <c r="CE19" s="605"/>
      <c r="CF19" s="605"/>
      <c r="CG19" s="605"/>
      <c r="CH19" s="605"/>
      <c r="CI19" s="605"/>
      <c r="CJ19" s="605"/>
      <c r="CK19" s="605"/>
      <c r="CL19" s="605"/>
      <c r="CM19" s="605"/>
      <c r="CN19" s="605"/>
      <c r="CO19" s="605"/>
      <c r="CP19" s="605"/>
      <c r="CQ19" s="606"/>
      <c r="CR19" s="607" t="s">
        <v>128</v>
      </c>
      <c r="CS19" s="608"/>
      <c r="CT19" s="608"/>
      <c r="CU19" s="608"/>
      <c r="CV19" s="608"/>
      <c r="CW19" s="608"/>
      <c r="CX19" s="608"/>
      <c r="CY19" s="609"/>
      <c r="CZ19" s="610" t="s">
        <v>128</v>
      </c>
      <c r="DA19" s="610"/>
      <c r="DB19" s="610"/>
      <c r="DC19" s="610"/>
      <c r="DD19" s="616" t="s">
        <v>128</v>
      </c>
      <c r="DE19" s="608"/>
      <c r="DF19" s="608"/>
      <c r="DG19" s="608"/>
      <c r="DH19" s="608"/>
      <c r="DI19" s="608"/>
      <c r="DJ19" s="608"/>
      <c r="DK19" s="608"/>
      <c r="DL19" s="608"/>
      <c r="DM19" s="608"/>
      <c r="DN19" s="608"/>
      <c r="DO19" s="608"/>
      <c r="DP19" s="609"/>
      <c r="DQ19" s="616" t="s">
        <v>128</v>
      </c>
      <c r="DR19" s="608"/>
      <c r="DS19" s="608"/>
      <c r="DT19" s="608"/>
      <c r="DU19" s="608"/>
      <c r="DV19" s="608"/>
      <c r="DW19" s="608"/>
      <c r="DX19" s="608"/>
      <c r="DY19" s="608"/>
      <c r="DZ19" s="608"/>
      <c r="EA19" s="608"/>
      <c r="EB19" s="608"/>
      <c r="EC19" s="617"/>
    </row>
    <row r="20" spans="2:133" ht="11.25" customHeight="1" x14ac:dyDescent="0.15">
      <c r="B20" s="604" t="s">
        <v>274</v>
      </c>
      <c r="C20" s="605"/>
      <c r="D20" s="605"/>
      <c r="E20" s="605"/>
      <c r="F20" s="605"/>
      <c r="G20" s="605"/>
      <c r="H20" s="605"/>
      <c r="I20" s="605"/>
      <c r="J20" s="605"/>
      <c r="K20" s="605"/>
      <c r="L20" s="605"/>
      <c r="M20" s="605"/>
      <c r="N20" s="605"/>
      <c r="O20" s="605"/>
      <c r="P20" s="605"/>
      <c r="Q20" s="606"/>
      <c r="R20" s="607">
        <v>24183</v>
      </c>
      <c r="S20" s="608"/>
      <c r="T20" s="608"/>
      <c r="U20" s="608"/>
      <c r="V20" s="608"/>
      <c r="W20" s="608"/>
      <c r="X20" s="608"/>
      <c r="Y20" s="609"/>
      <c r="Z20" s="610">
        <v>0</v>
      </c>
      <c r="AA20" s="610"/>
      <c r="AB20" s="610"/>
      <c r="AC20" s="610"/>
      <c r="AD20" s="611">
        <v>24183</v>
      </c>
      <c r="AE20" s="611"/>
      <c r="AF20" s="611"/>
      <c r="AG20" s="611"/>
      <c r="AH20" s="611"/>
      <c r="AI20" s="611"/>
      <c r="AJ20" s="611"/>
      <c r="AK20" s="611"/>
      <c r="AL20" s="612">
        <v>0</v>
      </c>
      <c r="AM20" s="613"/>
      <c r="AN20" s="613"/>
      <c r="AO20" s="614"/>
      <c r="AP20" s="604" t="s">
        <v>275</v>
      </c>
      <c r="AQ20" s="605"/>
      <c r="AR20" s="605"/>
      <c r="AS20" s="605"/>
      <c r="AT20" s="605"/>
      <c r="AU20" s="605"/>
      <c r="AV20" s="605"/>
      <c r="AW20" s="605"/>
      <c r="AX20" s="605"/>
      <c r="AY20" s="605"/>
      <c r="AZ20" s="605"/>
      <c r="BA20" s="605"/>
      <c r="BB20" s="605"/>
      <c r="BC20" s="605"/>
      <c r="BD20" s="605"/>
      <c r="BE20" s="605"/>
      <c r="BF20" s="606"/>
      <c r="BG20" s="607">
        <v>2112768</v>
      </c>
      <c r="BH20" s="608"/>
      <c r="BI20" s="608"/>
      <c r="BJ20" s="608"/>
      <c r="BK20" s="608"/>
      <c r="BL20" s="608"/>
      <c r="BM20" s="608"/>
      <c r="BN20" s="609"/>
      <c r="BO20" s="610">
        <v>3</v>
      </c>
      <c r="BP20" s="610"/>
      <c r="BQ20" s="610"/>
      <c r="BR20" s="610"/>
      <c r="BS20" s="611" t="s">
        <v>128</v>
      </c>
      <c r="BT20" s="611"/>
      <c r="BU20" s="611"/>
      <c r="BV20" s="611"/>
      <c r="BW20" s="611"/>
      <c r="BX20" s="611"/>
      <c r="BY20" s="611"/>
      <c r="BZ20" s="611"/>
      <c r="CA20" s="611"/>
      <c r="CB20" s="615"/>
      <c r="CD20" s="604" t="s">
        <v>276</v>
      </c>
      <c r="CE20" s="605"/>
      <c r="CF20" s="605"/>
      <c r="CG20" s="605"/>
      <c r="CH20" s="605"/>
      <c r="CI20" s="605"/>
      <c r="CJ20" s="605"/>
      <c r="CK20" s="605"/>
      <c r="CL20" s="605"/>
      <c r="CM20" s="605"/>
      <c r="CN20" s="605"/>
      <c r="CO20" s="605"/>
      <c r="CP20" s="605"/>
      <c r="CQ20" s="606"/>
      <c r="CR20" s="607">
        <v>226541635</v>
      </c>
      <c r="CS20" s="608"/>
      <c r="CT20" s="608"/>
      <c r="CU20" s="608"/>
      <c r="CV20" s="608"/>
      <c r="CW20" s="608"/>
      <c r="CX20" s="608"/>
      <c r="CY20" s="609"/>
      <c r="CZ20" s="610">
        <v>100</v>
      </c>
      <c r="DA20" s="610"/>
      <c r="DB20" s="610"/>
      <c r="DC20" s="610"/>
      <c r="DD20" s="616">
        <v>13359482</v>
      </c>
      <c r="DE20" s="608"/>
      <c r="DF20" s="608"/>
      <c r="DG20" s="608"/>
      <c r="DH20" s="608"/>
      <c r="DI20" s="608"/>
      <c r="DJ20" s="608"/>
      <c r="DK20" s="608"/>
      <c r="DL20" s="608"/>
      <c r="DM20" s="608"/>
      <c r="DN20" s="608"/>
      <c r="DO20" s="608"/>
      <c r="DP20" s="609"/>
      <c r="DQ20" s="616">
        <v>120958087</v>
      </c>
      <c r="DR20" s="608"/>
      <c r="DS20" s="608"/>
      <c r="DT20" s="608"/>
      <c r="DU20" s="608"/>
      <c r="DV20" s="608"/>
      <c r="DW20" s="608"/>
      <c r="DX20" s="608"/>
      <c r="DY20" s="608"/>
      <c r="DZ20" s="608"/>
      <c r="EA20" s="608"/>
      <c r="EB20" s="608"/>
      <c r="EC20" s="617"/>
    </row>
    <row r="21" spans="2:133" ht="11.25" customHeight="1" x14ac:dyDescent="0.15">
      <c r="B21" s="604" t="s">
        <v>277</v>
      </c>
      <c r="C21" s="605"/>
      <c r="D21" s="605"/>
      <c r="E21" s="605"/>
      <c r="F21" s="605"/>
      <c r="G21" s="605"/>
      <c r="H21" s="605"/>
      <c r="I21" s="605"/>
      <c r="J21" s="605"/>
      <c r="K21" s="605"/>
      <c r="L21" s="605"/>
      <c r="M21" s="605"/>
      <c r="N21" s="605"/>
      <c r="O21" s="605"/>
      <c r="P21" s="605"/>
      <c r="Q21" s="606"/>
      <c r="R21" s="607">
        <v>20366</v>
      </c>
      <c r="S21" s="608"/>
      <c r="T21" s="608"/>
      <c r="U21" s="608"/>
      <c r="V21" s="608"/>
      <c r="W21" s="608"/>
      <c r="X21" s="608"/>
      <c r="Y21" s="609"/>
      <c r="Z21" s="610">
        <v>0</v>
      </c>
      <c r="AA21" s="610"/>
      <c r="AB21" s="610"/>
      <c r="AC21" s="610"/>
      <c r="AD21" s="611">
        <v>20366</v>
      </c>
      <c r="AE21" s="611"/>
      <c r="AF21" s="611"/>
      <c r="AG21" s="611"/>
      <c r="AH21" s="611"/>
      <c r="AI21" s="611"/>
      <c r="AJ21" s="611"/>
      <c r="AK21" s="611"/>
      <c r="AL21" s="612">
        <v>0</v>
      </c>
      <c r="AM21" s="613"/>
      <c r="AN21" s="613"/>
      <c r="AO21" s="614"/>
      <c r="AP21" s="604" t="s">
        <v>278</v>
      </c>
      <c r="AQ21" s="620"/>
      <c r="AR21" s="620"/>
      <c r="AS21" s="620"/>
      <c r="AT21" s="620"/>
      <c r="AU21" s="620"/>
      <c r="AV21" s="620"/>
      <c r="AW21" s="620"/>
      <c r="AX21" s="620"/>
      <c r="AY21" s="620"/>
      <c r="AZ21" s="620"/>
      <c r="BA21" s="620"/>
      <c r="BB21" s="620"/>
      <c r="BC21" s="620"/>
      <c r="BD21" s="620"/>
      <c r="BE21" s="620"/>
      <c r="BF21" s="621"/>
      <c r="BG21" s="607">
        <v>80649</v>
      </c>
      <c r="BH21" s="608"/>
      <c r="BI21" s="608"/>
      <c r="BJ21" s="608"/>
      <c r="BK21" s="608"/>
      <c r="BL21" s="608"/>
      <c r="BM21" s="608"/>
      <c r="BN21" s="609"/>
      <c r="BO21" s="610">
        <v>0.1</v>
      </c>
      <c r="BP21" s="610"/>
      <c r="BQ21" s="610"/>
      <c r="BR21" s="610"/>
      <c r="BS21" s="611" t="s">
        <v>128</v>
      </c>
      <c r="BT21" s="611"/>
      <c r="BU21" s="611"/>
      <c r="BV21" s="611"/>
      <c r="BW21" s="611"/>
      <c r="BX21" s="611"/>
      <c r="BY21" s="611"/>
      <c r="BZ21" s="611"/>
      <c r="CA21" s="611"/>
      <c r="CB21" s="615"/>
      <c r="CD21" s="628"/>
      <c r="CE21" s="629"/>
      <c r="CF21" s="629"/>
      <c r="CG21" s="629"/>
      <c r="CH21" s="629"/>
      <c r="CI21" s="629"/>
      <c r="CJ21" s="629"/>
      <c r="CK21" s="629"/>
      <c r="CL21" s="629"/>
      <c r="CM21" s="629"/>
      <c r="CN21" s="629"/>
      <c r="CO21" s="629"/>
      <c r="CP21" s="629"/>
      <c r="CQ21" s="630"/>
      <c r="CR21" s="631"/>
      <c r="CS21" s="623"/>
      <c r="CT21" s="623"/>
      <c r="CU21" s="623"/>
      <c r="CV21" s="623"/>
      <c r="CW21" s="623"/>
      <c r="CX21" s="623"/>
      <c r="CY21" s="632"/>
      <c r="CZ21" s="633"/>
      <c r="DA21" s="633"/>
      <c r="DB21" s="633"/>
      <c r="DC21" s="633"/>
      <c r="DD21" s="622"/>
      <c r="DE21" s="623"/>
      <c r="DF21" s="623"/>
      <c r="DG21" s="623"/>
      <c r="DH21" s="623"/>
      <c r="DI21" s="623"/>
      <c r="DJ21" s="623"/>
      <c r="DK21" s="623"/>
      <c r="DL21" s="623"/>
      <c r="DM21" s="623"/>
      <c r="DN21" s="623"/>
      <c r="DO21" s="623"/>
      <c r="DP21" s="632"/>
      <c r="DQ21" s="622"/>
      <c r="DR21" s="623"/>
      <c r="DS21" s="623"/>
      <c r="DT21" s="623"/>
      <c r="DU21" s="623"/>
      <c r="DV21" s="623"/>
      <c r="DW21" s="623"/>
      <c r="DX21" s="623"/>
      <c r="DY21" s="623"/>
      <c r="DZ21" s="623"/>
      <c r="EA21" s="623"/>
      <c r="EB21" s="623"/>
      <c r="EC21" s="624"/>
    </row>
    <row r="22" spans="2:133" ht="11.25" customHeight="1" x14ac:dyDescent="0.15">
      <c r="B22" s="625" t="s">
        <v>279</v>
      </c>
      <c r="C22" s="626"/>
      <c r="D22" s="626"/>
      <c r="E22" s="626"/>
      <c r="F22" s="626"/>
      <c r="G22" s="626"/>
      <c r="H22" s="626"/>
      <c r="I22" s="626"/>
      <c r="J22" s="626"/>
      <c r="K22" s="626"/>
      <c r="L22" s="626"/>
      <c r="M22" s="626"/>
      <c r="N22" s="626"/>
      <c r="O22" s="626"/>
      <c r="P22" s="626"/>
      <c r="Q22" s="627"/>
      <c r="R22" s="607">
        <v>943345</v>
      </c>
      <c r="S22" s="608"/>
      <c r="T22" s="608"/>
      <c r="U22" s="608"/>
      <c r="V22" s="608"/>
      <c r="W22" s="608"/>
      <c r="X22" s="608"/>
      <c r="Y22" s="609"/>
      <c r="Z22" s="610">
        <v>0.4</v>
      </c>
      <c r="AA22" s="610"/>
      <c r="AB22" s="610"/>
      <c r="AC22" s="610"/>
      <c r="AD22" s="611">
        <v>943345</v>
      </c>
      <c r="AE22" s="611"/>
      <c r="AF22" s="611"/>
      <c r="AG22" s="611"/>
      <c r="AH22" s="611"/>
      <c r="AI22" s="611"/>
      <c r="AJ22" s="611"/>
      <c r="AK22" s="611"/>
      <c r="AL22" s="612">
        <v>0.89999997615814209</v>
      </c>
      <c r="AM22" s="613"/>
      <c r="AN22" s="613"/>
      <c r="AO22" s="614"/>
      <c r="AP22" s="604" t="s">
        <v>280</v>
      </c>
      <c r="AQ22" s="620"/>
      <c r="AR22" s="620"/>
      <c r="AS22" s="620"/>
      <c r="AT22" s="620"/>
      <c r="AU22" s="620"/>
      <c r="AV22" s="620"/>
      <c r="AW22" s="620"/>
      <c r="AX22" s="620"/>
      <c r="AY22" s="620"/>
      <c r="AZ22" s="620"/>
      <c r="BA22" s="620"/>
      <c r="BB22" s="620"/>
      <c r="BC22" s="620"/>
      <c r="BD22" s="620"/>
      <c r="BE22" s="620"/>
      <c r="BF22" s="621"/>
      <c r="BG22" s="607">
        <v>2032119</v>
      </c>
      <c r="BH22" s="608"/>
      <c r="BI22" s="608"/>
      <c r="BJ22" s="608"/>
      <c r="BK22" s="608"/>
      <c r="BL22" s="608"/>
      <c r="BM22" s="608"/>
      <c r="BN22" s="609"/>
      <c r="BO22" s="610">
        <v>2.9</v>
      </c>
      <c r="BP22" s="610"/>
      <c r="BQ22" s="610"/>
      <c r="BR22" s="610"/>
      <c r="BS22" s="611" t="s">
        <v>128</v>
      </c>
      <c r="BT22" s="611"/>
      <c r="BU22" s="611"/>
      <c r="BV22" s="611"/>
      <c r="BW22" s="611"/>
      <c r="BX22" s="611"/>
      <c r="BY22" s="611"/>
      <c r="BZ22" s="611"/>
      <c r="CA22" s="611"/>
      <c r="CB22" s="615"/>
      <c r="CD22" s="589" t="s">
        <v>281</v>
      </c>
      <c r="CE22" s="590"/>
      <c r="CF22" s="590"/>
      <c r="CG22" s="590"/>
      <c r="CH22" s="590"/>
      <c r="CI22" s="590"/>
      <c r="CJ22" s="590"/>
      <c r="CK22" s="590"/>
      <c r="CL22" s="590"/>
      <c r="CM22" s="590"/>
      <c r="CN22" s="590"/>
      <c r="CO22" s="590"/>
      <c r="CP22" s="590"/>
      <c r="CQ22" s="590"/>
      <c r="CR22" s="590"/>
      <c r="CS22" s="590"/>
      <c r="CT22" s="590"/>
      <c r="CU22" s="590"/>
      <c r="CV22" s="590"/>
      <c r="CW22" s="590"/>
      <c r="CX22" s="590"/>
      <c r="CY22" s="590"/>
      <c r="CZ22" s="590"/>
      <c r="DA22" s="590"/>
      <c r="DB22" s="590"/>
      <c r="DC22" s="590"/>
      <c r="DD22" s="590"/>
      <c r="DE22" s="590"/>
      <c r="DF22" s="590"/>
      <c r="DG22" s="590"/>
      <c r="DH22" s="590"/>
      <c r="DI22" s="590"/>
      <c r="DJ22" s="590"/>
      <c r="DK22" s="590"/>
      <c r="DL22" s="590"/>
      <c r="DM22" s="590"/>
      <c r="DN22" s="590"/>
      <c r="DO22" s="590"/>
      <c r="DP22" s="590"/>
      <c r="DQ22" s="590"/>
      <c r="DR22" s="590"/>
      <c r="DS22" s="590"/>
      <c r="DT22" s="590"/>
      <c r="DU22" s="590"/>
      <c r="DV22" s="590"/>
      <c r="DW22" s="590"/>
      <c r="DX22" s="590"/>
      <c r="DY22" s="590"/>
      <c r="DZ22" s="590"/>
      <c r="EA22" s="590"/>
      <c r="EB22" s="590"/>
      <c r="EC22" s="591"/>
    </row>
    <row r="23" spans="2:133" ht="11.25" customHeight="1" x14ac:dyDescent="0.15">
      <c r="B23" s="604" t="s">
        <v>282</v>
      </c>
      <c r="C23" s="605"/>
      <c r="D23" s="605"/>
      <c r="E23" s="605"/>
      <c r="F23" s="605"/>
      <c r="G23" s="605"/>
      <c r="H23" s="605"/>
      <c r="I23" s="605"/>
      <c r="J23" s="605"/>
      <c r="K23" s="605"/>
      <c r="L23" s="605"/>
      <c r="M23" s="605"/>
      <c r="N23" s="605"/>
      <c r="O23" s="605"/>
      <c r="P23" s="605"/>
      <c r="Q23" s="606"/>
      <c r="R23" s="607">
        <v>24825599</v>
      </c>
      <c r="S23" s="608"/>
      <c r="T23" s="608"/>
      <c r="U23" s="608"/>
      <c r="V23" s="608"/>
      <c r="W23" s="608"/>
      <c r="X23" s="608"/>
      <c r="Y23" s="609"/>
      <c r="Z23" s="610">
        <v>10.7</v>
      </c>
      <c r="AA23" s="610"/>
      <c r="AB23" s="610"/>
      <c r="AC23" s="610"/>
      <c r="AD23" s="611">
        <v>22935485</v>
      </c>
      <c r="AE23" s="611"/>
      <c r="AF23" s="611"/>
      <c r="AG23" s="611"/>
      <c r="AH23" s="611"/>
      <c r="AI23" s="611"/>
      <c r="AJ23" s="611"/>
      <c r="AK23" s="611"/>
      <c r="AL23" s="612">
        <v>20.9</v>
      </c>
      <c r="AM23" s="613"/>
      <c r="AN23" s="613"/>
      <c r="AO23" s="614"/>
      <c r="AP23" s="604" t="s">
        <v>283</v>
      </c>
      <c r="AQ23" s="620"/>
      <c r="AR23" s="620"/>
      <c r="AS23" s="620"/>
      <c r="AT23" s="620"/>
      <c r="AU23" s="620"/>
      <c r="AV23" s="620"/>
      <c r="AW23" s="620"/>
      <c r="AX23" s="620"/>
      <c r="AY23" s="620"/>
      <c r="AZ23" s="620"/>
      <c r="BA23" s="620"/>
      <c r="BB23" s="620"/>
      <c r="BC23" s="620"/>
      <c r="BD23" s="620"/>
      <c r="BE23" s="620"/>
      <c r="BF23" s="621"/>
      <c r="BG23" s="607" t="s">
        <v>128</v>
      </c>
      <c r="BH23" s="608"/>
      <c r="BI23" s="608"/>
      <c r="BJ23" s="608"/>
      <c r="BK23" s="608"/>
      <c r="BL23" s="608"/>
      <c r="BM23" s="608"/>
      <c r="BN23" s="609"/>
      <c r="BO23" s="610" t="s">
        <v>128</v>
      </c>
      <c r="BP23" s="610"/>
      <c r="BQ23" s="610"/>
      <c r="BR23" s="610"/>
      <c r="BS23" s="611" t="s">
        <v>128</v>
      </c>
      <c r="BT23" s="611"/>
      <c r="BU23" s="611"/>
      <c r="BV23" s="611"/>
      <c r="BW23" s="611"/>
      <c r="BX23" s="611"/>
      <c r="BY23" s="611"/>
      <c r="BZ23" s="611"/>
      <c r="CA23" s="611"/>
      <c r="CB23" s="615"/>
      <c r="CD23" s="589" t="s">
        <v>223</v>
      </c>
      <c r="CE23" s="590"/>
      <c r="CF23" s="590"/>
      <c r="CG23" s="590"/>
      <c r="CH23" s="590"/>
      <c r="CI23" s="590"/>
      <c r="CJ23" s="590"/>
      <c r="CK23" s="590"/>
      <c r="CL23" s="590"/>
      <c r="CM23" s="590"/>
      <c r="CN23" s="590"/>
      <c r="CO23" s="590"/>
      <c r="CP23" s="590"/>
      <c r="CQ23" s="591"/>
      <c r="CR23" s="589" t="s">
        <v>284</v>
      </c>
      <c r="CS23" s="590"/>
      <c r="CT23" s="590"/>
      <c r="CU23" s="590"/>
      <c r="CV23" s="590"/>
      <c r="CW23" s="590"/>
      <c r="CX23" s="590"/>
      <c r="CY23" s="591"/>
      <c r="CZ23" s="589" t="s">
        <v>285</v>
      </c>
      <c r="DA23" s="590"/>
      <c r="DB23" s="590"/>
      <c r="DC23" s="591"/>
      <c r="DD23" s="589" t="s">
        <v>286</v>
      </c>
      <c r="DE23" s="590"/>
      <c r="DF23" s="590"/>
      <c r="DG23" s="590"/>
      <c r="DH23" s="590"/>
      <c r="DI23" s="590"/>
      <c r="DJ23" s="590"/>
      <c r="DK23" s="591"/>
      <c r="DL23" s="634" t="s">
        <v>287</v>
      </c>
      <c r="DM23" s="635"/>
      <c r="DN23" s="635"/>
      <c r="DO23" s="635"/>
      <c r="DP23" s="635"/>
      <c r="DQ23" s="635"/>
      <c r="DR23" s="635"/>
      <c r="DS23" s="635"/>
      <c r="DT23" s="635"/>
      <c r="DU23" s="635"/>
      <c r="DV23" s="636"/>
      <c r="DW23" s="589" t="s">
        <v>288</v>
      </c>
      <c r="DX23" s="590"/>
      <c r="DY23" s="590"/>
      <c r="DZ23" s="590"/>
      <c r="EA23" s="590"/>
      <c r="EB23" s="590"/>
      <c r="EC23" s="591"/>
    </row>
    <row r="24" spans="2:133" ht="11.25" customHeight="1" x14ac:dyDescent="0.15">
      <c r="B24" s="604" t="s">
        <v>289</v>
      </c>
      <c r="C24" s="605"/>
      <c r="D24" s="605"/>
      <c r="E24" s="605"/>
      <c r="F24" s="605"/>
      <c r="G24" s="605"/>
      <c r="H24" s="605"/>
      <c r="I24" s="605"/>
      <c r="J24" s="605"/>
      <c r="K24" s="605"/>
      <c r="L24" s="605"/>
      <c r="M24" s="605"/>
      <c r="N24" s="605"/>
      <c r="O24" s="605"/>
      <c r="P24" s="605"/>
      <c r="Q24" s="606"/>
      <c r="R24" s="607">
        <v>22935485</v>
      </c>
      <c r="S24" s="608"/>
      <c r="T24" s="608"/>
      <c r="U24" s="608"/>
      <c r="V24" s="608"/>
      <c r="W24" s="608"/>
      <c r="X24" s="608"/>
      <c r="Y24" s="609"/>
      <c r="Z24" s="610">
        <v>9.9</v>
      </c>
      <c r="AA24" s="610"/>
      <c r="AB24" s="610"/>
      <c r="AC24" s="610"/>
      <c r="AD24" s="611">
        <v>22935485</v>
      </c>
      <c r="AE24" s="611"/>
      <c r="AF24" s="611"/>
      <c r="AG24" s="611"/>
      <c r="AH24" s="611"/>
      <c r="AI24" s="611"/>
      <c r="AJ24" s="611"/>
      <c r="AK24" s="611"/>
      <c r="AL24" s="612">
        <v>20.9</v>
      </c>
      <c r="AM24" s="613"/>
      <c r="AN24" s="613"/>
      <c r="AO24" s="614"/>
      <c r="AP24" s="604" t="s">
        <v>290</v>
      </c>
      <c r="AQ24" s="620"/>
      <c r="AR24" s="620"/>
      <c r="AS24" s="620"/>
      <c r="AT24" s="620"/>
      <c r="AU24" s="620"/>
      <c r="AV24" s="620"/>
      <c r="AW24" s="620"/>
      <c r="AX24" s="620"/>
      <c r="AY24" s="620"/>
      <c r="AZ24" s="620"/>
      <c r="BA24" s="620"/>
      <c r="BB24" s="620"/>
      <c r="BC24" s="620"/>
      <c r="BD24" s="620"/>
      <c r="BE24" s="620"/>
      <c r="BF24" s="621"/>
      <c r="BG24" s="607" t="s">
        <v>128</v>
      </c>
      <c r="BH24" s="608"/>
      <c r="BI24" s="608"/>
      <c r="BJ24" s="608"/>
      <c r="BK24" s="608"/>
      <c r="BL24" s="608"/>
      <c r="BM24" s="608"/>
      <c r="BN24" s="609"/>
      <c r="BO24" s="610" t="s">
        <v>128</v>
      </c>
      <c r="BP24" s="610"/>
      <c r="BQ24" s="610"/>
      <c r="BR24" s="610"/>
      <c r="BS24" s="611" t="s">
        <v>128</v>
      </c>
      <c r="BT24" s="611"/>
      <c r="BU24" s="611"/>
      <c r="BV24" s="611"/>
      <c r="BW24" s="611"/>
      <c r="BX24" s="611"/>
      <c r="BY24" s="611"/>
      <c r="BZ24" s="611"/>
      <c r="CA24" s="611"/>
      <c r="CB24" s="615"/>
      <c r="CD24" s="593" t="s">
        <v>291</v>
      </c>
      <c r="CE24" s="594"/>
      <c r="CF24" s="594"/>
      <c r="CG24" s="594"/>
      <c r="CH24" s="594"/>
      <c r="CI24" s="594"/>
      <c r="CJ24" s="594"/>
      <c r="CK24" s="594"/>
      <c r="CL24" s="594"/>
      <c r="CM24" s="594"/>
      <c r="CN24" s="594"/>
      <c r="CO24" s="594"/>
      <c r="CP24" s="594"/>
      <c r="CQ24" s="595"/>
      <c r="CR24" s="596">
        <v>122613828</v>
      </c>
      <c r="CS24" s="597"/>
      <c r="CT24" s="597"/>
      <c r="CU24" s="597"/>
      <c r="CV24" s="597"/>
      <c r="CW24" s="597"/>
      <c r="CX24" s="597"/>
      <c r="CY24" s="598"/>
      <c r="CZ24" s="601">
        <v>54.1</v>
      </c>
      <c r="DA24" s="602"/>
      <c r="DB24" s="602"/>
      <c r="DC24" s="618"/>
      <c r="DD24" s="637">
        <v>61524124</v>
      </c>
      <c r="DE24" s="597"/>
      <c r="DF24" s="597"/>
      <c r="DG24" s="597"/>
      <c r="DH24" s="597"/>
      <c r="DI24" s="597"/>
      <c r="DJ24" s="597"/>
      <c r="DK24" s="598"/>
      <c r="DL24" s="637">
        <v>60510399</v>
      </c>
      <c r="DM24" s="597"/>
      <c r="DN24" s="597"/>
      <c r="DO24" s="597"/>
      <c r="DP24" s="597"/>
      <c r="DQ24" s="597"/>
      <c r="DR24" s="597"/>
      <c r="DS24" s="597"/>
      <c r="DT24" s="597"/>
      <c r="DU24" s="597"/>
      <c r="DV24" s="598"/>
      <c r="DW24" s="601">
        <v>52.8</v>
      </c>
      <c r="DX24" s="602"/>
      <c r="DY24" s="602"/>
      <c r="DZ24" s="602"/>
      <c r="EA24" s="602"/>
      <c r="EB24" s="602"/>
      <c r="EC24" s="603"/>
    </row>
    <row r="25" spans="2:133" ht="11.25" customHeight="1" x14ac:dyDescent="0.15">
      <c r="B25" s="604" t="s">
        <v>292</v>
      </c>
      <c r="C25" s="605"/>
      <c r="D25" s="605"/>
      <c r="E25" s="605"/>
      <c r="F25" s="605"/>
      <c r="G25" s="605"/>
      <c r="H25" s="605"/>
      <c r="I25" s="605"/>
      <c r="J25" s="605"/>
      <c r="K25" s="605"/>
      <c r="L25" s="605"/>
      <c r="M25" s="605"/>
      <c r="N25" s="605"/>
      <c r="O25" s="605"/>
      <c r="P25" s="605"/>
      <c r="Q25" s="606"/>
      <c r="R25" s="607">
        <v>1890114</v>
      </c>
      <c r="S25" s="608"/>
      <c r="T25" s="608"/>
      <c r="U25" s="608"/>
      <c r="V25" s="608"/>
      <c r="W25" s="608"/>
      <c r="X25" s="608"/>
      <c r="Y25" s="609"/>
      <c r="Z25" s="610">
        <v>0.8</v>
      </c>
      <c r="AA25" s="610"/>
      <c r="AB25" s="610"/>
      <c r="AC25" s="610"/>
      <c r="AD25" s="611" t="s">
        <v>128</v>
      </c>
      <c r="AE25" s="611"/>
      <c r="AF25" s="611"/>
      <c r="AG25" s="611"/>
      <c r="AH25" s="611"/>
      <c r="AI25" s="611"/>
      <c r="AJ25" s="611"/>
      <c r="AK25" s="611"/>
      <c r="AL25" s="612" t="s">
        <v>128</v>
      </c>
      <c r="AM25" s="613"/>
      <c r="AN25" s="613"/>
      <c r="AO25" s="614"/>
      <c r="AP25" s="604" t="s">
        <v>293</v>
      </c>
      <c r="AQ25" s="620"/>
      <c r="AR25" s="620"/>
      <c r="AS25" s="620"/>
      <c r="AT25" s="620"/>
      <c r="AU25" s="620"/>
      <c r="AV25" s="620"/>
      <c r="AW25" s="620"/>
      <c r="AX25" s="620"/>
      <c r="AY25" s="620"/>
      <c r="AZ25" s="620"/>
      <c r="BA25" s="620"/>
      <c r="BB25" s="620"/>
      <c r="BC25" s="620"/>
      <c r="BD25" s="620"/>
      <c r="BE25" s="620"/>
      <c r="BF25" s="621"/>
      <c r="BG25" s="607" t="s">
        <v>128</v>
      </c>
      <c r="BH25" s="608"/>
      <c r="BI25" s="608"/>
      <c r="BJ25" s="608"/>
      <c r="BK25" s="608"/>
      <c r="BL25" s="608"/>
      <c r="BM25" s="608"/>
      <c r="BN25" s="609"/>
      <c r="BO25" s="610" t="s">
        <v>128</v>
      </c>
      <c r="BP25" s="610"/>
      <c r="BQ25" s="610"/>
      <c r="BR25" s="610"/>
      <c r="BS25" s="611" t="s">
        <v>128</v>
      </c>
      <c r="BT25" s="611"/>
      <c r="BU25" s="611"/>
      <c r="BV25" s="611"/>
      <c r="BW25" s="611"/>
      <c r="BX25" s="611"/>
      <c r="BY25" s="611"/>
      <c r="BZ25" s="611"/>
      <c r="CA25" s="611"/>
      <c r="CB25" s="615"/>
      <c r="CD25" s="604" t="s">
        <v>294</v>
      </c>
      <c r="CE25" s="605"/>
      <c r="CF25" s="605"/>
      <c r="CG25" s="605"/>
      <c r="CH25" s="605"/>
      <c r="CI25" s="605"/>
      <c r="CJ25" s="605"/>
      <c r="CK25" s="605"/>
      <c r="CL25" s="605"/>
      <c r="CM25" s="605"/>
      <c r="CN25" s="605"/>
      <c r="CO25" s="605"/>
      <c r="CP25" s="605"/>
      <c r="CQ25" s="606"/>
      <c r="CR25" s="607">
        <v>27020009</v>
      </c>
      <c r="CS25" s="638"/>
      <c r="CT25" s="638"/>
      <c r="CU25" s="638"/>
      <c r="CV25" s="638"/>
      <c r="CW25" s="638"/>
      <c r="CX25" s="638"/>
      <c r="CY25" s="639"/>
      <c r="CZ25" s="612">
        <v>11.9</v>
      </c>
      <c r="DA25" s="640"/>
      <c r="DB25" s="640"/>
      <c r="DC25" s="642"/>
      <c r="DD25" s="616">
        <v>24589884</v>
      </c>
      <c r="DE25" s="638"/>
      <c r="DF25" s="638"/>
      <c r="DG25" s="638"/>
      <c r="DH25" s="638"/>
      <c r="DI25" s="638"/>
      <c r="DJ25" s="638"/>
      <c r="DK25" s="639"/>
      <c r="DL25" s="616">
        <v>24310534</v>
      </c>
      <c r="DM25" s="638"/>
      <c r="DN25" s="638"/>
      <c r="DO25" s="638"/>
      <c r="DP25" s="638"/>
      <c r="DQ25" s="638"/>
      <c r="DR25" s="638"/>
      <c r="DS25" s="638"/>
      <c r="DT25" s="638"/>
      <c r="DU25" s="638"/>
      <c r="DV25" s="639"/>
      <c r="DW25" s="612">
        <v>21.2</v>
      </c>
      <c r="DX25" s="640"/>
      <c r="DY25" s="640"/>
      <c r="DZ25" s="640"/>
      <c r="EA25" s="640"/>
      <c r="EB25" s="640"/>
      <c r="EC25" s="641"/>
    </row>
    <row r="26" spans="2:133" ht="11.25" customHeight="1" x14ac:dyDescent="0.15">
      <c r="B26" s="604" t="s">
        <v>295</v>
      </c>
      <c r="C26" s="605"/>
      <c r="D26" s="605"/>
      <c r="E26" s="605"/>
      <c r="F26" s="605"/>
      <c r="G26" s="605"/>
      <c r="H26" s="605"/>
      <c r="I26" s="605"/>
      <c r="J26" s="605"/>
      <c r="K26" s="605"/>
      <c r="L26" s="605"/>
      <c r="M26" s="605"/>
      <c r="N26" s="605"/>
      <c r="O26" s="605"/>
      <c r="P26" s="605"/>
      <c r="Q26" s="606"/>
      <c r="R26" s="607" t="s">
        <v>128</v>
      </c>
      <c r="S26" s="608"/>
      <c r="T26" s="608"/>
      <c r="U26" s="608"/>
      <c r="V26" s="608"/>
      <c r="W26" s="608"/>
      <c r="X26" s="608"/>
      <c r="Y26" s="609"/>
      <c r="Z26" s="610" t="s">
        <v>128</v>
      </c>
      <c r="AA26" s="610"/>
      <c r="AB26" s="610"/>
      <c r="AC26" s="610"/>
      <c r="AD26" s="611" t="s">
        <v>128</v>
      </c>
      <c r="AE26" s="611"/>
      <c r="AF26" s="611"/>
      <c r="AG26" s="611"/>
      <c r="AH26" s="611"/>
      <c r="AI26" s="611"/>
      <c r="AJ26" s="611"/>
      <c r="AK26" s="611"/>
      <c r="AL26" s="612" t="s">
        <v>128</v>
      </c>
      <c r="AM26" s="613"/>
      <c r="AN26" s="613"/>
      <c r="AO26" s="614"/>
      <c r="AP26" s="604" t="s">
        <v>296</v>
      </c>
      <c r="AQ26" s="620"/>
      <c r="AR26" s="620"/>
      <c r="AS26" s="620"/>
      <c r="AT26" s="620"/>
      <c r="AU26" s="620"/>
      <c r="AV26" s="620"/>
      <c r="AW26" s="620"/>
      <c r="AX26" s="620"/>
      <c r="AY26" s="620"/>
      <c r="AZ26" s="620"/>
      <c r="BA26" s="620"/>
      <c r="BB26" s="620"/>
      <c r="BC26" s="620"/>
      <c r="BD26" s="620"/>
      <c r="BE26" s="620"/>
      <c r="BF26" s="621"/>
      <c r="BG26" s="607" t="s">
        <v>128</v>
      </c>
      <c r="BH26" s="608"/>
      <c r="BI26" s="608"/>
      <c r="BJ26" s="608"/>
      <c r="BK26" s="608"/>
      <c r="BL26" s="608"/>
      <c r="BM26" s="608"/>
      <c r="BN26" s="609"/>
      <c r="BO26" s="610" t="s">
        <v>128</v>
      </c>
      <c r="BP26" s="610"/>
      <c r="BQ26" s="610"/>
      <c r="BR26" s="610"/>
      <c r="BS26" s="611" t="s">
        <v>128</v>
      </c>
      <c r="BT26" s="611"/>
      <c r="BU26" s="611"/>
      <c r="BV26" s="611"/>
      <c r="BW26" s="611"/>
      <c r="BX26" s="611"/>
      <c r="BY26" s="611"/>
      <c r="BZ26" s="611"/>
      <c r="CA26" s="611"/>
      <c r="CB26" s="615"/>
      <c r="CD26" s="604" t="s">
        <v>297</v>
      </c>
      <c r="CE26" s="605"/>
      <c r="CF26" s="605"/>
      <c r="CG26" s="605"/>
      <c r="CH26" s="605"/>
      <c r="CI26" s="605"/>
      <c r="CJ26" s="605"/>
      <c r="CK26" s="605"/>
      <c r="CL26" s="605"/>
      <c r="CM26" s="605"/>
      <c r="CN26" s="605"/>
      <c r="CO26" s="605"/>
      <c r="CP26" s="605"/>
      <c r="CQ26" s="606"/>
      <c r="CR26" s="607">
        <v>19811819</v>
      </c>
      <c r="CS26" s="608"/>
      <c r="CT26" s="608"/>
      <c r="CU26" s="608"/>
      <c r="CV26" s="608"/>
      <c r="CW26" s="608"/>
      <c r="CX26" s="608"/>
      <c r="CY26" s="609"/>
      <c r="CZ26" s="612">
        <v>8.6999999999999993</v>
      </c>
      <c r="DA26" s="640"/>
      <c r="DB26" s="640"/>
      <c r="DC26" s="642"/>
      <c r="DD26" s="616">
        <v>17858649</v>
      </c>
      <c r="DE26" s="608"/>
      <c r="DF26" s="608"/>
      <c r="DG26" s="608"/>
      <c r="DH26" s="608"/>
      <c r="DI26" s="608"/>
      <c r="DJ26" s="608"/>
      <c r="DK26" s="609"/>
      <c r="DL26" s="616" t="s">
        <v>128</v>
      </c>
      <c r="DM26" s="608"/>
      <c r="DN26" s="608"/>
      <c r="DO26" s="608"/>
      <c r="DP26" s="608"/>
      <c r="DQ26" s="608"/>
      <c r="DR26" s="608"/>
      <c r="DS26" s="608"/>
      <c r="DT26" s="608"/>
      <c r="DU26" s="608"/>
      <c r="DV26" s="609"/>
      <c r="DW26" s="612" t="s">
        <v>128</v>
      </c>
      <c r="DX26" s="640"/>
      <c r="DY26" s="640"/>
      <c r="DZ26" s="640"/>
      <c r="EA26" s="640"/>
      <c r="EB26" s="640"/>
      <c r="EC26" s="641"/>
    </row>
    <row r="27" spans="2:133" ht="11.25" customHeight="1" x14ac:dyDescent="0.15">
      <c r="B27" s="604" t="s">
        <v>298</v>
      </c>
      <c r="C27" s="605"/>
      <c r="D27" s="605"/>
      <c r="E27" s="605"/>
      <c r="F27" s="605"/>
      <c r="G27" s="605"/>
      <c r="H27" s="605"/>
      <c r="I27" s="605"/>
      <c r="J27" s="605"/>
      <c r="K27" s="605"/>
      <c r="L27" s="605"/>
      <c r="M27" s="605"/>
      <c r="N27" s="605"/>
      <c r="O27" s="605"/>
      <c r="P27" s="605"/>
      <c r="Q27" s="606"/>
      <c r="R27" s="607">
        <v>111300643</v>
      </c>
      <c r="S27" s="608"/>
      <c r="T27" s="608"/>
      <c r="U27" s="608"/>
      <c r="V27" s="608"/>
      <c r="W27" s="608"/>
      <c r="X27" s="608"/>
      <c r="Y27" s="609"/>
      <c r="Z27" s="610">
        <v>48</v>
      </c>
      <c r="AA27" s="610"/>
      <c r="AB27" s="610"/>
      <c r="AC27" s="610"/>
      <c r="AD27" s="611">
        <v>109410529</v>
      </c>
      <c r="AE27" s="611"/>
      <c r="AF27" s="611"/>
      <c r="AG27" s="611"/>
      <c r="AH27" s="611"/>
      <c r="AI27" s="611"/>
      <c r="AJ27" s="611"/>
      <c r="AK27" s="611"/>
      <c r="AL27" s="612">
        <v>99.800003051757813</v>
      </c>
      <c r="AM27" s="613"/>
      <c r="AN27" s="613"/>
      <c r="AO27" s="614"/>
      <c r="AP27" s="604" t="s">
        <v>299</v>
      </c>
      <c r="AQ27" s="605"/>
      <c r="AR27" s="605"/>
      <c r="AS27" s="605"/>
      <c r="AT27" s="605"/>
      <c r="AU27" s="605"/>
      <c r="AV27" s="605"/>
      <c r="AW27" s="605"/>
      <c r="AX27" s="605"/>
      <c r="AY27" s="605"/>
      <c r="AZ27" s="605"/>
      <c r="BA27" s="605"/>
      <c r="BB27" s="605"/>
      <c r="BC27" s="605"/>
      <c r="BD27" s="605"/>
      <c r="BE27" s="605"/>
      <c r="BF27" s="606"/>
      <c r="BG27" s="607">
        <v>69329105</v>
      </c>
      <c r="BH27" s="608"/>
      <c r="BI27" s="608"/>
      <c r="BJ27" s="608"/>
      <c r="BK27" s="608"/>
      <c r="BL27" s="608"/>
      <c r="BM27" s="608"/>
      <c r="BN27" s="609"/>
      <c r="BO27" s="610">
        <v>100</v>
      </c>
      <c r="BP27" s="610"/>
      <c r="BQ27" s="610"/>
      <c r="BR27" s="610"/>
      <c r="BS27" s="611">
        <v>1544212</v>
      </c>
      <c r="BT27" s="611"/>
      <c r="BU27" s="611"/>
      <c r="BV27" s="611"/>
      <c r="BW27" s="611"/>
      <c r="BX27" s="611"/>
      <c r="BY27" s="611"/>
      <c r="BZ27" s="611"/>
      <c r="CA27" s="611"/>
      <c r="CB27" s="615"/>
      <c r="CD27" s="604" t="s">
        <v>300</v>
      </c>
      <c r="CE27" s="605"/>
      <c r="CF27" s="605"/>
      <c r="CG27" s="605"/>
      <c r="CH27" s="605"/>
      <c r="CI27" s="605"/>
      <c r="CJ27" s="605"/>
      <c r="CK27" s="605"/>
      <c r="CL27" s="605"/>
      <c r="CM27" s="605"/>
      <c r="CN27" s="605"/>
      <c r="CO27" s="605"/>
      <c r="CP27" s="605"/>
      <c r="CQ27" s="606"/>
      <c r="CR27" s="607">
        <v>79041793</v>
      </c>
      <c r="CS27" s="638"/>
      <c r="CT27" s="638"/>
      <c r="CU27" s="638"/>
      <c r="CV27" s="638"/>
      <c r="CW27" s="638"/>
      <c r="CX27" s="638"/>
      <c r="CY27" s="639"/>
      <c r="CZ27" s="612">
        <v>34.9</v>
      </c>
      <c r="DA27" s="640"/>
      <c r="DB27" s="640"/>
      <c r="DC27" s="642"/>
      <c r="DD27" s="616">
        <v>20607832</v>
      </c>
      <c r="DE27" s="638"/>
      <c r="DF27" s="638"/>
      <c r="DG27" s="638"/>
      <c r="DH27" s="638"/>
      <c r="DI27" s="638"/>
      <c r="DJ27" s="638"/>
      <c r="DK27" s="639"/>
      <c r="DL27" s="616">
        <v>19873457</v>
      </c>
      <c r="DM27" s="638"/>
      <c r="DN27" s="638"/>
      <c r="DO27" s="638"/>
      <c r="DP27" s="638"/>
      <c r="DQ27" s="638"/>
      <c r="DR27" s="638"/>
      <c r="DS27" s="638"/>
      <c r="DT27" s="638"/>
      <c r="DU27" s="638"/>
      <c r="DV27" s="639"/>
      <c r="DW27" s="612">
        <v>17.3</v>
      </c>
      <c r="DX27" s="640"/>
      <c r="DY27" s="640"/>
      <c r="DZ27" s="640"/>
      <c r="EA27" s="640"/>
      <c r="EB27" s="640"/>
      <c r="EC27" s="641"/>
    </row>
    <row r="28" spans="2:133" ht="11.25" customHeight="1" x14ac:dyDescent="0.15">
      <c r="B28" s="604" t="s">
        <v>301</v>
      </c>
      <c r="C28" s="605"/>
      <c r="D28" s="605"/>
      <c r="E28" s="605"/>
      <c r="F28" s="605"/>
      <c r="G28" s="605"/>
      <c r="H28" s="605"/>
      <c r="I28" s="605"/>
      <c r="J28" s="605"/>
      <c r="K28" s="605"/>
      <c r="L28" s="605"/>
      <c r="M28" s="605"/>
      <c r="N28" s="605"/>
      <c r="O28" s="605"/>
      <c r="P28" s="605"/>
      <c r="Q28" s="606"/>
      <c r="R28" s="607">
        <v>64751</v>
      </c>
      <c r="S28" s="608"/>
      <c r="T28" s="608"/>
      <c r="U28" s="608"/>
      <c r="V28" s="608"/>
      <c r="W28" s="608"/>
      <c r="X28" s="608"/>
      <c r="Y28" s="609"/>
      <c r="Z28" s="610">
        <v>0</v>
      </c>
      <c r="AA28" s="610"/>
      <c r="AB28" s="610"/>
      <c r="AC28" s="610"/>
      <c r="AD28" s="611">
        <v>64751</v>
      </c>
      <c r="AE28" s="611"/>
      <c r="AF28" s="611"/>
      <c r="AG28" s="611"/>
      <c r="AH28" s="611"/>
      <c r="AI28" s="611"/>
      <c r="AJ28" s="611"/>
      <c r="AK28" s="611"/>
      <c r="AL28" s="612">
        <v>0.1</v>
      </c>
      <c r="AM28" s="613"/>
      <c r="AN28" s="613"/>
      <c r="AO28" s="614"/>
      <c r="AP28" s="604"/>
      <c r="AQ28" s="605"/>
      <c r="AR28" s="605"/>
      <c r="AS28" s="605"/>
      <c r="AT28" s="605"/>
      <c r="AU28" s="605"/>
      <c r="AV28" s="605"/>
      <c r="AW28" s="605"/>
      <c r="AX28" s="605"/>
      <c r="AY28" s="605"/>
      <c r="AZ28" s="605"/>
      <c r="BA28" s="605"/>
      <c r="BB28" s="605"/>
      <c r="BC28" s="605"/>
      <c r="BD28" s="605"/>
      <c r="BE28" s="605"/>
      <c r="BF28" s="606"/>
      <c r="BG28" s="607"/>
      <c r="BH28" s="608"/>
      <c r="BI28" s="608"/>
      <c r="BJ28" s="608"/>
      <c r="BK28" s="608"/>
      <c r="BL28" s="608"/>
      <c r="BM28" s="608"/>
      <c r="BN28" s="609"/>
      <c r="BO28" s="610"/>
      <c r="BP28" s="610"/>
      <c r="BQ28" s="610"/>
      <c r="BR28" s="610"/>
      <c r="BS28" s="616"/>
      <c r="BT28" s="608"/>
      <c r="BU28" s="608"/>
      <c r="BV28" s="608"/>
      <c r="BW28" s="608"/>
      <c r="BX28" s="608"/>
      <c r="BY28" s="608"/>
      <c r="BZ28" s="608"/>
      <c r="CA28" s="608"/>
      <c r="CB28" s="617"/>
      <c r="CD28" s="604" t="s">
        <v>302</v>
      </c>
      <c r="CE28" s="605"/>
      <c r="CF28" s="605"/>
      <c r="CG28" s="605"/>
      <c r="CH28" s="605"/>
      <c r="CI28" s="605"/>
      <c r="CJ28" s="605"/>
      <c r="CK28" s="605"/>
      <c r="CL28" s="605"/>
      <c r="CM28" s="605"/>
      <c r="CN28" s="605"/>
      <c r="CO28" s="605"/>
      <c r="CP28" s="605"/>
      <c r="CQ28" s="606"/>
      <c r="CR28" s="607">
        <v>16552026</v>
      </c>
      <c r="CS28" s="608"/>
      <c r="CT28" s="608"/>
      <c r="CU28" s="608"/>
      <c r="CV28" s="608"/>
      <c r="CW28" s="608"/>
      <c r="CX28" s="608"/>
      <c r="CY28" s="609"/>
      <c r="CZ28" s="612">
        <v>7.3</v>
      </c>
      <c r="DA28" s="640"/>
      <c r="DB28" s="640"/>
      <c r="DC28" s="642"/>
      <c r="DD28" s="616">
        <v>16326408</v>
      </c>
      <c r="DE28" s="608"/>
      <c r="DF28" s="608"/>
      <c r="DG28" s="608"/>
      <c r="DH28" s="608"/>
      <c r="DI28" s="608"/>
      <c r="DJ28" s="608"/>
      <c r="DK28" s="609"/>
      <c r="DL28" s="616">
        <v>16326408</v>
      </c>
      <c r="DM28" s="608"/>
      <c r="DN28" s="608"/>
      <c r="DO28" s="608"/>
      <c r="DP28" s="608"/>
      <c r="DQ28" s="608"/>
      <c r="DR28" s="608"/>
      <c r="DS28" s="608"/>
      <c r="DT28" s="608"/>
      <c r="DU28" s="608"/>
      <c r="DV28" s="609"/>
      <c r="DW28" s="612">
        <v>14.2</v>
      </c>
      <c r="DX28" s="640"/>
      <c r="DY28" s="640"/>
      <c r="DZ28" s="640"/>
      <c r="EA28" s="640"/>
      <c r="EB28" s="640"/>
      <c r="EC28" s="641"/>
    </row>
    <row r="29" spans="2:133" ht="11.25" customHeight="1" x14ac:dyDescent="0.15">
      <c r="B29" s="604" t="s">
        <v>303</v>
      </c>
      <c r="C29" s="605"/>
      <c r="D29" s="605"/>
      <c r="E29" s="605"/>
      <c r="F29" s="605"/>
      <c r="G29" s="605"/>
      <c r="H29" s="605"/>
      <c r="I29" s="605"/>
      <c r="J29" s="605"/>
      <c r="K29" s="605"/>
      <c r="L29" s="605"/>
      <c r="M29" s="605"/>
      <c r="N29" s="605"/>
      <c r="O29" s="605"/>
      <c r="P29" s="605"/>
      <c r="Q29" s="606"/>
      <c r="R29" s="607">
        <v>532217</v>
      </c>
      <c r="S29" s="608"/>
      <c r="T29" s="608"/>
      <c r="U29" s="608"/>
      <c r="V29" s="608"/>
      <c r="W29" s="608"/>
      <c r="X29" s="608"/>
      <c r="Y29" s="609"/>
      <c r="Z29" s="610">
        <v>0.2</v>
      </c>
      <c r="AA29" s="610"/>
      <c r="AB29" s="610"/>
      <c r="AC29" s="610"/>
      <c r="AD29" s="611" t="s">
        <v>128</v>
      </c>
      <c r="AE29" s="611"/>
      <c r="AF29" s="611"/>
      <c r="AG29" s="611"/>
      <c r="AH29" s="611"/>
      <c r="AI29" s="611"/>
      <c r="AJ29" s="611"/>
      <c r="AK29" s="611"/>
      <c r="AL29" s="612" t="s">
        <v>128</v>
      </c>
      <c r="AM29" s="613"/>
      <c r="AN29" s="613"/>
      <c r="AO29" s="614"/>
      <c r="AP29" s="628"/>
      <c r="AQ29" s="629"/>
      <c r="AR29" s="629"/>
      <c r="AS29" s="629"/>
      <c r="AT29" s="629"/>
      <c r="AU29" s="629"/>
      <c r="AV29" s="629"/>
      <c r="AW29" s="629"/>
      <c r="AX29" s="629"/>
      <c r="AY29" s="629"/>
      <c r="AZ29" s="629"/>
      <c r="BA29" s="629"/>
      <c r="BB29" s="629"/>
      <c r="BC29" s="629"/>
      <c r="BD29" s="629"/>
      <c r="BE29" s="629"/>
      <c r="BF29" s="630"/>
      <c r="BG29" s="607"/>
      <c r="BH29" s="608"/>
      <c r="BI29" s="608"/>
      <c r="BJ29" s="608"/>
      <c r="BK29" s="608"/>
      <c r="BL29" s="608"/>
      <c r="BM29" s="608"/>
      <c r="BN29" s="609"/>
      <c r="BO29" s="610"/>
      <c r="BP29" s="610"/>
      <c r="BQ29" s="610"/>
      <c r="BR29" s="610"/>
      <c r="BS29" s="611"/>
      <c r="BT29" s="611"/>
      <c r="BU29" s="611"/>
      <c r="BV29" s="611"/>
      <c r="BW29" s="611"/>
      <c r="BX29" s="611"/>
      <c r="BY29" s="611"/>
      <c r="BZ29" s="611"/>
      <c r="CA29" s="611"/>
      <c r="CB29" s="615"/>
      <c r="CD29" s="645" t="s">
        <v>304</v>
      </c>
      <c r="CE29" s="646"/>
      <c r="CF29" s="604" t="s">
        <v>70</v>
      </c>
      <c r="CG29" s="605"/>
      <c r="CH29" s="605"/>
      <c r="CI29" s="605"/>
      <c r="CJ29" s="605"/>
      <c r="CK29" s="605"/>
      <c r="CL29" s="605"/>
      <c r="CM29" s="605"/>
      <c r="CN29" s="605"/>
      <c r="CO29" s="605"/>
      <c r="CP29" s="605"/>
      <c r="CQ29" s="606"/>
      <c r="CR29" s="607">
        <v>16552026</v>
      </c>
      <c r="CS29" s="638"/>
      <c r="CT29" s="638"/>
      <c r="CU29" s="638"/>
      <c r="CV29" s="638"/>
      <c r="CW29" s="638"/>
      <c r="CX29" s="638"/>
      <c r="CY29" s="639"/>
      <c r="CZ29" s="612">
        <v>7.3</v>
      </c>
      <c r="DA29" s="640"/>
      <c r="DB29" s="640"/>
      <c r="DC29" s="642"/>
      <c r="DD29" s="616">
        <v>16326408</v>
      </c>
      <c r="DE29" s="638"/>
      <c r="DF29" s="638"/>
      <c r="DG29" s="638"/>
      <c r="DH29" s="638"/>
      <c r="DI29" s="638"/>
      <c r="DJ29" s="638"/>
      <c r="DK29" s="639"/>
      <c r="DL29" s="616">
        <v>16326408</v>
      </c>
      <c r="DM29" s="638"/>
      <c r="DN29" s="638"/>
      <c r="DO29" s="638"/>
      <c r="DP29" s="638"/>
      <c r="DQ29" s="638"/>
      <c r="DR29" s="638"/>
      <c r="DS29" s="638"/>
      <c r="DT29" s="638"/>
      <c r="DU29" s="638"/>
      <c r="DV29" s="639"/>
      <c r="DW29" s="612">
        <v>14.2</v>
      </c>
      <c r="DX29" s="640"/>
      <c r="DY29" s="640"/>
      <c r="DZ29" s="640"/>
      <c r="EA29" s="640"/>
      <c r="EB29" s="640"/>
      <c r="EC29" s="641"/>
    </row>
    <row r="30" spans="2:133" ht="11.25" customHeight="1" x14ac:dyDescent="0.15">
      <c r="B30" s="604" t="s">
        <v>305</v>
      </c>
      <c r="C30" s="605"/>
      <c r="D30" s="605"/>
      <c r="E30" s="605"/>
      <c r="F30" s="605"/>
      <c r="G30" s="605"/>
      <c r="H30" s="605"/>
      <c r="I30" s="605"/>
      <c r="J30" s="605"/>
      <c r="K30" s="605"/>
      <c r="L30" s="605"/>
      <c r="M30" s="605"/>
      <c r="N30" s="605"/>
      <c r="O30" s="605"/>
      <c r="P30" s="605"/>
      <c r="Q30" s="606"/>
      <c r="R30" s="607">
        <v>1879086</v>
      </c>
      <c r="S30" s="608"/>
      <c r="T30" s="608"/>
      <c r="U30" s="608"/>
      <c r="V30" s="608"/>
      <c r="W30" s="608"/>
      <c r="X30" s="608"/>
      <c r="Y30" s="609"/>
      <c r="Z30" s="610">
        <v>0.8</v>
      </c>
      <c r="AA30" s="610"/>
      <c r="AB30" s="610"/>
      <c r="AC30" s="610"/>
      <c r="AD30" s="611">
        <v>111858</v>
      </c>
      <c r="AE30" s="611"/>
      <c r="AF30" s="611"/>
      <c r="AG30" s="611"/>
      <c r="AH30" s="611"/>
      <c r="AI30" s="611"/>
      <c r="AJ30" s="611"/>
      <c r="AK30" s="611"/>
      <c r="AL30" s="612">
        <v>0.1</v>
      </c>
      <c r="AM30" s="613"/>
      <c r="AN30" s="613"/>
      <c r="AO30" s="614"/>
      <c r="AP30" s="589" t="s">
        <v>223</v>
      </c>
      <c r="AQ30" s="590"/>
      <c r="AR30" s="590"/>
      <c r="AS30" s="590"/>
      <c r="AT30" s="590"/>
      <c r="AU30" s="590"/>
      <c r="AV30" s="590"/>
      <c r="AW30" s="590"/>
      <c r="AX30" s="590"/>
      <c r="AY30" s="590"/>
      <c r="AZ30" s="590"/>
      <c r="BA30" s="590"/>
      <c r="BB30" s="590"/>
      <c r="BC30" s="590"/>
      <c r="BD30" s="590"/>
      <c r="BE30" s="590"/>
      <c r="BF30" s="591"/>
      <c r="BG30" s="589" t="s">
        <v>306</v>
      </c>
      <c r="BH30" s="643"/>
      <c r="BI30" s="643"/>
      <c r="BJ30" s="643"/>
      <c r="BK30" s="643"/>
      <c r="BL30" s="643"/>
      <c r="BM30" s="643"/>
      <c r="BN30" s="643"/>
      <c r="BO30" s="643"/>
      <c r="BP30" s="643"/>
      <c r="BQ30" s="644"/>
      <c r="BR30" s="589" t="s">
        <v>307</v>
      </c>
      <c r="BS30" s="643"/>
      <c r="BT30" s="643"/>
      <c r="BU30" s="643"/>
      <c r="BV30" s="643"/>
      <c r="BW30" s="643"/>
      <c r="BX30" s="643"/>
      <c r="BY30" s="643"/>
      <c r="BZ30" s="643"/>
      <c r="CA30" s="643"/>
      <c r="CB30" s="644"/>
      <c r="CD30" s="647"/>
      <c r="CE30" s="648"/>
      <c r="CF30" s="604" t="s">
        <v>308</v>
      </c>
      <c r="CG30" s="605"/>
      <c r="CH30" s="605"/>
      <c r="CI30" s="605"/>
      <c r="CJ30" s="605"/>
      <c r="CK30" s="605"/>
      <c r="CL30" s="605"/>
      <c r="CM30" s="605"/>
      <c r="CN30" s="605"/>
      <c r="CO30" s="605"/>
      <c r="CP30" s="605"/>
      <c r="CQ30" s="606"/>
      <c r="CR30" s="607">
        <v>15840082</v>
      </c>
      <c r="CS30" s="608"/>
      <c r="CT30" s="608"/>
      <c r="CU30" s="608"/>
      <c r="CV30" s="608"/>
      <c r="CW30" s="608"/>
      <c r="CX30" s="608"/>
      <c r="CY30" s="609"/>
      <c r="CZ30" s="612">
        <v>7</v>
      </c>
      <c r="DA30" s="640"/>
      <c r="DB30" s="640"/>
      <c r="DC30" s="642"/>
      <c r="DD30" s="616">
        <v>15634085</v>
      </c>
      <c r="DE30" s="608"/>
      <c r="DF30" s="608"/>
      <c r="DG30" s="608"/>
      <c r="DH30" s="608"/>
      <c r="DI30" s="608"/>
      <c r="DJ30" s="608"/>
      <c r="DK30" s="609"/>
      <c r="DL30" s="616">
        <v>15634085</v>
      </c>
      <c r="DM30" s="608"/>
      <c r="DN30" s="608"/>
      <c r="DO30" s="608"/>
      <c r="DP30" s="608"/>
      <c r="DQ30" s="608"/>
      <c r="DR30" s="608"/>
      <c r="DS30" s="608"/>
      <c r="DT30" s="608"/>
      <c r="DU30" s="608"/>
      <c r="DV30" s="609"/>
      <c r="DW30" s="612">
        <v>13.6</v>
      </c>
      <c r="DX30" s="640"/>
      <c r="DY30" s="640"/>
      <c r="DZ30" s="640"/>
      <c r="EA30" s="640"/>
      <c r="EB30" s="640"/>
      <c r="EC30" s="641"/>
    </row>
    <row r="31" spans="2:133" ht="11.25" customHeight="1" x14ac:dyDescent="0.15">
      <c r="B31" s="604" t="s">
        <v>309</v>
      </c>
      <c r="C31" s="605"/>
      <c r="D31" s="605"/>
      <c r="E31" s="605"/>
      <c r="F31" s="605"/>
      <c r="G31" s="605"/>
      <c r="H31" s="605"/>
      <c r="I31" s="605"/>
      <c r="J31" s="605"/>
      <c r="K31" s="605"/>
      <c r="L31" s="605"/>
      <c r="M31" s="605"/>
      <c r="N31" s="605"/>
      <c r="O31" s="605"/>
      <c r="P31" s="605"/>
      <c r="Q31" s="606"/>
      <c r="R31" s="607">
        <v>949836</v>
      </c>
      <c r="S31" s="608"/>
      <c r="T31" s="608"/>
      <c r="U31" s="608"/>
      <c r="V31" s="608"/>
      <c r="W31" s="608"/>
      <c r="X31" s="608"/>
      <c r="Y31" s="609"/>
      <c r="Z31" s="610">
        <v>0.4</v>
      </c>
      <c r="AA31" s="610"/>
      <c r="AB31" s="610"/>
      <c r="AC31" s="610"/>
      <c r="AD31" s="611">
        <v>1</v>
      </c>
      <c r="AE31" s="611"/>
      <c r="AF31" s="611"/>
      <c r="AG31" s="611"/>
      <c r="AH31" s="611"/>
      <c r="AI31" s="611"/>
      <c r="AJ31" s="611"/>
      <c r="AK31" s="611"/>
      <c r="AL31" s="612">
        <v>0</v>
      </c>
      <c r="AM31" s="613"/>
      <c r="AN31" s="613"/>
      <c r="AO31" s="614"/>
      <c r="AP31" s="651" t="s">
        <v>310</v>
      </c>
      <c r="AQ31" s="652"/>
      <c r="AR31" s="652"/>
      <c r="AS31" s="652"/>
      <c r="AT31" s="657" t="s">
        <v>311</v>
      </c>
      <c r="AU31" s="209"/>
      <c r="AV31" s="209"/>
      <c r="AW31" s="209"/>
      <c r="AX31" s="593" t="s">
        <v>188</v>
      </c>
      <c r="AY31" s="594"/>
      <c r="AZ31" s="594"/>
      <c r="BA31" s="594"/>
      <c r="BB31" s="594"/>
      <c r="BC31" s="594"/>
      <c r="BD31" s="594"/>
      <c r="BE31" s="594"/>
      <c r="BF31" s="595"/>
      <c r="BG31" s="660">
        <v>99.5</v>
      </c>
      <c r="BH31" s="661"/>
      <c r="BI31" s="661"/>
      <c r="BJ31" s="661"/>
      <c r="BK31" s="661"/>
      <c r="BL31" s="661"/>
      <c r="BM31" s="602">
        <v>98.7</v>
      </c>
      <c r="BN31" s="661"/>
      <c r="BO31" s="661"/>
      <c r="BP31" s="661"/>
      <c r="BQ31" s="662"/>
      <c r="BR31" s="660">
        <v>98.8</v>
      </c>
      <c r="BS31" s="661"/>
      <c r="BT31" s="661"/>
      <c r="BU31" s="661"/>
      <c r="BV31" s="661"/>
      <c r="BW31" s="661"/>
      <c r="BX31" s="602">
        <v>97.9</v>
      </c>
      <c r="BY31" s="661"/>
      <c r="BZ31" s="661"/>
      <c r="CA31" s="661"/>
      <c r="CB31" s="662"/>
      <c r="CD31" s="647"/>
      <c r="CE31" s="648"/>
      <c r="CF31" s="604" t="s">
        <v>312</v>
      </c>
      <c r="CG31" s="605"/>
      <c r="CH31" s="605"/>
      <c r="CI31" s="605"/>
      <c r="CJ31" s="605"/>
      <c r="CK31" s="605"/>
      <c r="CL31" s="605"/>
      <c r="CM31" s="605"/>
      <c r="CN31" s="605"/>
      <c r="CO31" s="605"/>
      <c r="CP31" s="605"/>
      <c r="CQ31" s="606"/>
      <c r="CR31" s="607">
        <v>711944</v>
      </c>
      <c r="CS31" s="638"/>
      <c r="CT31" s="638"/>
      <c r="CU31" s="638"/>
      <c r="CV31" s="638"/>
      <c r="CW31" s="638"/>
      <c r="CX31" s="638"/>
      <c r="CY31" s="639"/>
      <c r="CZ31" s="612">
        <v>0.3</v>
      </c>
      <c r="DA31" s="640"/>
      <c r="DB31" s="640"/>
      <c r="DC31" s="642"/>
      <c r="DD31" s="616">
        <v>692323</v>
      </c>
      <c r="DE31" s="638"/>
      <c r="DF31" s="638"/>
      <c r="DG31" s="638"/>
      <c r="DH31" s="638"/>
      <c r="DI31" s="638"/>
      <c r="DJ31" s="638"/>
      <c r="DK31" s="639"/>
      <c r="DL31" s="616">
        <v>692323</v>
      </c>
      <c r="DM31" s="638"/>
      <c r="DN31" s="638"/>
      <c r="DO31" s="638"/>
      <c r="DP31" s="638"/>
      <c r="DQ31" s="638"/>
      <c r="DR31" s="638"/>
      <c r="DS31" s="638"/>
      <c r="DT31" s="638"/>
      <c r="DU31" s="638"/>
      <c r="DV31" s="639"/>
      <c r="DW31" s="612">
        <v>0.6</v>
      </c>
      <c r="DX31" s="640"/>
      <c r="DY31" s="640"/>
      <c r="DZ31" s="640"/>
      <c r="EA31" s="640"/>
      <c r="EB31" s="640"/>
      <c r="EC31" s="641"/>
    </row>
    <row r="32" spans="2:133" ht="11.25" customHeight="1" x14ac:dyDescent="0.15">
      <c r="B32" s="604" t="s">
        <v>313</v>
      </c>
      <c r="C32" s="605"/>
      <c r="D32" s="605"/>
      <c r="E32" s="605"/>
      <c r="F32" s="605"/>
      <c r="G32" s="605"/>
      <c r="H32" s="605"/>
      <c r="I32" s="605"/>
      <c r="J32" s="605"/>
      <c r="K32" s="605"/>
      <c r="L32" s="605"/>
      <c r="M32" s="605"/>
      <c r="N32" s="605"/>
      <c r="O32" s="605"/>
      <c r="P32" s="605"/>
      <c r="Q32" s="606"/>
      <c r="R32" s="607">
        <v>74130426</v>
      </c>
      <c r="S32" s="608"/>
      <c r="T32" s="608"/>
      <c r="U32" s="608"/>
      <c r="V32" s="608"/>
      <c r="W32" s="608"/>
      <c r="X32" s="608"/>
      <c r="Y32" s="609"/>
      <c r="Z32" s="610">
        <v>32</v>
      </c>
      <c r="AA32" s="610"/>
      <c r="AB32" s="610"/>
      <c r="AC32" s="610"/>
      <c r="AD32" s="611" t="s">
        <v>128</v>
      </c>
      <c r="AE32" s="611"/>
      <c r="AF32" s="611"/>
      <c r="AG32" s="611"/>
      <c r="AH32" s="611"/>
      <c r="AI32" s="611"/>
      <c r="AJ32" s="611"/>
      <c r="AK32" s="611"/>
      <c r="AL32" s="612" t="s">
        <v>128</v>
      </c>
      <c r="AM32" s="613"/>
      <c r="AN32" s="613"/>
      <c r="AO32" s="614"/>
      <c r="AP32" s="653"/>
      <c r="AQ32" s="654"/>
      <c r="AR32" s="654"/>
      <c r="AS32" s="654"/>
      <c r="AT32" s="658"/>
      <c r="AU32" s="205" t="s">
        <v>314</v>
      </c>
      <c r="AX32" s="604" t="s">
        <v>315</v>
      </c>
      <c r="AY32" s="605"/>
      <c r="AZ32" s="605"/>
      <c r="BA32" s="605"/>
      <c r="BB32" s="605"/>
      <c r="BC32" s="605"/>
      <c r="BD32" s="605"/>
      <c r="BE32" s="605"/>
      <c r="BF32" s="606"/>
      <c r="BG32" s="663">
        <v>99.5</v>
      </c>
      <c r="BH32" s="638"/>
      <c r="BI32" s="638"/>
      <c r="BJ32" s="638"/>
      <c r="BK32" s="638"/>
      <c r="BL32" s="638"/>
      <c r="BM32" s="613">
        <v>98.6</v>
      </c>
      <c r="BN32" s="638"/>
      <c r="BO32" s="638"/>
      <c r="BP32" s="638"/>
      <c r="BQ32" s="664"/>
      <c r="BR32" s="663">
        <v>99.3</v>
      </c>
      <c r="BS32" s="638"/>
      <c r="BT32" s="638"/>
      <c r="BU32" s="638"/>
      <c r="BV32" s="638"/>
      <c r="BW32" s="638"/>
      <c r="BX32" s="613">
        <v>98.3</v>
      </c>
      <c r="BY32" s="638"/>
      <c r="BZ32" s="638"/>
      <c r="CA32" s="638"/>
      <c r="CB32" s="664"/>
      <c r="CD32" s="649"/>
      <c r="CE32" s="650"/>
      <c r="CF32" s="604" t="s">
        <v>316</v>
      </c>
      <c r="CG32" s="605"/>
      <c r="CH32" s="605"/>
      <c r="CI32" s="605"/>
      <c r="CJ32" s="605"/>
      <c r="CK32" s="605"/>
      <c r="CL32" s="605"/>
      <c r="CM32" s="605"/>
      <c r="CN32" s="605"/>
      <c r="CO32" s="605"/>
      <c r="CP32" s="605"/>
      <c r="CQ32" s="606"/>
      <c r="CR32" s="607" t="s">
        <v>128</v>
      </c>
      <c r="CS32" s="608"/>
      <c r="CT32" s="608"/>
      <c r="CU32" s="608"/>
      <c r="CV32" s="608"/>
      <c r="CW32" s="608"/>
      <c r="CX32" s="608"/>
      <c r="CY32" s="609"/>
      <c r="CZ32" s="612" t="s">
        <v>128</v>
      </c>
      <c r="DA32" s="640"/>
      <c r="DB32" s="640"/>
      <c r="DC32" s="642"/>
      <c r="DD32" s="616" t="s">
        <v>128</v>
      </c>
      <c r="DE32" s="608"/>
      <c r="DF32" s="608"/>
      <c r="DG32" s="608"/>
      <c r="DH32" s="608"/>
      <c r="DI32" s="608"/>
      <c r="DJ32" s="608"/>
      <c r="DK32" s="609"/>
      <c r="DL32" s="616" t="s">
        <v>128</v>
      </c>
      <c r="DM32" s="608"/>
      <c r="DN32" s="608"/>
      <c r="DO32" s="608"/>
      <c r="DP32" s="608"/>
      <c r="DQ32" s="608"/>
      <c r="DR32" s="608"/>
      <c r="DS32" s="608"/>
      <c r="DT32" s="608"/>
      <c r="DU32" s="608"/>
      <c r="DV32" s="609"/>
      <c r="DW32" s="612" t="s">
        <v>128</v>
      </c>
      <c r="DX32" s="640"/>
      <c r="DY32" s="640"/>
      <c r="DZ32" s="640"/>
      <c r="EA32" s="640"/>
      <c r="EB32" s="640"/>
      <c r="EC32" s="641"/>
    </row>
    <row r="33" spans="2:133" ht="11.25" customHeight="1" x14ac:dyDescent="0.15">
      <c r="B33" s="625" t="s">
        <v>317</v>
      </c>
      <c r="C33" s="626"/>
      <c r="D33" s="626"/>
      <c r="E33" s="626"/>
      <c r="F33" s="626"/>
      <c r="G33" s="626"/>
      <c r="H33" s="626"/>
      <c r="I33" s="626"/>
      <c r="J33" s="626"/>
      <c r="K33" s="626"/>
      <c r="L33" s="626"/>
      <c r="M33" s="626"/>
      <c r="N33" s="626"/>
      <c r="O33" s="626"/>
      <c r="P33" s="626"/>
      <c r="Q33" s="627"/>
      <c r="R33" s="607">
        <v>2570</v>
      </c>
      <c r="S33" s="608"/>
      <c r="T33" s="608"/>
      <c r="U33" s="608"/>
      <c r="V33" s="608"/>
      <c r="W33" s="608"/>
      <c r="X33" s="608"/>
      <c r="Y33" s="609"/>
      <c r="Z33" s="610">
        <v>0</v>
      </c>
      <c r="AA33" s="610"/>
      <c r="AB33" s="610"/>
      <c r="AC33" s="610"/>
      <c r="AD33" s="611">
        <v>2570</v>
      </c>
      <c r="AE33" s="611"/>
      <c r="AF33" s="611"/>
      <c r="AG33" s="611"/>
      <c r="AH33" s="611"/>
      <c r="AI33" s="611"/>
      <c r="AJ33" s="611"/>
      <c r="AK33" s="611"/>
      <c r="AL33" s="612">
        <v>0</v>
      </c>
      <c r="AM33" s="613"/>
      <c r="AN33" s="613"/>
      <c r="AO33" s="614"/>
      <c r="AP33" s="655"/>
      <c r="AQ33" s="656"/>
      <c r="AR33" s="656"/>
      <c r="AS33" s="656"/>
      <c r="AT33" s="659"/>
      <c r="AU33" s="210"/>
      <c r="AV33" s="210"/>
      <c r="AW33" s="210"/>
      <c r="AX33" s="628" t="s">
        <v>318</v>
      </c>
      <c r="AY33" s="629"/>
      <c r="AZ33" s="629"/>
      <c r="BA33" s="629"/>
      <c r="BB33" s="629"/>
      <c r="BC33" s="629"/>
      <c r="BD33" s="629"/>
      <c r="BE33" s="629"/>
      <c r="BF33" s="630"/>
      <c r="BG33" s="665">
        <v>99.6</v>
      </c>
      <c r="BH33" s="666"/>
      <c r="BI33" s="666"/>
      <c r="BJ33" s="666"/>
      <c r="BK33" s="666"/>
      <c r="BL33" s="666"/>
      <c r="BM33" s="667">
        <v>98.8</v>
      </c>
      <c r="BN33" s="666"/>
      <c r="BO33" s="666"/>
      <c r="BP33" s="666"/>
      <c r="BQ33" s="668"/>
      <c r="BR33" s="665">
        <v>98.2</v>
      </c>
      <c r="BS33" s="666"/>
      <c r="BT33" s="666"/>
      <c r="BU33" s="666"/>
      <c r="BV33" s="666"/>
      <c r="BW33" s="666"/>
      <c r="BX33" s="667">
        <v>97.4</v>
      </c>
      <c r="BY33" s="666"/>
      <c r="BZ33" s="666"/>
      <c r="CA33" s="666"/>
      <c r="CB33" s="668"/>
      <c r="CD33" s="604" t="s">
        <v>319</v>
      </c>
      <c r="CE33" s="605"/>
      <c r="CF33" s="605"/>
      <c r="CG33" s="605"/>
      <c r="CH33" s="605"/>
      <c r="CI33" s="605"/>
      <c r="CJ33" s="605"/>
      <c r="CK33" s="605"/>
      <c r="CL33" s="605"/>
      <c r="CM33" s="605"/>
      <c r="CN33" s="605"/>
      <c r="CO33" s="605"/>
      <c r="CP33" s="605"/>
      <c r="CQ33" s="606"/>
      <c r="CR33" s="607">
        <v>89439387</v>
      </c>
      <c r="CS33" s="638"/>
      <c r="CT33" s="638"/>
      <c r="CU33" s="638"/>
      <c r="CV33" s="638"/>
      <c r="CW33" s="638"/>
      <c r="CX33" s="638"/>
      <c r="CY33" s="639"/>
      <c r="CZ33" s="612">
        <v>39.5</v>
      </c>
      <c r="DA33" s="640"/>
      <c r="DB33" s="640"/>
      <c r="DC33" s="642"/>
      <c r="DD33" s="616">
        <v>55862264</v>
      </c>
      <c r="DE33" s="638"/>
      <c r="DF33" s="638"/>
      <c r="DG33" s="638"/>
      <c r="DH33" s="638"/>
      <c r="DI33" s="638"/>
      <c r="DJ33" s="638"/>
      <c r="DK33" s="639"/>
      <c r="DL33" s="616">
        <v>40074085</v>
      </c>
      <c r="DM33" s="638"/>
      <c r="DN33" s="638"/>
      <c r="DO33" s="638"/>
      <c r="DP33" s="638"/>
      <c r="DQ33" s="638"/>
      <c r="DR33" s="638"/>
      <c r="DS33" s="638"/>
      <c r="DT33" s="638"/>
      <c r="DU33" s="638"/>
      <c r="DV33" s="639"/>
      <c r="DW33" s="612">
        <v>35</v>
      </c>
      <c r="DX33" s="640"/>
      <c r="DY33" s="640"/>
      <c r="DZ33" s="640"/>
      <c r="EA33" s="640"/>
      <c r="EB33" s="640"/>
      <c r="EC33" s="641"/>
    </row>
    <row r="34" spans="2:133" ht="11.25" customHeight="1" x14ac:dyDescent="0.15">
      <c r="B34" s="604" t="s">
        <v>320</v>
      </c>
      <c r="C34" s="605"/>
      <c r="D34" s="605"/>
      <c r="E34" s="605"/>
      <c r="F34" s="605"/>
      <c r="G34" s="605"/>
      <c r="H34" s="605"/>
      <c r="I34" s="605"/>
      <c r="J34" s="605"/>
      <c r="K34" s="605"/>
      <c r="L34" s="605"/>
      <c r="M34" s="605"/>
      <c r="N34" s="605"/>
      <c r="O34" s="605"/>
      <c r="P34" s="605"/>
      <c r="Q34" s="606"/>
      <c r="R34" s="607">
        <v>18216551</v>
      </c>
      <c r="S34" s="608"/>
      <c r="T34" s="608"/>
      <c r="U34" s="608"/>
      <c r="V34" s="608"/>
      <c r="W34" s="608"/>
      <c r="X34" s="608"/>
      <c r="Y34" s="609"/>
      <c r="Z34" s="610">
        <v>7.9</v>
      </c>
      <c r="AA34" s="610"/>
      <c r="AB34" s="610"/>
      <c r="AC34" s="610"/>
      <c r="AD34" s="611" t="s">
        <v>128</v>
      </c>
      <c r="AE34" s="611"/>
      <c r="AF34" s="611"/>
      <c r="AG34" s="611"/>
      <c r="AH34" s="611"/>
      <c r="AI34" s="611"/>
      <c r="AJ34" s="611"/>
      <c r="AK34" s="611"/>
      <c r="AL34" s="612" t="s">
        <v>128</v>
      </c>
      <c r="AM34" s="613"/>
      <c r="AN34" s="613"/>
      <c r="AO34" s="614"/>
      <c r="AP34" s="213"/>
      <c r="AQ34" s="214"/>
      <c r="AS34" s="209"/>
      <c r="AT34" s="209"/>
      <c r="AU34" s="209"/>
      <c r="AV34" s="209"/>
      <c r="AW34" s="209"/>
      <c r="AX34" s="209"/>
      <c r="AY34" s="209"/>
      <c r="AZ34" s="209"/>
      <c r="BA34" s="209"/>
      <c r="BB34" s="209"/>
      <c r="BC34" s="209"/>
      <c r="BD34" s="209"/>
      <c r="BE34" s="209"/>
      <c r="BF34" s="209"/>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04" t="s">
        <v>321</v>
      </c>
      <c r="CE34" s="605"/>
      <c r="CF34" s="605"/>
      <c r="CG34" s="605"/>
      <c r="CH34" s="605"/>
      <c r="CI34" s="605"/>
      <c r="CJ34" s="605"/>
      <c r="CK34" s="605"/>
      <c r="CL34" s="605"/>
      <c r="CM34" s="605"/>
      <c r="CN34" s="605"/>
      <c r="CO34" s="605"/>
      <c r="CP34" s="605"/>
      <c r="CQ34" s="606"/>
      <c r="CR34" s="607">
        <v>27192569</v>
      </c>
      <c r="CS34" s="608"/>
      <c r="CT34" s="608"/>
      <c r="CU34" s="608"/>
      <c r="CV34" s="608"/>
      <c r="CW34" s="608"/>
      <c r="CX34" s="608"/>
      <c r="CY34" s="609"/>
      <c r="CZ34" s="612">
        <v>12</v>
      </c>
      <c r="DA34" s="640"/>
      <c r="DB34" s="640"/>
      <c r="DC34" s="642"/>
      <c r="DD34" s="616">
        <v>18526814</v>
      </c>
      <c r="DE34" s="608"/>
      <c r="DF34" s="608"/>
      <c r="DG34" s="608"/>
      <c r="DH34" s="608"/>
      <c r="DI34" s="608"/>
      <c r="DJ34" s="608"/>
      <c r="DK34" s="609"/>
      <c r="DL34" s="616">
        <v>17041414</v>
      </c>
      <c r="DM34" s="608"/>
      <c r="DN34" s="608"/>
      <c r="DO34" s="608"/>
      <c r="DP34" s="608"/>
      <c r="DQ34" s="608"/>
      <c r="DR34" s="608"/>
      <c r="DS34" s="608"/>
      <c r="DT34" s="608"/>
      <c r="DU34" s="608"/>
      <c r="DV34" s="609"/>
      <c r="DW34" s="612">
        <v>14.9</v>
      </c>
      <c r="DX34" s="640"/>
      <c r="DY34" s="640"/>
      <c r="DZ34" s="640"/>
      <c r="EA34" s="640"/>
      <c r="EB34" s="640"/>
      <c r="EC34" s="641"/>
    </row>
    <row r="35" spans="2:133" ht="11.25" customHeight="1" x14ac:dyDescent="0.15">
      <c r="B35" s="604" t="s">
        <v>322</v>
      </c>
      <c r="C35" s="605"/>
      <c r="D35" s="605"/>
      <c r="E35" s="605"/>
      <c r="F35" s="605"/>
      <c r="G35" s="605"/>
      <c r="H35" s="605"/>
      <c r="I35" s="605"/>
      <c r="J35" s="605"/>
      <c r="K35" s="605"/>
      <c r="L35" s="605"/>
      <c r="M35" s="605"/>
      <c r="N35" s="605"/>
      <c r="O35" s="605"/>
      <c r="P35" s="605"/>
      <c r="Q35" s="606"/>
      <c r="R35" s="607">
        <v>151947</v>
      </c>
      <c r="S35" s="608"/>
      <c r="T35" s="608"/>
      <c r="U35" s="608"/>
      <c r="V35" s="608"/>
      <c r="W35" s="608"/>
      <c r="X35" s="608"/>
      <c r="Y35" s="609"/>
      <c r="Z35" s="610">
        <v>0.1</v>
      </c>
      <c r="AA35" s="610"/>
      <c r="AB35" s="610"/>
      <c r="AC35" s="610"/>
      <c r="AD35" s="611">
        <v>28714</v>
      </c>
      <c r="AE35" s="611"/>
      <c r="AF35" s="611"/>
      <c r="AG35" s="611"/>
      <c r="AH35" s="611"/>
      <c r="AI35" s="611"/>
      <c r="AJ35" s="611"/>
      <c r="AK35" s="611"/>
      <c r="AL35" s="612">
        <v>0</v>
      </c>
      <c r="AM35" s="613"/>
      <c r="AN35" s="613"/>
      <c r="AO35" s="614"/>
      <c r="AP35" s="215"/>
      <c r="AQ35" s="589" t="s">
        <v>323</v>
      </c>
      <c r="AR35" s="590"/>
      <c r="AS35" s="590"/>
      <c r="AT35" s="590"/>
      <c r="AU35" s="590"/>
      <c r="AV35" s="590"/>
      <c r="AW35" s="590"/>
      <c r="AX35" s="590"/>
      <c r="AY35" s="590"/>
      <c r="AZ35" s="590"/>
      <c r="BA35" s="590"/>
      <c r="BB35" s="590"/>
      <c r="BC35" s="590"/>
      <c r="BD35" s="590"/>
      <c r="BE35" s="590"/>
      <c r="BF35" s="591"/>
      <c r="BG35" s="589" t="s">
        <v>324</v>
      </c>
      <c r="BH35" s="590"/>
      <c r="BI35" s="590"/>
      <c r="BJ35" s="590"/>
      <c r="BK35" s="590"/>
      <c r="BL35" s="590"/>
      <c r="BM35" s="590"/>
      <c r="BN35" s="590"/>
      <c r="BO35" s="590"/>
      <c r="BP35" s="590"/>
      <c r="BQ35" s="590"/>
      <c r="BR35" s="590"/>
      <c r="BS35" s="590"/>
      <c r="BT35" s="590"/>
      <c r="BU35" s="590"/>
      <c r="BV35" s="590"/>
      <c r="BW35" s="590"/>
      <c r="BX35" s="590"/>
      <c r="BY35" s="590"/>
      <c r="BZ35" s="590"/>
      <c r="CA35" s="590"/>
      <c r="CB35" s="591"/>
      <c r="CD35" s="604" t="s">
        <v>325</v>
      </c>
      <c r="CE35" s="605"/>
      <c r="CF35" s="605"/>
      <c r="CG35" s="605"/>
      <c r="CH35" s="605"/>
      <c r="CI35" s="605"/>
      <c r="CJ35" s="605"/>
      <c r="CK35" s="605"/>
      <c r="CL35" s="605"/>
      <c r="CM35" s="605"/>
      <c r="CN35" s="605"/>
      <c r="CO35" s="605"/>
      <c r="CP35" s="605"/>
      <c r="CQ35" s="606"/>
      <c r="CR35" s="607">
        <v>1344845</v>
      </c>
      <c r="CS35" s="638"/>
      <c r="CT35" s="638"/>
      <c r="CU35" s="638"/>
      <c r="CV35" s="638"/>
      <c r="CW35" s="638"/>
      <c r="CX35" s="638"/>
      <c r="CY35" s="639"/>
      <c r="CZ35" s="612">
        <v>0.6</v>
      </c>
      <c r="DA35" s="640"/>
      <c r="DB35" s="640"/>
      <c r="DC35" s="642"/>
      <c r="DD35" s="616">
        <v>1182026</v>
      </c>
      <c r="DE35" s="638"/>
      <c r="DF35" s="638"/>
      <c r="DG35" s="638"/>
      <c r="DH35" s="638"/>
      <c r="DI35" s="638"/>
      <c r="DJ35" s="638"/>
      <c r="DK35" s="639"/>
      <c r="DL35" s="616">
        <v>1182026</v>
      </c>
      <c r="DM35" s="638"/>
      <c r="DN35" s="638"/>
      <c r="DO35" s="638"/>
      <c r="DP35" s="638"/>
      <c r="DQ35" s="638"/>
      <c r="DR35" s="638"/>
      <c r="DS35" s="638"/>
      <c r="DT35" s="638"/>
      <c r="DU35" s="638"/>
      <c r="DV35" s="639"/>
      <c r="DW35" s="612">
        <v>1</v>
      </c>
      <c r="DX35" s="640"/>
      <c r="DY35" s="640"/>
      <c r="DZ35" s="640"/>
      <c r="EA35" s="640"/>
      <c r="EB35" s="640"/>
      <c r="EC35" s="641"/>
    </row>
    <row r="36" spans="2:133" ht="11.25" customHeight="1" x14ac:dyDescent="0.15">
      <c r="B36" s="604" t="s">
        <v>326</v>
      </c>
      <c r="C36" s="605"/>
      <c r="D36" s="605"/>
      <c r="E36" s="605"/>
      <c r="F36" s="605"/>
      <c r="G36" s="605"/>
      <c r="H36" s="605"/>
      <c r="I36" s="605"/>
      <c r="J36" s="605"/>
      <c r="K36" s="605"/>
      <c r="L36" s="605"/>
      <c r="M36" s="605"/>
      <c r="N36" s="605"/>
      <c r="O36" s="605"/>
      <c r="P36" s="605"/>
      <c r="Q36" s="606"/>
      <c r="R36" s="607">
        <v>718290</v>
      </c>
      <c r="S36" s="608"/>
      <c r="T36" s="608"/>
      <c r="U36" s="608"/>
      <c r="V36" s="608"/>
      <c r="W36" s="608"/>
      <c r="X36" s="608"/>
      <c r="Y36" s="609"/>
      <c r="Z36" s="610">
        <v>0.3</v>
      </c>
      <c r="AA36" s="610"/>
      <c r="AB36" s="610"/>
      <c r="AC36" s="610"/>
      <c r="AD36" s="611" t="s">
        <v>128</v>
      </c>
      <c r="AE36" s="611"/>
      <c r="AF36" s="611"/>
      <c r="AG36" s="611"/>
      <c r="AH36" s="611"/>
      <c r="AI36" s="611"/>
      <c r="AJ36" s="611"/>
      <c r="AK36" s="611"/>
      <c r="AL36" s="612" t="s">
        <v>128</v>
      </c>
      <c r="AM36" s="613"/>
      <c r="AN36" s="613"/>
      <c r="AO36" s="614"/>
      <c r="AP36" s="215"/>
      <c r="AQ36" s="669" t="s">
        <v>327</v>
      </c>
      <c r="AR36" s="670"/>
      <c r="AS36" s="670"/>
      <c r="AT36" s="670"/>
      <c r="AU36" s="670"/>
      <c r="AV36" s="670"/>
      <c r="AW36" s="670"/>
      <c r="AX36" s="670"/>
      <c r="AY36" s="671"/>
      <c r="AZ36" s="596">
        <v>27567090</v>
      </c>
      <c r="BA36" s="597"/>
      <c r="BB36" s="597"/>
      <c r="BC36" s="597"/>
      <c r="BD36" s="597"/>
      <c r="BE36" s="597"/>
      <c r="BF36" s="672"/>
      <c r="BG36" s="593" t="s">
        <v>328</v>
      </c>
      <c r="BH36" s="594"/>
      <c r="BI36" s="594"/>
      <c r="BJ36" s="594"/>
      <c r="BK36" s="594"/>
      <c r="BL36" s="594"/>
      <c r="BM36" s="594"/>
      <c r="BN36" s="594"/>
      <c r="BO36" s="594"/>
      <c r="BP36" s="594"/>
      <c r="BQ36" s="594"/>
      <c r="BR36" s="594"/>
      <c r="BS36" s="594"/>
      <c r="BT36" s="594"/>
      <c r="BU36" s="595"/>
      <c r="BV36" s="596">
        <v>3838349</v>
      </c>
      <c r="BW36" s="597"/>
      <c r="BX36" s="597"/>
      <c r="BY36" s="597"/>
      <c r="BZ36" s="597"/>
      <c r="CA36" s="597"/>
      <c r="CB36" s="672"/>
      <c r="CD36" s="604" t="s">
        <v>329</v>
      </c>
      <c r="CE36" s="605"/>
      <c r="CF36" s="605"/>
      <c r="CG36" s="605"/>
      <c r="CH36" s="605"/>
      <c r="CI36" s="605"/>
      <c r="CJ36" s="605"/>
      <c r="CK36" s="605"/>
      <c r="CL36" s="605"/>
      <c r="CM36" s="605"/>
      <c r="CN36" s="605"/>
      <c r="CO36" s="605"/>
      <c r="CP36" s="605"/>
      <c r="CQ36" s="606"/>
      <c r="CR36" s="607">
        <v>28573827</v>
      </c>
      <c r="CS36" s="608"/>
      <c r="CT36" s="608"/>
      <c r="CU36" s="608"/>
      <c r="CV36" s="608"/>
      <c r="CW36" s="608"/>
      <c r="CX36" s="608"/>
      <c r="CY36" s="609"/>
      <c r="CZ36" s="612">
        <v>12.6</v>
      </c>
      <c r="DA36" s="640"/>
      <c r="DB36" s="640"/>
      <c r="DC36" s="642"/>
      <c r="DD36" s="616">
        <v>12697397</v>
      </c>
      <c r="DE36" s="608"/>
      <c r="DF36" s="608"/>
      <c r="DG36" s="608"/>
      <c r="DH36" s="608"/>
      <c r="DI36" s="608"/>
      <c r="DJ36" s="608"/>
      <c r="DK36" s="609"/>
      <c r="DL36" s="616">
        <v>6953111</v>
      </c>
      <c r="DM36" s="608"/>
      <c r="DN36" s="608"/>
      <c r="DO36" s="608"/>
      <c r="DP36" s="608"/>
      <c r="DQ36" s="608"/>
      <c r="DR36" s="608"/>
      <c r="DS36" s="608"/>
      <c r="DT36" s="608"/>
      <c r="DU36" s="608"/>
      <c r="DV36" s="609"/>
      <c r="DW36" s="612">
        <v>6.1</v>
      </c>
      <c r="DX36" s="640"/>
      <c r="DY36" s="640"/>
      <c r="DZ36" s="640"/>
      <c r="EA36" s="640"/>
      <c r="EB36" s="640"/>
      <c r="EC36" s="641"/>
    </row>
    <row r="37" spans="2:133" ht="11.25" customHeight="1" x14ac:dyDescent="0.15">
      <c r="B37" s="604" t="s">
        <v>330</v>
      </c>
      <c r="C37" s="605"/>
      <c r="D37" s="605"/>
      <c r="E37" s="605"/>
      <c r="F37" s="605"/>
      <c r="G37" s="605"/>
      <c r="H37" s="605"/>
      <c r="I37" s="605"/>
      <c r="J37" s="605"/>
      <c r="K37" s="605"/>
      <c r="L37" s="605"/>
      <c r="M37" s="605"/>
      <c r="N37" s="605"/>
      <c r="O37" s="605"/>
      <c r="P37" s="605"/>
      <c r="Q37" s="606"/>
      <c r="R37" s="607">
        <v>2702891</v>
      </c>
      <c r="S37" s="608"/>
      <c r="T37" s="608"/>
      <c r="U37" s="608"/>
      <c r="V37" s="608"/>
      <c r="W37" s="608"/>
      <c r="X37" s="608"/>
      <c r="Y37" s="609"/>
      <c r="Z37" s="610">
        <v>1.2</v>
      </c>
      <c r="AA37" s="610"/>
      <c r="AB37" s="610"/>
      <c r="AC37" s="610"/>
      <c r="AD37" s="611" t="s">
        <v>128</v>
      </c>
      <c r="AE37" s="611"/>
      <c r="AF37" s="611"/>
      <c r="AG37" s="611"/>
      <c r="AH37" s="611"/>
      <c r="AI37" s="611"/>
      <c r="AJ37" s="611"/>
      <c r="AK37" s="611"/>
      <c r="AL37" s="612" t="s">
        <v>128</v>
      </c>
      <c r="AM37" s="613"/>
      <c r="AN37" s="613"/>
      <c r="AO37" s="614"/>
      <c r="AQ37" s="673" t="s">
        <v>331</v>
      </c>
      <c r="AR37" s="674"/>
      <c r="AS37" s="674"/>
      <c r="AT37" s="674"/>
      <c r="AU37" s="674"/>
      <c r="AV37" s="674"/>
      <c r="AW37" s="674"/>
      <c r="AX37" s="674"/>
      <c r="AY37" s="675"/>
      <c r="AZ37" s="607">
        <v>6325414</v>
      </c>
      <c r="BA37" s="608"/>
      <c r="BB37" s="608"/>
      <c r="BC37" s="608"/>
      <c r="BD37" s="638"/>
      <c r="BE37" s="638"/>
      <c r="BF37" s="664"/>
      <c r="BG37" s="604" t="s">
        <v>332</v>
      </c>
      <c r="BH37" s="605"/>
      <c r="BI37" s="605"/>
      <c r="BJ37" s="605"/>
      <c r="BK37" s="605"/>
      <c r="BL37" s="605"/>
      <c r="BM37" s="605"/>
      <c r="BN37" s="605"/>
      <c r="BO37" s="605"/>
      <c r="BP37" s="605"/>
      <c r="BQ37" s="605"/>
      <c r="BR37" s="605"/>
      <c r="BS37" s="605"/>
      <c r="BT37" s="605"/>
      <c r="BU37" s="606"/>
      <c r="BV37" s="607">
        <v>2651869</v>
      </c>
      <c r="BW37" s="608"/>
      <c r="BX37" s="608"/>
      <c r="BY37" s="608"/>
      <c r="BZ37" s="608"/>
      <c r="CA37" s="608"/>
      <c r="CB37" s="617"/>
      <c r="CD37" s="604" t="s">
        <v>333</v>
      </c>
      <c r="CE37" s="605"/>
      <c r="CF37" s="605"/>
      <c r="CG37" s="605"/>
      <c r="CH37" s="605"/>
      <c r="CI37" s="605"/>
      <c r="CJ37" s="605"/>
      <c r="CK37" s="605"/>
      <c r="CL37" s="605"/>
      <c r="CM37" s="605"/>
      <c r="CN37" s="605"/>
      <c r="CO37" s="605"/>
      <c r="CP37" s="605"/>
      <c r="CQ37" s="606"/>
      <c r="CR37" s="607">
        <v>974357</v>
      </c>
      <c r="CS37" s="638"/>
      <c r="CT37" s="638"/>
      <c r="CU37" s="638"/>
      <c r="CV37" s="638"/>
      <c r="CW37" s="638"/>
      <c r="CX37" s="638"/>
      <c r="CY37" s="639"/>
      <c r="CZ37" s="612">
        <v>0.4</v>
      </c>
      <c r="DA37" s="640"/>
      <c r="DB37" s="640"/>
      <c r="DC37" s="642"/>
      <c r="DD37" s="616">
        <v>925594</v>
      </c>
      <c r="DE37" s="638"/>
      <c r="DF37" s="638"/>
      <c r="DG37" s="638"/>
      <c r="DH37" s="638"/>
      <c r="DI37" s="638"/>
      <c r="DJ37" s="638"/>
      <c r="DK37" s="639"/>
      <c r="DL37" s="616">
        <v>925594</v>
      </c>
      <c r="DM37" s="638"/>
      <c r="DN37" s="638"/>
      <c r="DO37" s="638"/>
      <c r="DP37" s="638"/>
      <c r="DQ37" s="638"/>
      <c r="DR37" s="638"/>
      <c r="DS37" s="638"/>
      <c r="DT37" s="638"/>
      <c r="DU37" s="638"/>
      <c r="DV37" s="639"/>
      <c r="DW37" s="612">
        <v>0.8</v>
      </c>
      <c r="DX37" s="640"/>
      <c r="DY37" s="640"/>
      <c r="DZ37" s="640"/>
      <c r="EA37" s="640"/>
      <c r="EB37" s="640"/>
      <c r="EC37" s="641"/>
    </row>
    <row r="38" spans="2:133" ht="11.25" customHeight="1" x14ac:dyDescent="0.15">
      <c r="B38" s="604" t="s">
        <v>334</v>
      </c>
      <c r="C38" s="605"/>
      <c r="D38" s="605"/>
      <c r="E38" s="605"/>
      <c r="F38" s="605"/>
      <c r="G38" s="605"/>
      <c r="H38" s="605"/>
      <c r="I38" s="605"/>
      <c r="J38" s="605"/>
      <c r="K38" s="605"/>
      <c r="L38" s="605"/>
      <c r="M38" s="605"/>
      <c r="N38" s="605"/>
      <c r="O38" s="605"/>
      <c r="P38" s="605"/>
      <c r="Q38" s="606"/>
      <c r="R38" s="607">
        <v>2976453</v>
      </c>
      <c r="S38" s="608"/>
      <c r="T38" s="608"/>
      <c r="U38" s="608"/>
      <c r="V38" s="608"/>
      <c r="W38" s="608"/>
      <c r="X38" s="608"/>
      <c r="Y38" s="609"/>
      <c r="Z38" s="610">
        <v>1.3</v>
      </c>
      <c r="AA38" s="610"/>
      <c r="AB38" s="610"/>
      <c r="AC38" s="610"/>
      <c r="AD38" s="611" t="s">
        <v>128</v>
      </c>
      <c r="AE38" s="611"/>
      <c r="AF38" s="611"/>
      <c r="AG38" s="611"/>
      <c r="AH38" s="611"/>
      <c r="AI38" s="611"/>
      <c r="AJ38" s="611"/>
      <c r="AK38" s="611"/>
      <c r="AL38" s="612" t="s">
        <v>128</v>
      </c>
      <c r="AM38" s="613"/>
      <c r="AN38" s="613"/>
      <c r="AO38" s="614"/>
      <c r="AQ38" s="673" t="s">
        <v>335</v>
      </c>
      <c r="AR38" s="674"/>
      <c r="AS38" s="674"/>
      <c r="AT38" s="674"/>
      <c r="AU38" s="674"/>
      <c r="AV38" s="674"/>
      <c r="AW38" s="674"/>
      <c r="AX38" s="674"/>
      <c r="AY38" s="675"/>
      <c r="AZ38" s="607">
        <v>363194</v>
      </c>
      <c r="BA38" s="608"/>
      <c r="BB38" s="608"/>
      <c r="BC38" s="608"/>
      <c r="BD38" s="638"/>
      <c r="BE38" s="638"/>
      <c r="BF38" s="664"/>
      <c r="BG38" s="604" t="s">
        <v>336</v>
      </c>
      <c r="BH38" s="605"/>
      <c r="BI38" s="605"/>
      <c r="BJ38" s="605"/>
      <c r="BK38" s="605"/>
      <c r="BL38" s="605"/>
      <c r="BM38" s="605"/>
      <c r="BN38" s="605"/>
      <c r="BO38" s="605"/>
      <c r="BP38" s="605"/>
      <c r="BQ38" s="605"/>
      <c r="BR38" s="605"/>
      <c r="BS38" s="605"/>
      <c r="BT38" s="605"/>
      <c r="BU38" s="606"/>
      <c r="BV38" s="607">
        <v>67576</v>
      </c>
      <c r="BW38" s="608"/>
      <c r="BX38" s="608"/>
      <c r="BY38" s="608"/>
      <c r="BZ38" s="608"/>
      <c r="CA38" s="608"/>
      <c r="CB38" s="617"/>
      <c r="CD38" s="604" t="s">
        <v>337</v>
      </c>
      <c r="CE38" s="605"/>
      <c r="CF38" s="605"/>
      <c r="CG38" s="605"/>
      <c r="CH38" s="605"/>
      <c r="CI38" s="605"/>
      <c r="CJ38" s="605"/>
      <c r="CK38" s="605"/>
      <c r="CL38" s="605"/>
      <c r="CM38" s="605"/>
      <c r="CN38" s="605"/>
      <c r="CO38" s="605"/>
      <c r="CP38" s="605"/>
      <c r="CQ38" s="606"/>
      <c r="CR38" s="607">
        <v>20625213</v>
      </c>
      <c r="CS38" s="608"/>
      <c r="CT38" s="608"/>
      <c r="CU38" s="608"/>
      <c r="CV38" s="608"/>
      <c r="CW38" s="608"/>
      <c r="CX38" s="608"/>
      <c r="CY38" s="609"/>
      <c r="CZ38" s="612">
        <v>9.1</v>
      </c>
      <c r="DA38" s="640"/>
      <c r="DB38" s="640"/>
      <c r="DC38" s="642"/>
      <c r="DD38" s="616">
        <v>16531256</v>
      </c>
      <c r="DE38" s="608"/>
      <c r="DF38" s="608"/>
      <c r="DG38" s="608"/>
      <c r="DH38" s="608"/>
      <c r="DI38" s="608"/>
      <c r="DJ38" s="608"/>
      <c r="DK38" s="609"/>
      <c r="DL38" s="616">
        <v>14851588</v>
      </c>
      <c r="DM38" s="608"/>
      <c r="DN38" s="608"/>
      <c r="DO38" s="608"/>
      <c r="DP38" s="608"/>
      <c r="DQ38" s="608"/>
      <c r="DR38" s="608"/>
      <c r="DS38" s="608"/>
      <c r="DT38" s="608"/>
      <c r="DU38" s="608"/>
      <c r="DV38" s="609"/>
      <c r="DW38" s="612">
        <v>13</v>
      </c>
      <c r="DX38" s="640"/>
      <c r="DY38" s="640"/>
      <c r="DZ38" s="640"/>
      <c r="EA38" s="640"/>
      <c r="EB38" s="640"/>
      <c r="EC38" s="641"/>
    </row>
    <row r="39" spans="2:133" ht="11.25" customHeight="1" x14ac:dyDescent="0.15">
      <c r="B39" s="604" t="s">
        <v>338</v>
      </c>
      <c r="C39" s="605"/>
      <c r="D39" s="605"/>
      <c r="E39" s="605"/>
      <c r="F39" s="605"/>
      <c r="G39" s="605"/>
      <c r="H39" s="605"/>
      <c r="I39" s="605"/>
      <c r="J39" s="605"/>
      <c r="K39" s="605"/>
      <c r="L39" s="605"/>
      <c r="M39" s="605"/>
      <c r="N39" s="605"/>
      <c r="O39" s="605"/>
      <c r="P39" s="605"/>
      <c r="Q39" s="606"/>
      <c r="R39" s="607">
        <v>7105261</v>
      </c>
      <c r="S39" s="608"/>
      <c r="T39" s="608"/>
      <c r="U39" s="608"/>
      <c r="V39" s="608"/>
      <c r="W39" s="608"/>
      <c r="X39" s="608"/>
      <c r="Y39" s="609"/>
      <c r="Z39" s="610">
        <v>3.1</v>
      </c>
      <c r="AA39" s="610"/>
      <c r="AB39" s="610"/>
      <c r="AC39" s="610"/>
      <c r="AD39" s="611">
        <v>19029</v>
      </c>
      <c r="AE39" s="611"/>
      <c r="AF39" s="611"/>
      <c r="AG39" s="611"/>
      <c r="AH39" s="611"/>
      <c r="AI39" s="611"/>
      <c r="AJ39" s="611"/>
      <c r="AK39" s="611"/>
      <c r="AL39" s="612">
        <v>0</v>
      </c>
      <c r="AM39" s="613"/>
      <c r="AN39" s="613"/>
      <c r="AO39" s="614"/>
      <c r="AQ39" s="673" t="s">
        <v>339</v>
      </c>
      <c r="AR39" s="674"/>
      <c r="AS39" s="674"/>
      <c r="AT39" s="674"/>
      <c r="AU39" s="674"/>
      <c r="AV39" s="674"/>
      <c r="AW39" s="674"/>
      <c r="AX39" s="674"/>
      <c r="AY39" s="675"/>
      <c r="AZ39" s="607">
        <v>315336</v>
      </c>
      <c r="BA39" s="608"/>
      <c r="BB39" s="608"/>
      <c r="BC39" s="608"/>
      <c r="BD39" s="638"/>
      <c r="BE39" s="638"/>
      <c r="BF39" s="664"/>
      <c r="BG39" s="604" t="s">
        <v>340</v>
      </c>
      <c r="BH39" s="605"/>
      <c r="BI39" s="605"/>
      <c r="BJ39" s="605"/>
      <c r="BK39" s="605"/>
      <c r="BL39" s="605"/>
      <c r="BM39" s="605"/>
      <c r="BN39" s="605"/>
      <c r="BO39" s="605"/>
      <c r="BP39" s="605"/>
      <c r="BQ39" s="605"/>
      <c r="BR39" s="605"/>
      <c r="BS39" s="605"/>
      <c r="BT39" s="605"/>
      <c r="BU39" s="606"/>
      <c r="BV39" s="607">
        <v>100180</v>
      </c>
      <c r="BW39" s="608"/>
      <c r="BX39" s="608"/>
      <c r="BY39" s="608"/>
      <c r="BZ39" s="608"/>
      <c r="CA39" s="608"/>
      <c r="CB39" s="617"/>
      <c r="CD39" s="604" t="s">
        <v>341</v>
      </c>
      <c r="CE39" s="605"/>
      <c r="CF39" s="605"/>
      <c r="CG39" s="605"/>
      <c r="CH39" s="605"/>
      <c r="CI39" s="605"/>
      <c r="CJ39" s="605"/>
      <c r="CK39" s="605"/>
      <c r="CL39" s="605"/>
      <c r="CM39" s="605"/>
      <c r="CN39" s="605"/>
      <c r="CO39" s="605"/>
      <c r="CP39" s="605"/>
      <c r="CQ39" s="606"/>
      <c r="CR39" s="607">
        <v>4750159</v>
      </c>
      <c r="CS39" s="638"/>
      <c r="CT39" s="638"/>
      <c r="CU39" s="638"/>
      <c r="CV39" s="638"/>
      <c r="CW39" s="638"/>
      <c r="CX39" s="638"/>
      <c r="CY39" s="639"/>
      <c r="CZ39" s="612">
        <v>2.1</v>
      </c>
      <c r="DA39" s="640"/>
      <c r="DB39" s="640"/>
      <c r="DC39" s="642"/>
      <c r="DD39" s="616">
        <v>4717955</v>
      </c>
      <c r="DE39" s="638"/>
      <c r="DF39" s="638"/>
      <c r="DG39" s="638"/>
      <c r="DH39" s="638"/>
      <c r="DI39" s="638"/>
      <c r="DJ39" s="638"/>
      <c r="DK39" s="639"/>
      <c r="DL39" s="616" t="s">
        <v>128</v>
      </c>
      <c r="DM39" s="638"/>
      <c r="DN39" s="638"/>
      <c r="DO39" s="638"/>
      <c r="DP39" s="638"/>
      <c r="DQ39" s="638"/>
      <c r="DR39" s="638"/>
      <c r="DS39" s="638"/>
      <c r="DT39" s="638"/>
      <c r="DU39" s="638"/>
      <c r="DV39" s="639"/>
      <c r="DW39" s="612" t="s">
        <v>128</v>
      </c>
      <c r="DX39" s="640"/>
      <c r="DY39" s="640"/>
      <c r="DZ39" s="640"/>
      <c r="EA39" s="640"/>
      <c r="EB39" s="640"/>
      <c r="EC39" s="641"/>
    </row>
    <row r="40" spans="2:133" ht="11.25" customHeight="1" x14ac:dyDescent="0.15">
      <c r="B40" s="604" t="s">
        <v>342</v>
      </c>
      <c r="C40" s="605"/>
      <c r="D40" s="605"/>
      <c r="E40" s="605"/>
      <c r="F40" s="605"/>
      <c r="G40" s="605"/>
      <c r="H40" s="605"/>
      <c r="I40" s="605"/>
      <c r="J40" s="605"/>
      <c r="K40" s="605"/>
      <c r="L40" s="605"/>
      <c r="M40" s="605"/>
      <c r="N40" s="605"/>
      <c r="O40" s="605"/>
      <c r="P40" s="605"/>
      <c r="Q40" s="606"/>
      <c r="R40" s="607">
        <v>10906800</v>
      </c>
      <c r="S40" s="608"/>
      <c r="T40" s="608"/>
      <c r="U40" s="608"/>
      <c r="V40" s="608"/>
      <c r="W40" s="608"/>
      <c r="X40" s="608"/>
      <c r="Y40" s="609"/>
      <c r="Z40" s="610">
        <v>4.7</v>
      </c>
      <c r="AA40" s="610"/>
      <c r="AB40" s="610"/>
      <c r="AC40" s="610"/>
      <c r="AD40" s="611" t="s">
        <v>128</v>
      </c>
      <c r="AE40" s="611"/>
      <c r="AF40" s="611"/>
      <c r="AG40" s="611"/>
      <c r="AH40" s="611"/>
      <c r="AI40" s="611"/>
      <c r="AJ40" s="611"/>
      <c r="AK40" s="611"/>
      <c r="AL40" s="612" t="s">
        <v>128</v>
      </c>
      <c r="AM40" s="613"/>
      <c r="AN40" s="613"/>
      <c r="AO40" s="614"/>
      <c r="AQ40" s="673" t="s">
        <v>343</v>
      </c>
      <c r="AR40" s="674"/>
      <c r="AS40" s="674"/>
      <c r="AT40" s="674"/>
      <c r="AU40" s="674"/>
      <c r="AV40" s="674"/>
      <c r="AW40" s="674"/>
      <c r="AX40" s="674"/>
      <c r="AY40" s="675"/>
      <c r="AZ40" s="607">
        <v>252775</v>
      </c>
      <c r="BA40" s="608"/>
      <c r="BB40" s="608"/>
      <c r="BC40" s="608"/>
      <c r="BD40" s="638"/>
      <c r="BE40" s="638"/>
      <c r="BF40" s="664"/>
      <c r="BG40" s="653" t="s">
        <v>344</v>
      </c>
      <c r="BH40" s="654"/>
      <c r="BI40" s="654"/>
      <c r="BJ40" s="654"/>
      <c r="BK40" s="654"/>
      <c r="BL40" s="211"/>
      <c r="BM40" s="605" t="s">
        <v>345</v>
      </c>
      <c r="BN40" s="605"/>
      <c r="BO40" s="605"/>
      <c r="BP40" s="605"/>
      <c r="BQ40" s="605"/>
      <c r="BR40" s="605"/>
      <c r="BS40" s="605"/>
      <c r="BT40" s="605"/>
      <c r="BU40" s="606"/>
      <c r="BV40" s="607">
        <v>87</v>
      </c>
      <c r="BW40" s="608"/>
      <c r="BX40" s="608"/>
      <c r="BY40" s="608"/>
      <c r="BZ40" s="608"/>
      <c r="CA40" s="608"/>
      <c r="CB40" s="617"/>
      <c r="CD40" s="604" t="s">
        <v>346</v>
      </c>
      <c r="CE40" s="605"/>
      <c r="CF40" s="605"/>
      <c r="CG40" s="605"/>
      <c r="CH40" s="605"/>
      <c r="CI40" s="605"/>
      <c r="CJ40" s="605"/>
      <c r="CK40" s="605"/>
      <c r="CL40" s="605"/>
      <c r="CM40" s="605"/>
      <c r="CN40" s="605"/>
      <c r="CO40" s="605"/>
      <c r="CP40" s="605"/>
      <c r="CQ40" s="606"/>
      <c r="CR40" s="607">
        <v>6952774</v>
      </c>
      <c r="CS40" s="608"/>
      <c r="CT40" s="608"/>
      <c r="CU40" s="608"/>
      <c r="CV40" s="608"/>
      <c r="CW40" s="608"/>
      <c r="CX40" s="608"/>
      <c r="CY40" s="609"/>
      <c r="CZ40" s="612">
        <v>3.1</v>
      </c>
      <c r="DA40" s="640"/>
      <c r="DB40" s="640"/>
      <c r="DC40" s="642"/>
      <c r="DD40" s="616">
        <v>2206816</v>
      </c>
      <c r="DE40" s="608"/>
      <c r="DF40" s="608"/>
      <c r="DG40" s="608"/>
      <c r="DH40" s="608"/>
      <c r="DI40" s="608"/>
      <c r="DJ40" s="608"/>
      <c r="DK40" s="609"/>
      <c r="DL40" s="616">
        <v>45946</v>
      </c>
      <c r="DM40" s="608"/>
      <c r="DN40" s="608"/>
      <c r="DO40" s="608"/>
      <c r="DP40" s="608"/>
      <c r="DQ40" s="608"/>
      <c r="DR40" s="608"/>
      <c r="DS40" s="608"/>
      <c r="DT40" s="608"/>
      <c r="DU40" s="608"/>
      <c r="DV40" s="609"/>
      <c r="DW40" s="612">
        <v>0</v>
      </c>
      <c r="DX40" s="640"/>
      <c r="DY40" s="640"/>
      <c r="DZ40" s="640"/>
      <c r="EA40" s="640"/>
      <c r="EB40" s="640"/>
      <c r="EC40" s="641"/>
    </row>
    <row r="41" spans="2:133" ht="11.25" customHeight="1" x14ac:dyDescent="0.15">
      <c r="B41" s="604" t="s">
        <v>347</v>
      </c>
      <c r="C41" s="605"/>
      <c r="D41" s="605"/>
      <c r="E41" s="605"/>
      <c r="F41" s="605"/>
      <c r="G41" s="605"/>
      <c r="H41" s="605"/>
      <c r="I41" s="605"/>
      <c r="J41" s="605"/>
      <c r="K41" s="605"/>
      <c r="L41" s="605"/>
      <c r="M41" s="605"/>
      <c r="N41" s="605"/>
      <c r="O41" s="605"/>
      <c r="P41" s="605"/>
      <c r="Q41" s="606"/>
      <c r="R41" s="607" t="s">
        <v>128</v>
      </c>
      <c r="S41" s="608"/>
      <c r="T41" s="608"/>
      <c r="U41" s="608"/>
      <c r="V41" s="608"/>
      <c r="W41" s="608"/>
      <c r="X41" s="608"/>
      <c r="Y41" s="609"/>
      <c r="Z41" s="610" t="s">
        <v>128</v>
      </c>
      <c r="AA41" s="610"/>
      <c r="AB41" s="610"/>
      <c r="AC41" s="610"/>
      <c r="AD41" s="611" t="s">
        <v>128</v>
      </c>
      <c r="AE41" s="611"/>
      <c r="AF41" s="611"/>
      <c r="AG41" s="611"/>
      <c r="AH41" s="611"/>
      <c r="AI41" s="611"/>
      <c r="AJ41" s="611"/>
      <c r="AK41" s="611"/>
      <c r="AL41" s="612" t="s">
        <v>128</v>
      </c>
      <c r="AM41" s="613"/>
      <c r="AN41" s="613"/>
      <c r="AO41" s="614"/>
      <c r="AQ41" s="673" t="s">
        <v>348</v>
      </c>
      <c r="AR41" s="674"/>
      <c r="AS41" s="674"/>
      <c r="AT41" s="674"/>
      <c r="AU41" s="674"/>
      <c r="AV41" s="674"/>
      <c r="AW41" s="674"/>
      <c r="AX41" s="674"/>
      <c r="AY41" s="675"/>
      <c r="AZ41" s="607">
        <v>5166737</v>
      </c>
      <c r="BA41" s="608"/>
      <c r="BB41" s="608"/>
      <c r="BC41" s="608"/>
      <c r="BD41" s="638"/>
      <c r="BE41" s="638"/>
      <c r="BF41" s="664"/>
      <c r="BG41" s="653"/>
      <c r="BH41" s="654"/>
      <c r="BI41" s="654"/>
      <c r="BJ41" s="654"/>
      <c r="BK41" s="654"/>
      <c r="BL41" s="211"/>
      <c r="BM41" s="605" t="s">
        <v>349</v>
      </c>
      <c r="BN41" s="605"/>
      <c r="BO41" s="605"/>
      <c r="BP41" s="605"/>
      <c r="BQ41" s="605"/>
      <c r="BR41" s="605"/>
      <c r="BS41" s="605"/>
      <c r="BT41" s="605"/>
      <c r="BU41" s="606"/>
      <c r="BV41" s="607">
        <v>1</v>
      </c>
      <c r="BW41" s="608"/>
      <c r="BX41" s="608"/>
      <c r="BY41" s="608"/>
      <c r="BZ41" s="608"/>
      <c r="CA41" s="608"/>
      <c r="CB41" s="617"/>
      <c r="CD41" s="604" t="s">
        <v>350</v>
      </c>
      <c r="CE41" s="605"/>
      <c r="CF41" s="605"/>
      <c r="CG41" s="605"/>
      <c r="CH41" s="605"/>
      <c r="CI41" s="605"/>
      <c r="CJ41" s="605"/>
      <c r="CK41" s="605"/>
      <c r="CL41" s="605"/>
      <c r="CM41" s="605"/>
      <c r="CN41" s="605"/>
      <c r="CO41" s="605"/>
      <c r="CP41" s="605"/>
      <c r="CQ41" s="606"/>
      <c r="CR41" s="607" t="s">
        <v>128</v>
      </c>
      <c r="CS41" s="638"/>
      <c r="CT41" s="638"/>
      <c r="CU41" s="638"/>
      <c r="CV41" s="638"/>
      <c r="CW41" s="638"/>
      <c r="CX41" s="638"/>
      <c r="CY41" s="639"/>
      <c r="CZ41" s="612" t="s">
        <v>128</v>
      </c>
      <c r="DA41" s="640"/>
      <c r="DB41" s="640"/>
      <c r="DC41" s="642"/>
      <c r="DD41" s="616" t="s">
        <v>128</v>
      </c>
      <c r="DE41" s="638"/>
      <c r="DF41" s="638"/>
      <c r="DG41" s="638"/>
      <c r="DH41" s="638"/>
      <c r="DI41" s="638"/>
      <c r="DJ41" s="638"/>
      <c r="DK41" s="639"/>
      <c r="DL41" s="682"/>
      <c r="DM41" s="683"/>
      <c r="DN41" s="683"/>
      <c r="DO41" s="683"/>
      <c r="DP41" s="683"/>
      <c r="DQ41" s="683"/>
      <c r="DR41" s="683"/>
      <c r="DS41" s="683"/>
      <c r="DT41" s="683"/>
      <c r="DU41" s="683"/>
      <c r="DV41" s="684"/>
      <c r="DW41" s="676"/>
      <c r="DX41" s="677"/>
      <c r="DY41" s="677"/>
      <c r="DZ41" s="677"/>
      <c r="EA41" s="677"/>
      <c r="EB41" s="677"/>
      <c r="EC41" s="678"/>
    </row>
    <row r="42" spans="2:133" ht="11.25" customHeight="1" x14ac:dyDescent="0.15">
      <c r="B42" s="604" t="s">
        <v>351</v>
      </c>
      <c r="C42" s="605"/>
      <c r="D42" s="605"/>
      <c r="E42" s="605"/>
      <c r="F42" s="605"/>
      <c r="G42" s="605"/>
      <c r="H42" s="605"/>
      <c r="I42" s="605"/>
      <c r="J42" s="605"/>
      <c r="K42" s="605"/>
      <c r="L42" s="605"/>
      <c r="M42" s="605"/>
      <c r="N42" s="605"/>
      <c r="O42" s="605"/>
      <c r="P42" s="605"/>
      <c r="Q42" s="606"/>
      <c r="R42" s="607" t="s">
        <v>128</v>
      </c>
      <c r="S42" s="608"/>
      <c r="T42" s="608"/>
      <c r="U42" s="608"/>
      <c r="V42" s="608"/>
      <c r="W42" s="608"/>
      <c r="X42" s="608"/>
      <c r="Y42" s="609"/>
      <c r="Z42" s="610" t="s">
        <v>128</v>
      </c>
      <c r="AA42" s="610"/>
      <c r="AB42" s="610"/>
      <c r="AC42" s="610"/>
      <c r="AD42" s="611" t="s">
        <v>128</v>
      </c>
      <c r="AE42" s="611"/>
      <c r="AF42" s="611"/>
      <c r="AG42" s="611"/>
      <c r="AH42" s="611"/>
      <c r="AI42" s="611"/>
      <c r="AJ42" s="611"/>
      <c r="AK42" s="611"/>
      <c r="AL42" s="612" t="s">
        <v>128</v>
      </c>
      <c r="AM42" s="613"/>
      <c r="AN42" s="613"/>
      <c r="AO42" s="614"/>
      <c r="AQ42" s="679" t="s">
        <v>352</v>
      </c>
      <c r="AR42" s="680"/>
      <c r="AS42" s="680"/>
      <c r="AT42" s="680"/>
      <c r="AU42" s="680"/>
      <c r="AV42" s="680"/>
      <c r="AW42" s="680"/>
      <c r="AX42" s="680"/>
      <c r="AY42" s="681"/>
      <c r="AZ42" s="685">
        <v>15143634</v>
      </c>
      <c r="BA42" s="686"/>
      <c r="BB42" s="686"/>
      <c r="BC42" s="686"/>
      <c r="BD42" s="666"/>
      <c r="BE42" s="666"/>
      <c r="BF42" s="668"/>
      <c r="BG42" s="655"/>
      <c r="BH42" s="656"/>
      <c r="BI42" s="656"/>
      <c r="BJ42" s="656"/>
      <c r="BK42" s="656"/>
      <c r="BL42" s="212"/>
      <c r="BM42" s="629" t="s">
        <v>353</v>
      </c>
      <c r="BN42" s="629"/>
      <c r="BO42" s="629"/>
      <c r="BP42" s="629"/>
      <c r="BQ42" s="629"/>
      <c r="BR42" s="629"/>
      <c r="BS42" s="629"/>
      <c r="BT42" s="629"/>
      <c r="BU42" s="630"/>
      <c r="BV42" s="685">
        <v>369</v>
      </c>
      <c r="BW42" s="686"/>
      <c r="BX42" s="686"/>
      <c r="BY42" s="686"/>
      <c r="BZ42" s="686"/>
      <c r="CA42" s="686"/>
      <c r="CB42" s="692"/>
      <c r="CD42" s="604" t="s">
        <v>354</v>
      </c>
      <c r="CE42" s="605"/>
      <c r="CF42" s="605"/>
      <c r="CG42" s="605"/>
      <c r="CH42" s="605"/>
      <c r="CI42" s="605"/>
      <c r="CJ42" s="605"/>
      <c r="CK42" s="605"/>
      <c r="CL42" s="605"/>
      <c r="CM42" s="605"/>
      <c r="CN42" s="605"/>
      <c r="CO42" s="605"/>
      <c r="CP42" s="605"/>
      <c r="CQ42" s="606"/>
      <c r="CR42" s="607">
        <v>14488420</v>
      </c>
      <c r="CS42" s="638"/>
      <c r="CT42" s="638"/>
      <c r="CU42" s="638"/>
      <c r="CV42" s="638"/>
      <c r="CW42" s="638"/>
      <c r="CX42" s="638"/>
      <c r="CY42" s="639"/>
      <c r="CZ42" s="612">
        <v>6.4</v>
      </c>
      <c r="DA42" s="640"/>
      <c r="DB42" s="640"/>
      <c r="DC42" s="642"/>
      <c r="DD42" s="616">
        <v>3571699</v>
      </c>
      <c r="DE42" s="638"/>
      <c r="DF42" s="638"/>
      <c r="DG42" s="638"/>
      <c r="DH42" s="638"/>
      <c r="DI42" s="638"/>
      <c r="DJ42" s="638"/>
      <c r="DK42" s="639"/>
      <c r="DL42" s="682"/>
      <c r="DM42" s="683"/>
      <c r="DN42" s="683"/>
      <c r="DO42" s="683"/>
      <c r="DP42" s="683"/>
      <c r="DQ42" s="683"/>
      <c r="DR42" s="683"/>
      <c r="DS42" s="683"/>
      <c r="DT42" s="683"/>
      <c r="DU42" s="683"/>
      <c r="DV42" s="684"/>
      <c r="DW42" s="676"/>
      <c r="DX42" s="677"/>
      <c r="DY42" s="677"/>
      <c r="DZ42" s="677"/>
      <c r="EA42" s="677"/>
      <c r="EB42" s="677"/>
      <c r="EC42" s="678"/>
    </row>
    <row r="43" spans="2:133" ht="11.25" customHeight="1" x14ac:dyDescent="0.15">
      <c r="B43" s="604" t="s">
        <v>355</v>
      </c>
      <c r="C43" s="605"/>
      <c r="D43" s="605"/>
      <c r="E43" s="605"/>
      <c r="F43" s="605"/>
      <c r="G43" s="605"/>
      <c r="H43" s="605"/>
      <c r="I43" s="605"/>
      <c r="J43" s="605"/>
      <c r="K43" s="605"/>
      <c r="L43" s="605"/>
      <c r="M43" s="605"/>
      <c r="N43" s="605"/>
      <c r="O43" s="605"/>
      <c r="P43" s="605"/>
      <c r="Q43" s="606"/>
      <c r="R43" s="607">
        <v>5015700</v>
      </c>
      <c r="S43" s="608"/>
      <c r="T43" s="608"/>
      <c r="U43" s="608"/>
      <c r="V43" s="608"/>
      <c r="W43" s="608"/>
      <c r="X43" s="608"/>
      <c r="Y43" s="609"/>
      <c r="Z43" s="610">
        <v>2.2000000000000002</v>
      </c>
      <c r="AA43" s="610"/>
      <c r="AB43" s="610"/>
      <c r="AC43" s="610"/>
      <c r="AD43" s="611" t="s">
        <v>128</v>
      </c>
      <c r="AE43" s="611"/>
      <c r="AF43" s="611"/>
      <c r="AG43" s="611"/>
      <c r="AH43" s="611"/>
      <c r="AI43" s="611"/>
      <c r="AJ43" s="611"/>
      <c r="AK43" s="611"/>
      <c r="AL43" s="612" t="s">
        <v>128</v>
      </c>
      <c r="AM43" s="613"/>
      <c r="AN43" s="613"/>
      <c r="AO43" s="614"/>
      <c r="CD43" s="604" t="s">
        <v>356</v>
      </c>
      <c r="CE43" s="605"/>
      <c r="CF43" s="605"/>
      <c r="CG43" s="605"/>
      <c r="CH43" s="605"/>
      <c r="CI43" s="605"/>
      <c r="CJ43" s="605"/>
      <c r="CK43" s="605"/>
      <c r="CL43" s="605"/>
      <c r="CM43" s="605"/>
      <c r="CN43" s="605"/>
      <c r="CO43" s="605"/>
      <c r="CP43" s="605"/>
      <c r="CQ43" s="606"/>
      <c r="CR43" s="607">
        <v>125176</v>
      </c>
      <c r="CS43" s="638"/>
      <c r="CT43" s="638"/>
      <c r="CU43" s="638"/>
      <c r="CV43" s="638"/>
      <c r="CW43" s="638"/>
      <c r="CX43" s="638"/>
      <c r="CY43" s="639"/>
      <c r="CZ43" s="612">
        <v>0.1</v>
      </c>
      <c r="DA43" s="640"/>
      <c r="DB43" s="640"/>
      <c r="DC43" s="642"/>
      <c r="DD43" s="616">
        <v>125176</v>
      </c>
      <c r="DE43" s="638"/>
      <c r="DF43" s="638"/>
      <c r="DG43" s="638"/>
      <c r="DH43" s="638"/>
      <c r="DI43" s="638"/>
      <c r="DJ43" s="638"/>
      <c r="DK43" s="639"/>
      <c r="DL43" s="682"/>
      <c r="DM43" s="683"/>
      <c r="DN43" s="683"/>
      <c r="DO43" s="683"/>
      <c r="DP43" s="683"/>
      <c r="DQ43" s="683"/>
      <c r="DR43" s="683"/>
      <c r="DS43" s="683"/>
      <c r="DT43" s="683"/>
      <c r="DU43" s="683"/>
      <c r="DV43" s="684"/>
      <c r="DW43" s="676"/>
      <c r="DX43" s="677"/>
      <c r="DY43" s="677"/>
      <c r="DZ43" s="677"/>
      <c r="EA43" s="677"/>
      <c r="EB43" s="677"/>
      <c r="EC43" s="678"/>
    </row>
    <row r="44" spans="2:133" ht="11.25" customHeight="1" x14ac:dyDescent="0.15">
      <c r="B44" s="628" t="s">
        <v>357</v>
      </c>
      <c r="C44" s="629"/>
      <c r="D44" s="629"/>
      <c r="E44" s="629"/>
      <c r="F44" s="629"/>
      <c r="G44" s="629"/>
      <c r="H44" s="629"/>
      <c r="I44" s="629"/>
      <c r="J44" s="629"/>
      <c r="K44" s="629"/>
      <c r="L44" s="629"/>
      <c r="M44" s="629"/>
      <c r="N44" s="629"/>
      <c r="O44" s="629"/>
      <c r="P44" s="629"/>
      <c r="Q44" s="630"/>
      <c r="R44" s="685">
        <v>231637722</v>
      </c>
      <c r="S44" s="686"/>
      <c r="T44" s="686"/>
      <c r="U44" s="686"/>
      <c r="V44" s="686"/>
      <c r="W44" s="686"/>
      <c r="X44" s="686"/>
      <c r="Y44" s="687"/>
      <c r="Z44" s="688">
        <v>100</v>
      </c>
      <c r="AA44" s="688"/>
      <c r="AB44" s="688"/>
      <c r="AC44" s="688"/>
      <c r="AD44" s="689">
        <v>109637452</v>
      </c>
      <c r="AE44" s="689"/>
      <c r="AF44" s="689"/>
      <c r="AG44" s="689"/>
      <c r="AH44" s="689"/>
      <c r="AI44" s="689"/>
      <c r="AJ44" s="689"/>
      <c r="AK44" s="689"/>
      <c r="AL44" s="690">
        <v>100</v>
      </c>
      <c r="AM44" s="667"/>
      <c r="AN44" s="667"/>
      <c r="AO44" s="691"/>
      <c r="CD44" s="645" t="s">
        <v>304</v>
      </c>
      <c r="CE44" s="646"/>
      <c r="CF44" s="604" t="s">
        <v>358</v>
      </c>
      <c r="CG44" s="605"/>
      <c r="CH44" s="605"/>
      <c r="CI44" s="605"/>
      <c r="CJ44" s="605"/>
      <c r="CK44" s="605"/>
      <c r="CL44" s="605"/>
      <c r="CM44" s="605"/>
      <c r="CN44" s="605"/>
      <c r="CO44" s="605"/>
      <c r="CP44" s="605"/>
      <c r="CQ44" s="606"/>
      <c r="CR44" s="607">
        <v>13359482</v>
      </c>
      <c r="CS44" s="608"/>
      <c r="CT44" s="608"/>
      <c r="CU44" s="608"/>
      <c r="CV44" s="608"/>
      <c r="CW44" s="608"/>
      <c r="CX44" s="608"/>
      <c r="CY44" s="609"/>
      <c r="CZ44" s="612">
        <v>5.9</v>
      </c>
      <c r="DA44" s="613"/>
      <c r="DB44" s="613"/>
      <c r="DC44" s="619"/>
      <c r="DD44" s="616">
        <v>3431038</v>
      </c>
      <c r="DE44" s="608"/>
      <c r="DF44" s="608"/>
      <c r="DG44" s="608"/>
      <c r="DH44" s="608"/>
      <c r="DI44" s="608"/>
      <c r="DJ44" s="608"/>
      <c r="DK44" s="609"/>
      <c r="DL44" s="682"/>
      <c r="DM44" s="683"/>
      <c r="DN44" s="683"/>
      <c r="DO44" s="683"/>
      <c r="DP44" s="683"/>
      <c r="DQ44" s="683"/>
      <c r="DR44" s="683"/>
      <c r="DS44" s="683"/>
      <c r="DT44" s="683"/>
      <c r="DU44" s="683"/>
      <c r="DV44" s="684"/>
      <c r="DW44" s="676"/>
      <c r="DX44" s="677"/>
      <c r="DY44" s="677"/>
      <c r="DZ44" s="677"/>
      <c r="EA44" s="677"/>
      <c r="EB44" s="677"/>
      <c r="EC44" s="678"/>
    </row>
    <row r="45" spans="2:133" ht="11.25" customHeight="1" x14ac:dyDescent="0.15">
      <c r="CD45" s="647"/>
      <c r="CE45" s="648"/>
      <c r="CF45" s="604" t="s">
        <v>359</v>
      </c>
      <c r="CG45" s="605"/>
      <c r="CH45" s="605"/>
      <c r="CI45" s="605"/>
      <c r="CJ45" s="605"/>
      <c r="CK45" s="605"/>
      <c r="CL45" s="605"/>
      <c r="CM45" s="605"/>
      <c r="CN45" s="605"/>
      <c r="CO45" s="605"/>
      <c r="CP45" s="605"/>
      <c r="CQ45" s="606"/>
      <c r="CR45" s="607">
        <v>6480027</v>
      </c>
      <c r="CS45" s="638"/>
      <c r="CT45" s="638"/>
      <c r="CU45" s="638"/>
      <c r="CV45" s="638"/>
      <c r="CW45" s="638"/>
      <c r="CX45" s="638"/>
      <c r="CY45" s="639"/>
      <c r="CZ45" s="612">
        <v>2.9</v>
      </c>
      <c r="DA45" s="640"/>
      <c r="DB45" s="640"/>
      <c r="DC45" s="642"/>
      <c r="DD45" s="616">
        <v>283114</v>
      </c>
      <c r="DE45" s="638"/>
      <c r="DF45" s="638"/>
      <c r="DG45" s="638"/>
      <c r="DH45" s="638"/>
      <c r="DI45" s="638"/>
      <c r="DJ45" s="638"/>
      <c r="DK45" s="639"/>
      <c r="DL45" s="682"/>
      <c r="DM45" s="683"/>
      <c r="DN45" s="683"/>
      <c r="DO45" s="683"/>
      <c r="DP45" s="683"/>
      <c r="DQ45" s="683"/>
      <c r="DR45" s="683"/>
      <c r="DS45" s="683"/>
      <c r="DT45" s="683"/>
      <c r="DU45" s="683"/>
      <c r="DV45" s="684"/>
      <c r="DW45" s="676"/>
      <c r="DX45" s="677"/>
      <c r="DY45" s="677"/>
      <c r="DZ45" s="677"/>
      <c r="EA45" s="677"/>
      <c r="EB45" s="677"/>
      <c r="EC45" s="678"/>
    </row>
    <row r="46" spans="2:133" ht="11.25" customHeight="1" x14ac:dyDescent="0.15">
      <c r="B46" s="205" t="s">
        <v>360</v>
      </c>
      <c r="CD46" s="647"/>
      <c r="CE46" s="648"/>
      <c r="CF46" s="604" t="s">
        <v>361</v>
      </c>
      <c r="CG46" s="605"/>
      <c r="CH46" s="605"/>
      <c r="CI46" s="605"/>
      <c r="CJ46" s="605"/>
      <c r="CK46" s="605"/>
      <c r="CL46" s="605"/>
      <c r="CM46" s="605"/>
      <c r="CN46" s="605"/>
      <c r="CO46" s="605"/>
      <c r="CP46" s="605"/>
      <c r="CQ46" s="606"/>
      <c r="CR46" s="607">
        <v>6038135</v>
      </c>
      <c r="CS46" s="608"/>
      <c r="CT46" s="608"/>
      <c r="CU46" s="608"/>
      <c r="CV46" s="608"/>
      <c r="CW46" s="608"/>
      <c r="CX46" s="608"/>
      <c r="CY46" s="609"/>
      <c r="CZ46" s="612">
        <v>2.7</v>
      </c>
      <c r="DA46" s="613"/>
      <c r="DB46" s="613"/>
      <c r="DC46" s="619"/>
      <c r="DD46" s="616">
        <v>3008723</v>
      </c>
      <c r="DE46" s="608"/>
      <c r="DF46" s="608"/>
      <c r="DG46" s="608"/>
      <c r="DH46" s="608"/>
      <c r="DI46" s="608"/>
      <c r="DJ46" s="608"/>
      <c r="DK46" s="609"/>
      <c r="DL46" s="682"/>
      <c r="DM46" s="683"/>
      <c r="DN46" s="683"/>
      <c r="DO46" s="683"/>
      <c r="DP46" s="683"/>
      <c r="DQ46" s="683"/>
      <c r="DR46" s="683"/>
      <c r="DS46" s="683"/>
      <c r="DT46" s="683"/>
      <c r="DU46" s="683"/>
      <c r="DV46" s="684"/>
      <c r="DW46" s="676"/>
      <c r="DX46" s="677"/>
      <c r="DY46" s="677"/>
      <c r="DZ46" s="677"/>
      <c r="EA46" s="677"/>
      <c r="EB46" s="677"/>
      <c r="EC46" s="678"/>
    </row>
    <row r="47" spans="2:133" ht="11.25" customHeight="1" x14ac:dyDescent="0.15">
      <c r="B47" s="703" t="s">
        <v>362</v>
      </c>
      <c r="C47" s="703"/>
      <c r="D47" s="703"/>
      <c r="E47" s="703"/>
      <c r="F47" s="703"/>
      <c r="G47" s="703"/>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3"/>
      <c r="AY47" s="703"/>
      <c r="AZ47" s="703"/>
      <c r="BA47" s="703"/>
      <c r="BB47" s="703"/>
      <c r="BC47" s="703"/>
      <c r="BD47" s="703"/>
      <c r="BE47" s="703"/>
      <c r="BF47" s="703"/>
      <c r="BG47" s="703"/>
      <c r="BH47" s="703"/>
      <c r="BI47" s="703"/>
      <c r="BJ47" s="703"/>
      <c r="BK47" s="703"/>
      <c r="BL47" s="703"/>
      <c r="BM47" s="703"/>
      <c r="BN47" s="703"/>
      <c r="BO47" s="703"/>
      <c r="BP47" s="703"/>
      <c r="BQ47" s="703"/>
      <c r="BR47" s="703"/>
      <c r="BS47" s="703"/>
      <c r="BT47" s="703"/>
      <c r="BU47" s="703"/>
      <c r="BV47" s="703"/>
      <c r="BW47" s="703"/>
      <c r="BX47" s="703"/>
      <c r="BY47" s="703"/>
      <c r="BZ47" s="703"/>
      <c r="CA47" s="703"/>
      <c r="CB47" s="703"/>
      <c r="CD47" s="647"/>
      <c r="CE47" s="648"/>
      <c r="CF47" s="604" t="s">
        <v>363</v>
      </c>
      <c r="CG47" s="605"/>
      <c r="CH47" s="605"/>
      <c r="CI47" s="605"/>
      <c r="CJ47" s="605"/>
      <c r="CK47" s="605"/>
      <c r="CL47" s="605"/>
      <c r="CM47" s="605"/>
      <c r="CN47" s="605"/>
      <c r="CO47" s="605"/>
      <c r="CP47" s="605"/>
      <c r="CQ47" s="606"/>
      <c r="CR47" s="607">
        <v>1128938</v>
      </c>
      <c r="CS47" s="638"/>
      <c r="CT47" s="638"/>
      <c r="CU47" s="638"/>
      <c r="CV47" s="638"/>
      <c r="CW47" s="638"/>
      <c r="CX47" s="638"/>
      <c r="CY47" s="639"/>
      <c r="CZ47" s="612">
        <v>0.5</v>
      </c>
      <c r="DA47" s="640"/>
      <c r="DB47" s="640"/>
      <c r="DC47" s="642"/>
      <c r="DD47" s="616">
        <v>140661</v>
      </c>
      <c r="DE47" s="638"/>
      <c r="DF47" s="638"/>
      <c r="DG47" s="638"/>
      <c r="DH47" s="638"/>
      <c r="DI47" s="638"/>
      <c r="DJ47" s="638"/>
      <c r="DK47" s="639"/>
      <c r="DL47" s="682"/>
      <c r="DM47" s="683"/>
      <c r="DN47" s="683"/>
      <c r="DO47" s="683"/>
      <c r="DP47" s="683"/>
      <c r="DQ47" s="683"/>
      <c r="DR47" s="683"/>
      <c r="DS47" s="683"/>
      <c r="DT47" s="683"/>
      <c r="DU47" s="683"/>
      <c r="DV47" s="684"/>
      <c r="DW47" s="676"/>
      <c r="DX47" s="677"/>
      <c r="DY47" s="677"/>
      <c r="DZ47" s="677"/>
      <c r="EA47" s="677"/>
      <c r="EB47" s="677"/>
      <c r="EC47" s="678"/>
    </row>
    <row r="48" spans="2:133" x14ac:dyDescent="0.15">
      <c r="B48" s="703" t="s">
        <v>364</v>
      </c>
      <c r="C48" s="703"/>
      <c r="D48" s="703"/>
      <c r="E48" s="703"/>
      <c r="F48" s="703"/>
      <c r="G48" s="703"/>
      <c r="H48" s="703"/>
      <c r="I48" s="703"/>
      <c r="J48" s="703"/>
      <c r="K48" s="703"/>
      <c r="L48" s="703"/>
      <c r="M48" s="703"/>
      <c r="N48" s="703"/>
      <c r="O48" s="703"/>
      <c r="P48" s="703"/>
      <c r="Q48" s="703"/>
      <c r="R48" s="703"/>
      <c r="S48" s="703"/>
      <c r="T48" s="703"/>
      <c r="U48" s="703"/>
      <c r="V48" s="703"/>
      <c r="W48" s="703"/>
      <c r="X48" s="703"/>
      <c r="Y48" s="703"/>
      <c r="Z48" s="703"/>
      <c r="AA48" s="703"/>
      <c r="AB48" s="703"/>
      <c r="AC48" s="703"/>
      <c r="AD48" s="703"/>
      <c r="AE48" s="703"/>
      <c r="AF48" s="703"/>
      <c r="AG48" s="703"/>
      <c r="AH48" s="703"/>
      <c r="AI48" s="703"/>
      <c r="AJ48" s="703"/>
      <c r="AK48" s="703"/>
      <c r="AL48" s="703"/>
      <c r="AM48" s="703"/>
      <c r="AN48" s="703"/>
      <c r="AO48" s="703"/>
      <c r="AP48" s="703"/>
      <c r="AQ48" s="703"/>
      <c r="AR48" s="703"/>
      <c r="AS48" s="703"/>
      <c r="AT48" s="703"/>
      <c r="AU48" s="703"/>
      <c r="AV48" s="703"/>
      <c r="AW48" s="703"/>
      <c r="AX48" s="703"/>
      <c r="AY48" s="703"/>
      <c r="AZ48" s="703"/>
      <c r="BA48" s="703"/>
      <c r="BB48" s="703"/>
      <c r="BC48" s="703"/>
      <c r="BD48" s="703"/>
      <c r="BE48" s="703"/>
      <c r="BF48" s="703"/>
      <c r="BG48" s="703"/>
      <c r="BH48" s="703"/>
      <c r="BI48" s="703"/>
      <c r="BJ48" s="703"/>
      <c r="BK48" s="703"/>
      <c r="BL48" s="703"/>
      <c r="BM48" s="703"/>
      <c r="BN48" s="703"/>
      <c r="BO48" s="703"/>
      <c r="BP48" s="703"/>
      <c r="BQ48" s="703"/>
      <c r="BR48" s="703"/>
      <c r="BS48" s="703"/>
      <c r="BT48" s="703"/>
      <c r="BU48" s="703"/>
      <c r="BV48" s="703"/>
      <c r="BW48" s="703"/>
      <c r="BX48" s="703"/>
      <c r="BY48" s="703"/>
      <c r="BZ48" s="703"/>
      <c r="CA48" s="703"/>
      <c r="CB48" s="703"/>
      <c r="CD48" s="649"/>
      <c r="CE48" s="650"/>
      <c r="CF48" s="604" t="s">
        <v>365</v>
      </c>
      <c r="CG48" s="605"/>
      <c r="CH48" s="605"/>
      <c r="CI48" s="605"/>
      <c r="CJ48" s="605"/>
      <c r="CK48" s="605"/>
      <c r="CL48" s="605"/>
      <c r="CM48" s="605"/>
      <c r="CN48" s="605"/>
      <c r="CO48" s="605"/>
      <c r="CP48" s="605"/>
      <c r="CQ48" s="606"/>
      <c r="CR48" s="607" t="s">
        <v>128</v>
      </c>
      <c r="CS48" s="608"/>
      <c r="CT48" s="608"/>
      <c r="CU48" s="608"/>
      <c r="CV48" s="608"/>
      <c r="CW48" s="608"/>
      <c r="CX48" s="608"/>
      <c r="CY48" s="609"/>
      <c r="CZ48" s="612" t="s">
        <v>128</v>
      </c>
      <c r="DA48" s="613"/>
      <c r="DB48" s="613"/>
      <c r="DC48" s="619"/>
      <c r="DD48" s="616" t="s">
        <v>128</v>
      </c>
      <c r="DE48" s="608"/>
      <c r="DF48" s="608"/>
      <c r="DG48" s="608"/>
      <c r="DH48" s="608"/>
      <c r="DI48" s="608"/>
      <c r="DJ48" s="608"/>
      <c r="DK48" s="609"/>
      <c r="DL48" s="682"/>
      <c r="DM48" s="683"/>
      <c r="DN48" s="683"/>
      <c r="DO48" s="683"/>
      <c r="DP48" s="683"/>
      <c r="DQ48" s="683"/>
      <c r="DR48" s="683"/>
      <c r="DS48" s="683"/>
      <c r="DT48" s="683"/>
      <c r="DU48" s="683"/>
      <c r="DV48" s="684"/>
      <c r="DW48" s="676"/>
      <c r="DX48" s="677"/>
      <c r="DY48" s="677"/>
      <c r="DZ48" s="677"/>
      <c r="EA48" s="677"/>
      <c r="EB48" s="677"/>
      <c r="EC48" s="678"/>
    </row>
    <row r="49" spans="2:133" ht="11.25" customHeight="1" x14ac:dyDescent="0.15">
      <c r="B49" s="216"/>
      <c r="CD49" s="628" t="s">
        <v>366</v>
      </c>
      <c r="CE49" s="629"/>
      <c r="CF49" s="629"/>
      <c r="CG49" s="629"/>
      <c r="CH49" s="629"/>
      <c r="CI49" s="629"/>
      <c r="CJ49" s="629"/>
      <c r="CK49" s="629"/>
      <c r="CL49" s="629"/>
      <c r="CM49" s="629"/>
      <c r="CN49" s="629"/>
      <c r="CO49" s="629"/>
      <c r="CP49" s="629"/>
      <c r="CQ49" s="630"/>
      <c r="CR49" s="685">
        <v>226541635</v>
      </c>
      <c r="CS49" s="666"/>
      <c r="CT49" s="666"/>
      <c r="CU49" s="666"/>
      <c r="CV49" s="666"/>
      <c r="CW49" s="666"/>
      <c r="CX49" s="666"/>
      <c r="CY49" s="693"/>
      <c r="CZ49" s="690">
        <v>100</v>
      </c>
      <c r="DA49" s="694"/>
      <c r="DB49" s="694"/>
      <c r="DC49" s="695"/>
      <c r="DD49" s="696">
        <v>120958087</v>
      </c>
      <c r="DE49" s="666"/>
      <c r="DF49" s="666"/>
      <c r="DG49" s="666"/>
      <c r="DH49" s="666"/>
      <c r="DI49" s="666"/>
      <c r="DJ49" s="666"/>
      <c r="DK49" s="693"/>
      <c r="DL49" s="697"/>
      <c r="DM49" s="698"/>
      <c r="DN49" s="698"/>
      <c r="DO49" s="698"/>
      <c r="DP49" s="698"/>
      <c r="DQ49" s="698"/>
      <c r="DR49" s="698"/>
      <c r="DS49" s="698"/>
      <c r="DT49" s="698"/>
      <c r="DU49" s="698"/>
      <c r="DV49" s="699"/>
      <c r="DW49" s="700"/>
      <c r="DX49" s="701"/>
      <c r="DY49" s="701"/>
      <c r="DZ49" s="701"/>
      <c r="EA49" s="701"/>
      <c r="EB49" s="701"/>
      <c r="EC49" s="702"/>
    </row>
    <row r="50" spans="2:133" hidden="1" x14ac:dyDescent="0.15">
      <c r="B50" s="216"/>
    </row>
  </sheetData>
  <sheetProtection algorithmName="SHA-512" hashValue="EsbAYv2KCwDp9Dknrj0A/aQvFCzEaUSyJikR3zLH+EuJwTTzl8GKTMAT/gZgcVXbOBWhdUcyw3sPUt9plfNciQ==" saltValue="08oG5W2xYCmE/NFUF3MbM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73" t="s">
        <v>367</v>
      </c>
      <c r="B2" s="1073"/>
      <c r="C2" s="1073"/>
      <c r="D2" s="1073"/>
      <c r="E2" s="1073"/>
      <c r="F2" s="1073"/>
      <c r="G2" s="1073"/>
      <c r="H2" s="1073"/>
      <c r="I2" s="1073"/>
      <c r="J2" s="1073"/>
      <c r="K2" s="1073"/>
      <c r="L2" s="1073"/>
      <c r="M2" s="1073"/>
      <c r="N2" s="1073"/>
      <c r="O2" s="1073"/>
      <c r="P2" s="1073"/>
      <c r="Q2" s="1073"/>
      <c r="R2" s="1073"/>
      <c r="S2" s="1073"/>
      <c r="T2" s="1073"/>
      <c r="U2" s="1073"/>
      <c r="V2" s="1073"/>
      <c r="W2" s="1073"/>
      <c r="X2" s="1073"/>
      <c r="Y2" s="1073"/>
      <c r="Z2" s="1073"/>
      <c r="AA2" s="1073"/>
      <c r="AB2" s="1073"/>
      <c r="AC2" s="1073"/>
      <c r="AD2" s="1073"/>
      <c r="AE2" s="1073"/>
      <c r="AF2" s="1073"/>
      <c r="AG2" s="1073"/>
      <c r="AH2" s="1073"/>
      <c r="AI2" s="1073"/>
      <c r="AJ2" s="1073"/>
      <c r="AK2" s="1073"/>
      <c r="AL2" s="1073"/>
      <c r="AM2" s="1073"/>
      <c r="AN2" s="1073"/>
      <c r="AO2" s="1073"/>
      <c r="AP2" s="1073"/>
      <c r="AQ2" s="1073"/>
      <c r="AR2" s="1073"/>
      <c r="AS2" s="1073"/>
      <c r="AT2" s="1073"/>
      <c r="AU2" s="1073"/>
      <c r="AV2" s="1073"/>
      <c r="AW2" s="1073"/>
      <c r="AX2" s="1073"/>
      <c r="AY2" s="1073"/>
      <c r="AZ2" s="1073"/>
      <c r="BA2" s="1073"/>
      <c r="BB2" s="1073"/>
      <c r="BC2" s="1073"/>
      <c r="BD2" s="1073"/>
      <c r="BE2" s="1073"/>
      <c r="BF2" s="1073"/>
      <c r="BG2" s="1073"/>
      <c r="BH2" s="1073"/>
      <c r="BI2" s="1073"/>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74" t="s">
        <v>368</v>
      </c>
      <c r="DK2" s="1075"/>
      <c r="DL2" s="1075"/>
      <c r="DM2" s="1075"/>
      <c r="DN2" s="1075"/>
      <c r="DO2" s="1076"/>
      <c r="DP2" s="219"/>
      <c r="DQ2" s="1074" t="s">
        <v>369</v>
      </c>
      <c r="DR2" s="1075"/>
      <c r="DS2" s="1075"/>
      <c r="DT2" s="1075"/>
      <c r="DU2" s="1075"/>
      <c r="DV2" s="1075"/>
      <c r="DW2" s="1075"/>
      <c r="DX2" s="1075"/>
      <c r="DY2" s="1075"/>
      <c r="DZ2" s="1076"/>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7" customFormat="1" ht="26.25" customHeight="1" thickBot="1" x14ac:dyDescent="0.2">
      <c r="A4" s="1042" t="s">
        <v>370</v>
      </c>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223"/>
      <c r="BA4" s="223"/>
      <c r="BB4" s="223"/>
      <c r="BC4" s="223"/>
      <c r="BD4" s="223"/>
      <c r="BE4" s="224"/>
      <c r="BF4" s="224"/>
      <c r="BG4" s="224"/>
      <c r="BH4" s="224"/>
      <c r="BI4" s="224"/>
      <c r="BJ4" s="224"/>
      <c r="BK4" s="224"/>
      <c r="BL4" s="224"/>
      <c r="BM4" s="224"/>
      <c r="BN4" s="224"/>
      <c r="BO4" s="224"/>
      <c r="BP4" s="224"/>
      <c r="BQ4" s="713" t="s">
        <v>371</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6"/>
    </row>
    <row r="5" spans="1:131" s="227" customFormat="1" ht="26.25" customHeight="1" x14ac:dyDescent="0.15">
      <c r="A5" s="978" t="s">
        <v>372</v>
      </c>
      <c r="B5" s="979"/>
      <c r="C5" s="979"/>
      <c r="D5" s="979"/>
      <c r="E5" s="979"/>
      <c r="F5" s="979"/>
      <c r="G5" s="979"/>
      <c r="H5" s="979"/>
      <c r="I5" s="979"/>
      <c r="J5" s="979"/>
      <c r="K5" s="979"/>
      <c r="L5" s="979"/>
      <c r="M5" s="979"/>
      <c r="N5" s="979"/>
      <c r="O5" s="979"/>
      <c r="P5" s="980"/>
      <c r="Q5" s="984" t="s">
        <v>373</v>
      </c>
      <c r="R5" s="985"/>
      <c r="S5" s="985"/>
      <c r="T5" s="985"/>
      <c r="U5" s="986"/>
      <c r="V5" s="984" t="s">
        <v>374</v>
      </c>
      <c r="W5" s="985"/>
      <c r="X5" s="985"/>
      <c r="Y5" s="985"/>
      <c r="Z5" s="986"/>
      <c r="AA5" s="984" t="s">
        <v>375</v>
      </c>
      <c r="AB5" s="985"/>
      <c r="AC5" s="985"/>
      <c r="AD5" s="985"/>
      <c r="AE5" s="985"/>
      <c r="AF5" s="1077" t="s">
        <v>376</v>
      </c>
      <c r="AG5" s="985"/>
      <c r="AH5" s="985"/>
      <c r="AI5" s="985"/>
      <c r="AJ5" s="998"/>
      <c r="AK5" s="985" t="s">
        <v>377</v>
      </c>
      <c r="AL5" s="985"/>
      <c r="AM5" s="985"/>
      <c r="AN5" s="985"/>
      <c r="AO5" s="986"/>
      <c r="AP5" s="984" t="s">
        <v>378</v>
      </c>
      <c r="AQ5" s="985"/>
      <c r="AR5" s="985"/>
      <c r="AS5" s="985"/>
      <c r="AT5" s="986"/>
      <c r="AU5" s="984" t="s">
        <v>379</v>
      </c>
      <c r="AV5" s="985"/>
      <c r="AW5" s="985"/>
      <c r="AX5" s="985"/>
      <c r="AY5" s="998"/>
      <c r="AZ5" s="223"/>
      <c r="BA5" s="223"/>
      <c r="BB5" s="223"/>
      <c r="BC5" s="223"/>
      <c r="BD5" s="223"/>
      <c r="BE5" s="224"/>
      <c r="BF5" s="224"/>
      <c r="BG5" s="224"/>
      <c r="BH5" s="224"/>
      <c r="BI5" s="224"/>
      <c r="BJ5" s="224"/>
      <c r="BK5" s="224"/>
      <c r="BL5" s="224"/>
      <c r="BM5" s="224"/>
      <c r="BN5" s="224"/>
      <c r="BO5" s="224"/>
      <c r="BP5" s="224"/>
      <c r="BQ5" s="978" t="s">
        <v>380</v>
      </c>
      <c r="BR5" s="979"/>
      <c r="BS5" s="979"/>
      <c r="BT5" s="979"/>
      <c r="BU5" s="979"/>
      <c r="BV5" s="979"/>
      <c r="BW5" s="979"/>
      <c r="BX5" s="979"/>
      <c r="BY5" s="979"/>
      <c r="BZ5" s="979"/>
      <c r="CA5" s="979"/>
      <c r="CB5" s="979"/>
      <c r="CC5" s="979"/>
      <c r="CD5" s="979"/>
      <c r="CE5" s="979"/>
      <c r="CF5" s="979"/>
      <c r="CG5" s="980"/>
      <c r="CH5" s="984" t="s">
        <v>381</v>
      </c>
      <c r="CI5" s="985"/>
      <c r="CJ5" s="985"/>
      <c r="CK5" s="985"/>
      <c r="CL5" s="986"/>
      <c r="CM5" s="984" t="s">
        <v>382</v>
      </c>
      <c r="CN5" s="985"/>
      <c r="CO5" s="985"/>
      <c r="CP5" s="985"/>
      <c r="CQ5" s="986"/>
      <c r="CR5" s="984" t="s">
        <v>383</v>
      </c>
      <c r="CS5" s="985"/>
      <c r="CT5" s="985"/>
      <c r="CU5" s="985"/>
      <c r="CV5" s="986"/>
      <c r="CW5" s="984" t="s">
        <v>384</v>
      </c>
      <c r="CX5" s="985"/>
      <c r="CY5" s="985"/>
      <c r="CZ5" s="985"/>
      <c r="DA5" s="986"/>
      <c r="DB5" s="984" t="s">
        <v>385</v>
      </c>
      <c r="DC5" s="985"/>
      <c r="DD5" s="985"/>
      <c r="DE5" s="985"/>
      <c r="DF5" s="986"/>
      <c r="DG5" s="1067" t="s">
        <v>386</v>
      </c>
      <c r="DH5" s="1068"/>
      <c r="DI5" s="1068"/>
      <c r="DJ5" s="1068"/>
      <c r="DK5" s="1069"/>
      <c r="DL5" s="1067" t="s">
        <v>387</v>
      </c>
      <c r="DM5" s="1068"/>
      <c r="DN5" s="1068"/>
      <c r="DO5" s="1068"/>
      <c r="DP5" s="1069"/>
      <c r="DQ5" s="984" t="s">
        <v>388</v>
      </c>
      <c r="DR5" s="985"/>
      <c r="DS5" s="985"/>
      <c r="DT5" s="985"/>
      <c r="DU5" s="986"/>
      <c r="DV5" s="984" t="s">
        <v>379</v>
      </c>
      <c r="DW5" s="985"/>
      <c r="DX5" s="985"/>
      <c r="DY5" s="985"/>
      <c r="DZ5" s="998"/>
      <c r="EA5" s="226"/>
    </row>
    <row r="6" spans="1:131" s="227" customFormat="1" ht="26.25" customHeight="1" thickBot="1" x14ac:dyDescent="0.2">
      <c r="A6" s="981"/>
      <c r="B6" s="982"/>
      <c r="C6" s="982"/>
      <c r="D6" s="982"/>
      <c r="E6" s="982"/>
      <c r="F6" s="982"/>
      <c r="G6" s="982"/>
      <c r="H6" s="982"/>
      <c r="I6" s="982"/>
      <c r="J6" s="982"/>
      <c r="K6" s="982"/>
      <c r="L6" s="982"/>
      <c r="M6" s="982"/>
      <c r="N6" s="982"/>
      <c r="O6" s="982"/>
      <c r="P6" s="983"/>
      <c r="Q6" s="987"/>
      <c r="R6" s="988"/>
      <c r="S6" s="988"/>
      <c r="T6" s="988"/>
      <c r="U6" s="989"/>
      <c r="V6" s="987"/>
      <c r="W6" s="988"/>
      <c r="X6" s="988"/>
      <c r="Y6" s="988"/>
      <c r="Z6" s="989"/>
      <c r="AA6" s="987"/>
      <c r="AB6" s="988"/>
      <c r="AC6" s="988"/>
      <c r="AD6" s="988"/>
      <c r="AE6" s="988"/>
      <c r="AF6" s="1078"/>
      <c r="AG6" s="988"/>
      <c r="AH6" s="988"/>
      <c r="AI6" s="988"/>
      <c r="AJ6" s="999"/>
      <c r="AK6" s="988"/>
      <c r="AL6" s="988"/>
      <c r="AM6" s="988"/>
      <c r="AN6" s="988"/>
      <c r="AO6" s="989"/>
      <c r="AP6" s="987"/>
      <c r="AQ6" s="988"/>
      <c r="AR6" s="988"/>
      <c r="AS6" s="988"/>
      <c r="AT6" s="989"/>
      <c r="AU6" s="987"/>
      <c r="AV6" s="988"/>
      <c r="AW6" s="988"/>
      <c r="AX6" s="988"/>
      <c r="AY6" s="999"/>
      <c r="AZ6" s="223"/>
      <c r="BA6" s="223"/>
      <c r="BB6" s="223"/>
      <c r="BC6" s="223"/>
      <c r="BD6" s="223"/>
      <c r="BE6" s="224"/>
      <c r="BF6" s="224"/>
      <c r="BG6" s="224"/>
      <c r="BH6" s="224"/>
      <c r="BI6" s="224"/>
      <c r="BJ6" s="224"/>
      <c r="BK6" s="224"/>
      <c r="BL6" s="224"/>
      <c r="BM6" s="224"/>
      <c r="BN6" s="224"/>
      <c r="BO6" s="224"/>
      <c r="BP6" s="224"/>
      <c r="BQ6" s="981"/>
      <c r="BR6" s="982"/>
      <c r="BS6" s="982"/>
      <c r="BT6" s="982"/>
      <c r="BU6" s="982"/>
      <c r="BV6" s="982"/>
      <c r="BW6" s="982"/>
      <c r="BX6" s="982"/>
      <c r="BY6" s="982"/>
      <c r="BZ6" s="982"/>
      <c r="CA6" s="982"/>
      <c r="CB6" s="982"/>
      <c r="CC6" s="982"/>
      <c r="CD6" s="982"/>
      <c r="CE6" s="982"/>
      <c r="CF6" s="982"/>
      <c r="CG6" s="983"/>
      <c r="CH6" s="987"/>
      <c r="CI6" s="988"/>
      <c r="CJ6" s="988"/>
      <c r="CK6" s="988"/>
      <c r="CL6" s="989"/>
      <c r="CM6" s="987"/>
      <c r="CN6" s="988"/>
      <c r="CO6" s="988"/>
      <c r="CP6" s="988"/>
      <c r="CQ6" s="989"/>
      <c r="CR6" s="987"/>
      <c r="CS6" s="988"/>
      <c r="CT6" s="988"/>
      <c r="CU6" s="988"/>
      <c r="CV6" s="989"/>
      <c r="CW6" s="987"/>
      <c r="CX6" s="988"/>
      <c r="CY6" s="988"/>
      <c r="CZ6" s="988"/>
      <c r="DA6" s="989"/>
      <c r="DB6" s="987"/>
      <c r="DC6" s="988"/>
      <c r="DD6" s="988"/>
      <c r="DE6" s="988"/>
      <c r="DF6" s="989"/>
      <c r="DG6" s="1070"/>
      <c r="DH6" s="1071"/>
      <c r="DI6" s="1071"/>
      <c r="DJ6" s="1071"/>
      <c r="DK6" s="1072"/>
      <c r="DL6" s="1070"/>
      <c r="DM6" s="1071"/>
      <c r="DN6" s="1071"/>
      <c r="DO6" s="1071"/>
      <c r="DP6" s="1072"/>
      <c r="DQ6" s="987"/>
      <c r="DR6" s="988"/>
      <c r="DS6" s="988"/>
      <c r="DT6" s="988"/>
      <c r="DU6" s="989"/>
      <c r="DV6" s="987"/>
      <c r="DW6" s="988"/>
      <c r="DX6" s="988"/>
      <c r="DY6" s="988"/>
      <c r="DZ6" s="999"/>
      <c r="EA6" s="226"/>
    </row>
    <row r="7" spans="1:131" s="227" customFormat="1" ht="26.25" customHeight="1" thickTop="1" x14ac:dyDescent="0.15">
      <c r="A7" s="228">
        <v>1</v>
      </c>
      <c r="B7" s="1030" t="s">
        <v>389</v>
      </c>
      <c r="C7" s="1031"/>
      <c r="D7" s="1031"/>
      <c r="E7" s="1031"/>
      <c r="F7" s="1031"/>
      <c r="G7" s="1031"/>
      <c r="H7" s="1031"/>
      <c r="I7" s="1031"/>
      <c r="J7" s="1031"/>
      <c r="K7" s="1031"/>
      <c r="L7" s="1031"/>
      <c r="M7" s="1031"/>
      <c r="N7" s="1031"/>
      <c r="O7" s="1031"/>
      <c r="P7" s="1032"/>
      <c r="Q7" s="1085">
        <v>231068</v>
      </c>
      <c r="R7" s="1086"/>
      <c r="S7" s="1086"/>
      <c r="T7" s="1086"/>
      <c r="U7" s="1086"/>
      <c r="V7" s="1086">
        <v>226299</v>
      </c>
      <c r="W7" s="1086"/>
      <c r="X7" s="1086"/>
      <c r="Y7" s="1086"/>
      <c r="Z7" s="1086"/>
      <c r="AA7" s="1086">
        <v>4769</v>
      </c>
      <c r="AB7" s="1086"/>
      <c r="AC7" s="1086"/>
      <c r="AD7" s="1086"/>
      <c r="AE7" s="1087"/>
      <c r="AF7" s="1088">
        <v>3223</v>
      </c>
      <c r="AG7" s="1089"/>
      <c r="AH7" s="1089"/>
      <c r="AI7" s="1089"/>
      <c r="AJ7" s="1090"/>
      <c r="AK7" s="1091">
        <v>2333</v>
      </c>
      <c r="AL7" s="1092"/>
      <c r="AM7" s="1092"/>
      <c r="AN7" s="1092"/>
      <c r="AO7" s="1092"/>
      <c r="AP7" s="1092">
        <v>172041</v>
      </c>
      <c r="AQ7" s="1092"/>
      <c r="AR7" s="1092"/>
      <c r="AS7" s="1092"/>
      <c r="AT7" s="1092"/>
      <c r="AU7" s="1093"/>
      <c r="AV7" s="1093"/>
      <c r="AW7" s="1093"/>
      <c r="AX7" s="1093"/>
      <c r="AY7" s="1094"/>
      <c r="AZ7" s="223"/>
      <c r="BA7" s="223"/>
      <c r="BB7" s="223"/>
      <c r="BC7" s="223"/>
      <c r="BD7" s="223"/>
      <c r="BE7" s="224"/>
      <c r="BF7" s="224"/>
      <c r="BG7" s="224"/>
      <c r="BH7" s="224"/>
      <c r="BI7" s="224"/>
      <c r="BJ7" s="224"/>
      <c r="BK7" s="224"/>
      <c r="BL7" s="224"/>
      <c r="BM7" s="224"/>
      <c r="BN7" s="224"/>
      <c r="BO7" s="224"/>
      <c r="BP7" s="224"/>
      <c r="BQ7" s="228">
        <v>1</v>
      </c>
      <c r="BR7" s="229"/>
      <c r="BS7" s="1082" t="s">
        <v>593</v>
      </c>
      <c r="BT7" s="1083"/>
      <c r="BU7" s="1083"/>
      <c r="BV7" s="1083"/>
      <c r="BW7" s="1083"/>
      <c r="BX7" s="1083"/>
      <c r="BY7" s="1083"/>
      <c r="BZ7" s="1083"/>
      <c r="CA7" s="1083"/>
      <c r="CB7" s="1083"/>
      <c r="CC7" s="1083"/>
      <c r="CD7" s="1083"/>
      <c r="CE7" s="1083"/>
      <c r="CF7" s="1083"/>
      <c r="CG7" s="1095"/>
      <c r="CH7" s="1079">
        <v>0</v>
      </c>
      <c r="CI7" s="1080"/>
      <c r="CJ7" s="1080"/>
      <c r="CK7" s="1080"/>
      <c r="CL7" s="1081"/>
      <c r="CM7" s="1079">
        <v>698</v>
      </c>
      <c r="CN7" s="1080"/>
      <c r="CO7" s="1080"/>
      <c r="CP7" s="1080"/>
      <c r="CQ7" s="1081"/>
      <c r="CR7" s="1079">
        <v>10</v>
      </c>
      <c r="CS7" s="1080"/>
      <c r="CT7" s="1080"/>
      <c r="CU7" s="1080"/>
      <c r="CV7" s="1081"/>
      <c r="CW7" s="1079" t="s">
        <v>608</v>
      </c>
      <c r="CX7" s="1080"/>
      <c r="CY7" s="1080"/>
      <c r="CZ7" s="1080"/>
      <c r="DA7" s="1081"/>
      <c r="DB7" s="1079" t="s">
        <v>608</v>
      </c>
      <c r="DC7" s="1080"/>
      <c r="DD7" s="1080"/>
      <c r="DE7" s="1080"/>
      <c r="DF7" s="1081"/>
      <c r="DG7" s="1079" t="s">
        <v>608</v>
      </c>
      <c r="DH7" s="1080"/>
      <c r="DI7" s="1080"/>
      <c r="DJ7" s="1080"/>
      <c r="DK7" s="1081"/>
      <c r="DL7" s="1079" t="s">
        <v>608</v>
      </c>
      <c r="DM7" s="1080"/>
      <c r="DN7" s="1080"/>
      <c r="DO7" s="1080"/>
      <c r="DP7" s="1081"/>
      <c r="DQ7" s="1079" t="s">
        <v>608</v>
      </c>
      <c r="DR7" s="1080"/>
      <c r="DS7" s="1080"/>
      <c r="DT7" s="1080"/>
      <c r="DU7" s="1081"/>
      <c r="DV7" s="1082"/>
      <c r="DW7" s="1083"/>
      <c r="DX7" s="1083"/>
      <c r="DY7" s="1083"/>
      <c r="DZ7" s="1084"/>
      <c r="EA7" s="226"/>
    </row>
    <row r="8" spans="1:131" s="227" customFormat="1" ht="26.25" customHeight="1" x14ac:dyDescent="0.15">
      <c r="A8" s="230">
        <v>2</v>
      </c>
      <c r="B8" s="1013" t="s">
        <v>390</v>
      </c>
      <c r="C8" s="1014"/>
      <c r="D8" s="1014"/>
      <c r="E8" s="1014"/>
      <c r="F8" s="1014"/>
      <c r="G8" s="1014"/>
      <c r="H8" s="1014"/>
      <c r="I8" s="1014"/>
      <c r="J8" s="1014"/>
      <c r="K8" s="1014"/>
      <c r="L8" s="1014"/>
      <c r="M8" s="1014"/>
      <c r="N8" s="1014"/>
      <c r="O8" s="1014"/>
      <c r="P8" s="1015"/>
      <c r="Q8" s="1021">
        <v>537</v>
      </c>
      <c r="R8" s="1022"/>
      <c r="S8" s="1022"/>
      <c r="T8" s="1022"/>
      <c r="U8" s="1022"/>
      <c r="V8" s="1022">
        <v>235</v>
      </c>
      <c r="W8" s="1022"/>
      <c r="X8" s="1022"/>
      <c r="Y8" s="1022"/>
      <c r="Z8" s="1022"/>
      <c r="AA8" s="1022">
        <v>302</v>
      </c>
      <c r="AB8" s="1022"/>
      <c r="AC8" s="1022"/>
      <c r="AD8" s="1022"/>
      <c r="AE8" s="1023"/>
      <c r="AF8" s="1018" t="s">
        <v>129</v>
      </c>
      <c r="AG8" s="1019"/>
      <c r="AH8" s="1019"/>
      <c r="AI8" s="1019"/>
      <c r="AJ8" s="1020"/>
      <c r="AK8" s="1063">
        <v>13</v>
      </c>
      <c r="AL8" s="1064"/>
      <c r="AM8" s="1064"/>
      <c r="AN8" s="1064"/>
      <c r="AO8" s="1064"/>
      <c r="AP8" s="1064">
        <v>1378</v>
      </c>
      <c r="AQ8" s="1064"/>
      <c r="AR8" s="1064"/>
      <c r="AS8" s="1064"/>
      <c r="AT8" s="1064"/>
      <c r="AU8" s="1065"/>
      <c r="AV8" s="1065"/>
      <c r="AW8" s="1065"/>
      <c r="AX8" s="1065"/>
      <c r="AY8" s="1066"/>
      <c r="AZ8" s="223"/>
      <c r="BA8" s="223"/>
      <c r="BB8" s="223"/>
      <c r="BC8" s="223"/>
      <c r="BD8" s="223"/>
      <c r="BE8" s="224"/>
      <c r="BF8" s="224"/>
      <c r="BG8" s="224"/>
      <c r="BH8" s="224"/>
      <c r="BI8" s="224"/>
      <c r="BJ8" s="224"/>
      <c r="BK8" s="224"/>
      <c r="BL8" s="224"/>
      <c r="BM8" s="224"/>
      <c r="BN8" s="224"/>
      <c r="BO8" s="224"/>
      <c r="BP8" s="224"/>
      <c r="BQ8" s="230">
        <v>2</v>
      </c>
      <c r="BR8" s="231"/>
      <c r="BS8" s="975" t="s">
        <v>594</v>
      </c>
      <c r="BT8" s="976"/>
      <c r="BU8" s="976"/>
      <c r="BV8" s="976"/>
      <c r="BW8" s="976"/>
      <c r="BX8" s="976"/>
      <c r="BY8" s="976"/>
      <c r="BZ8" s="976"/>
      <c r="CA8" s="976"/>
      <c r="CB8" s="976"/>
      <c r="CC8" s="976"/>
      <c r="CD8" s="976"/>
      <c r="CE8" s="976"/>
      <c r="CF8" s="976"/>
      <c r="CG8" s="997"/>
      <c r="CH8" s="972">
        <v>0</v>
      </c>
      <c r="CI8" s="973"/>
      <c r="CJ8" s="973"/>
      <c r="CK8" s="973"/>
      <c r="CL8" s="974"/>
      <c r="CM8" s="972">
        <v>551</v>
      </c>
      <c r="CN8" s="973"/>
      <c r="CO8" s="973"/>
      <c r="CP8" s="973"/>
      <c r="CQ8" s="974"/>
      <c r="CR8" s="972">
        <v>535</v>
      </c>
      <c r="CS8" s="973"/>
      <c r="CT8" s="973"/>
      <c r="CU8" s="973"/>
      <c r="CV8" s="974"/>
      <c r="CW8" s="972">
        <v>36</v>
      </c>
      <c r="CX8" s="973"/>
      <c r="CY8" s="973"/>
      <c r="CZ8" s="973"/>
      <c r="DA8" s="974"/>
      <c r="DB8" s="972" t="s">
        <v>525</v>
      </c>
      <c r="DC8" s="973"/>
      <c r="DD8" s="973"/>
      <c r="DE8" s="973"/>
      <c r="DF8" s="974"/>
      <c r="DG8" s="972" t="s">
        <v>525</v>
      </c>
      <c r="DH8" s="973"/>
      <c r="DI8" s="973"/>
      <c r="DJ8" s="973"/>
      <c r="DK8" s="974"/>
      <c r="DL8" s="972" t="s">
        <v>525</v>
      </c>
      <c r="DM8" s="973"/>
      <c r="DN8" s="973"/>
      <c r="DO8" s="973"/>
      <c r="DP8" s="974"/>
      <c r="DQ8" s="972" t="s">
        <v>525</v>
      </c>
      <c r="DR8" s="973"/>
      <c r="DS8" s="973"/>
      <c r="DT8" s="973"/>
      <c r="DU8" s="974"/>
      <c r="DV8" s="975"/>
      <c r="DW8" s="976"/>
      <c r="DX8" s="976"/>
      <c r="DY8" s="976"/>
      <c r="DZ8" s="977"/>
      <c r="EA8" s="226"/>
    </row>
    <row r="9" spans="1:131" s="227" customFormat="1" ht="26.25" customHeight="1" x14ac:dyDescent="0.15">
      <c r="A9" s="230">
        <v>3</v>
      </c>
      <c r="B9" s="1013" t="s">
        <v>391</v>
      </c>
      <c r="C9" s="1014"/>
      <c r="D9" s="1014"/>
      <c r="E9" s="1014"/>
      <c r="F9" s="1014"/>
      <c r="G9" s="1014"/>
      <c r="H9" s="1014"/>
      <c r="I9" s="1014"/>
      <c r="J9" s="1014"/>
      <c r="K9" s="1014"/>
      <c r="L9" s="1014"/>
      <c r="M9" s="1014"/>
      <c r="N9" s="1014"/>
      <c r="O9" s="1014"/>
      <c r="P9" s="1015"/>
      <c r="Q9" s="1021">
        <v>99</v>
      </c>
      <c r="R9" s="1022"/>
      <c r="S9" s="1022"/>
      <c r="T9" s="1022"/>
      <c r="U9" s="1022"/>
      <c r="V9" s="1022">
        <v>74</v>
      </c>
      <c r="W9" s="1022"/>
      <c r="X9" s="1022"/>
      <c r="Y9" s="1022"/>
      <c r="Z9" s="1022"/>
      <c r="AA9" s="1022">
        <v>25</v>
      </c>
      <c r="AB9" s="1022"/>
      <c r="AC9" s="1022"/>
      <c r="AD9" s="1022"/>
      <c r="AE9" s="1023"/>
      <c r="AF9" s="1018">
        <v>25</v>
      </c>
      <c r="AG9" s="1019"/>
      <c r="AH9" s="1019"/>
      <c r="AI9" s="1019"/>
      <c r="AJ9" s="1020"/>
      <c r="AK9" s="1063">
        <v>6</v>
      </c>
      <c r="AL9" s="1064"/>
      <c r="AM9" s="1064"/>
      <c r="AN9" s="1064"/>
      <c r="AO9" s="1064"/>
      <c r="AP9" s="1064" t="s">
        <v>608</v>
      </c>
      <c r="AQ9" s="1064"/>
      <c r="AR9" s="1064"/>
      <c r="AS9" s="1064"/>
      <c r="AT9" s="1064"/>
      <c r="AU9" s="1065"/>
      <c r="AV9" s="1065"/>
      <c r="AW9" s="1065"/>
      <c r="AX9" s="1065"/>
      <c r="AY9" s="1066"/>
      <c r="AZ9" s="223"/>
      <c r="BA9" s="223"/>
      <c r="BB9" s="223"/>
      <c r="BC9" s="223"/>
      <c r="BD9" s="223"/>
      <c r="BE9" s="224"/>
      <c r="BF9" s="224"/>
      <c r="BG9" s="224"/>
      <c r="BH9" s="224"/>
      <c r="BI9" s="224"/>
      <c r="BJ9" s="224"/>
      <c r="BK9" s="224"/>
      <c r="BL9" s="224"/>
      <c r="BM9" s="224"/>
      <c r="BN9" s="224"/>
      <c r="BO9" s="224"/>
      <c r="BP9" s="224"/>
      <c r="BQ9" s="230">
        <v>3</v>
      </c>
      <c r="BR9" s="231"/>
      <c r="BS9" s="975" t="s">
        <v>595</v>
      </c>
      <c r="BT9" s="976"/>
      <c r="BU9" s="976"/>
      <c r="BV9" s="976"/>
      <c r="BW9" s="976"/>
      <c r="BX9" s="976"/>
      <c r="BY9" s="976"/>
      <c r="BZ9" s="976"/>
      <c r="CA9" s="976"/>
      <c r="CB9" s="976"/>
      <c r="CC9" s="976"/>
      <c r="CD9" s="976"/>
      <c r="CE9" s="976"/>
      <c r="CF9" s="976"/>
      <c r="CG9" s="997"/>
      <c r="CH9" s="972" t="s">
        <v>608</v>
      </c>
      <c r="CI9" s="973"/>
      <c r="CJ9" s="973"/>
      <c r="CK9" s="973"/>
      <c r="CL9" s="974"/>
      <c r="CM9" s="972">
        <v>1000</v>
      </c>
      <c r="CN9" s="973"/>
      <c r="CO9" s="973"/>
      <c r="CP9" s="973"/>
      <c r="CQ9" s="974"/>
      <c r="CR9" s="972">
        <v>1000</v>
      </c>
      <c r="CS9" s="973"/>
      <c r="CT9" s="973"/>
      <c r="CU9" s="973"/>
      <c r="CV9" s="974"/>
      <c r="CW9" s="972">
        <v>49</v>
      </c>
      <c r="CX9" s="973"/>
      <c r="CY9" s="973"/>
      <c r="CZ9" s="973"/>
      <c r="DA9" s="974"/>
      <c r="DB9" s="972" t="s">
        <v>525</v>
      </c>
      <c r="DC9" s="973"/>
      <c r="DD9" s="973"/>
      <c r="DE9" s="973"/>
      <c r="DF9" s="974"/>
      <c r="DG9" s="972" t="s">
        <v>525</v>
      </c>
      <c r="DH9" s="973"/>
      <c r="DI9" s="973"/>
      <c r="DJ9" s="973"/>
      <c r="DK9" s="974"/>
      <c r="DL9" s="972" t="s">
        <v>525</v>
      </c>
      <c r="DM9" s="973"/>
      <c r="DN9" s="973"/>
      <c r="DO9" s="973"/>
      <c r="DP9" s="974"/>
      <c r="DQ9" s="972" t="s">
        <v>525</v>
      </c>
      <c r="DR9" s="973"/>
      <c r="DS9" s="973"/>
      <c r="DT9" s="973"/>
      <c r="DU9" s="974"/>
      <c r="DV9" s="975"/>
      <c r="DW9" s="976"/>
      <c r="DX9" s="976"/>
      <c r="DY9" s="976"/>
      <c r="DZ9" s="977"/>
      <c r="EA9" s="226"/>
    </row>
    <row r="10" spans="1:131" s="227" customFormat="1" ht="26.25" customHeight="1" x14ac:dyDescent="0.15">
      <c r="A10" s="230">
        <v>4</v>
      </c>
      <c r="B10" s="1013" t="s">
        <v>392</v>
      </c>
      <c r="C10" s="1014"/>
      <c r="D10" s="1014"/>
      <c r="E10" s="1014"/>
      <c r="F10" s="1014"/>
      <c r="G10" s="1014"/>
      <c r="H10" s="1014"/>
      <c r="I10" s="1014"/>
      <c r="J10" s="1014"/>
      <c r="K10" s="1014"/>
      <c r="L10" s="1014"/>
      <c r="M10" s="1014"/>
      <c r="N10" s="1014"/>
      <c r="O10" s="1014"/>
      <c r="P10" s="1015"/>
      <c r="Q10" s="1021">
        <v>16718</v>
      </c>
      <c r="R10" s="1022"/>
      <c r="S10" s="1022"/>
      <c r="T10" s="1022"/>
      <c r="U10" s="1022"/>
      <c r="V10" s="1022">
        <v>16718</v>
      </c>
      <c r="W10" s="1022"/>
      <c r="X10" s="1022"/>
      <c r="Y10" s="1022"/>
      <c r="Z10" s="1022"/>
      <c r="AA10" s="1022" t="s">
        <v>608</v>
      </c>
      <c r="AB10" s="1022"/>
      <c r="AC10" s="1022"/>
      <c r="AD10" s="1022"/>
      <c r="AE10" s="1023"/>
      <c r="AF10" s="1018" t="s">
        <v>129</v>
      </c>
      <c r="AG10" s="1019"/>
      <c r="AH10" s="1019"/>
      <c r="AI10" s="1019"/>
      <c r="AJ10" s="1020"/>
      <c r="AK10" s="1063">
        <v>16552</v>
      </c>
      <c r="AL10" s="1064"/>
      <c r="AM10" s="1064"/>
      <c r="AN10" s="1064"/>
      <c r="AO10" s="1064"/>
      <c r="AP10" s="1064" t="s">
        <v>608</v>
      </c>
      <c r="AQ10" s="1064"/>
      <c r="AR10" s="1064"/>
      <c r="AS10" s="1064"/>
      <c r="AT10" s="1064"/>
      <c r="AU10" s="1065"/>
      <c r="AV10" s="1065"/>
      <c r="AW10" s="1065"/>
      <c r="AX10" s="1065"/>
      <c r="AY10" s="1066"/>
      <c r="AZ10" s="223"/>
      <c r="BA10" s="223"/>
      <c r="BB10" s="223"/>
      <c r="BC10" s="223"/>
      <c r="BD10" s="223"/>
      <c r="BE10" s="224"/>
      <c r="BF10" s="224"/>
      <c r="BG10" s="224"/>
      <c r="BH10" s="224"/>
      <c r="BI10" s="224"/>
      <c r="BJ10" s="224"/>
      <c r="BK10" s="224"/>
      <c r="BL10" s="224"/>
      <c r="BM10" s="224"/>
      <c r="BN10" s="224"/>
      <c r="BO10" s="224"/>
      <c r="BP10" s="224"/>
      <c r="BQ10" s="230">
        <v>4</v>
      </c>
      <c r="BR10" s="231"/>
      <c r="BS10" s="975" t="s">
        <v>596</v>
      </c>
      <c r="BT10" s="976"/>
      <c r="BU10" s="976"/>
      <c r="BV10" s="976"/>
      <c r="BW10" s="976"/>
      <c r="BX10" s="976"/>
      <c r="BY10" s="976"/>
      <c r="BZ10" s="976"/>
      <c r="CA10" s="976"/>
      <c r="CB10" s="976"/>
      <c r="CC10" s="976"/>
      <c r="CD10" s="976"/>
      <c r="CE10" s="976"/>
      <c r="CF10" s="976"/>
      <c r="CG10" s="997"/>
      <c r="CH10" s="972">
        <v>1</v>
      </c>
      <c r="CI10" s="973"/>
      <c r="CJ10" s="973"/>
      <c r="CK10" s="973"/>
      <c r="CL10" s="974"/>
      <c r="CM10" s="972">
        <v>486</v>
      </c>
      <c r="CN10" s="973"/>
      <c r="CO10" s="973"/>
      <c r="CP10" s="973"/>
      <c r="CQ10" s="974"/>
      <c r="CR10" s="972">
        <v>500</v>
      </c>
      <c r="CS10" s="973"/>
      <c r="CT10" s="973"/>
      <c r="CU10" s="973"/>
      <c r="CV10" s="974"/>
      <c r="CW10" s="972">
        <v>1</v>
      </c>
      <c r="CX10" s="973"/>
      <c r="CY10" s="973"/>
      <c r="CZ10" s="973"/>
      <c r="DA10" s="974"/>
      <c r="DB10" s="972" t="s">
        <v>525</v>
      </c>
      <c r="DC10" s="973"/>
      <c r="DD10" s="973"/>
      <c r="DE10" s="973"/>
      <c r="DF10" s="974"/>
      <c r="DG10" s="972" t="s">
        <v>525</v>
      </c>
      <c r="DH10" s="973"/>
      <c r="DI10" s="973"/>
      <c r="DJ10" s="973"/>
      <c r="DK10" s="974"/>
      <c r="DL10" s="972" t="s">
        <v>525</v>
      </c>
      <c r="DM10" s="973"/>
      <c r="DN10" s="973"/>
      <c r="DO10" s="973"/>
      <c r="DP10" s="974"/>
      <c r="DQ10" s="972" t="s">
        <v>525</v>
      </c>
      <c r="DR10" s="973"/>
      <c r="DS10" s="973"/>
      <c r="DT10" s="973"/>
      <c r="DU10" s="974"/>
      <c r="DV10" s="975"/>
      <c r="DW10" s="976"/>
      <c r="DX10" s="976"/>
      <c r="DY10" s="976"/>
      <c r="DZ10" s="977"/>
      <c r="EA10" s="226"/>
    </row>
    <row r="11" spans="1:131" s="227" customFormat="1" ht="26.25" customHeight="1" x14ac:dyDescent="0.15">
      <c r="A11" s="230">
        <v>5</v>
      </c>
      <c r="B11" s="1013"/>
      <c r="C11" s="1014"/>
      <c r="D11" s="1014"/>
      <c r="E11" s="1014"/>
      <c r="F11" s="1014"/>
      <c r="G11" s="1014"/>
      <c r="H11" s="1014"/>
      <c r="I11" s="1014"/>
      <c r="J11" s="1014"/>
      <c r="K11" s="1014"/>
      <c r="L11" s="1014"/>
      <c r="M11" s="1014"/>
      <c r="N11" s="1014"/>
      <c r="O11" s="1014"/>
      <c r="P11" s="1015"/>
      <c r="Q11" s="1021"/>
      <c r="R11" s="1022"/>
      <c r="S11" s="1022"/>
      <c r="T11" s="1022"/>
      <c r="U11" s="1022"/>
      <c r="V11" s="1022"/>
      <c r="W11" s="1022"/>
      <c r="X11" s="1022"/>
      <c r="Y11" s="1022"/>
      <c r="Z11" s="1022"/>
      <c r="AA11" s="1022"/>
      <c r="AB11" s="1022"/>
      <c r="AC11" s="1022"/>
      <c r="AD11" s="1022"/>
      <c r="AE11" s="1023"/>
      <c r="AF11" s="1018"/>
      <c r="AG11" s="1019"/>
      <c r="AH11" s="1019"/>
      <c r="AI11" s="1019"/>
      <c r="AJ11" s="1020"/>
      <c r="AK11" s="1063"/>
      <c r="AL11" s="1064"/>
      <c r="AM11" s="1064"/>
      <c r="AN11" s="1064"/>
      <c r="AO11" s="1064"/>
      <c r="AP11" s="1064"/>
      <c r="AQ11" s="1064"/>
      <c r="AR11" s="1064"/>
      <c r="AS11" s="1064"/>
      <c r="AT11" s="1064"/>
      <c r="AU11" s="1065"/>
      <c r="AV11" s="1065"/>
      <c r="AW11" s="1065"/>
      <c r="AX11" s="1065"/>
      <c r="AY11" s="1066"/>
      <c r="AZ11" s="223"/>
      <c r="BA11" s="223"/>
      <c r="BB11" s="223"/>
      <c r="BC11" s="223"/>
      <c r="BD11" s="223"/>
      <c r="BE11" s="224"/>
      <c r="BF11" s="224"/>
      <c r="BG11" s="224"/>
      <c r="BH11" s="224"/>
      <c r="BI11" s="224"/>
      <c r="BJ11" s="224"/>
      <c r="BK11" s="224"/>
      <c r="BL11" s="224"/>
      <c r="BM11" s="224"/>
      <c r="BN11" s="224"/>
      <c r="BO11" s="224"/>
      <c r="BP11" s="224"/>
      <c r="BQ11" s="230">
        <v>5</v>
      </c>
      <c r="BR11" s="231"/>
      <c r="BS11" s="975" t="s">
        <v>597</v>
      </c>
      <c r="BT11" s="976"/>
      <c r="BU11" s="976"/>
      <c r="BV11" s="976"/>
      <c r="BW11" s="976"/>
      <c r="BX11" s="976"/>
      <c r="BY11" s="976"/>
      <c r="BZ11" s="976"/>
      <c r="CA11" s="976"/>
      <c r="CB11" s="976"/>
      <c r="CC11" s="976"/>
      <c r="CD11" s="976"/>
      <c r="CE11" s="976"/>
      <c r="CF11" s="976"/>
      <c r="CG11" s="997"/>
      <c r="CH11" s="972">
        <v>2</v>
      </c>
      <c r="CI11" s="973"/>
      <c r="CJ11" s="973"/>
      <c r="CK11" s="973"/>
      <c r="CL11" s="974"/>
      <c r="CM11" s="972">
        <v>511</v>
      </c>
      <c r="CN11" s="973"/>
      <c r="CO11" s="973"/>
      <c r="CP11" s="973"/>
      <c r="CQ11" s="974"/>
      <c r="CR11" s="972">
        <v>250</v>
      </c>
      <c r="CS11" s="973"/>
      <c r="CT11" s="973"/>
      <c r="CU11" s="973"/>
      <c r="CV11" s="974"/>
      <c r="CW11" s="972">
        <v>138</v>
      </c>
      <c r="CX11" s="973"/>
      <c r="CY11" s="973"/>
      <c r="CZ11" s="973"/>
      <c r="DA11" s="974"/>
      <c r="DB11" s="972" t="s">
        <v>525</v>
      </c>
      <c r="DC11" s="973"/>
      <c r="DD11" s="973"/>
      <c r="DE11" s="973"/>
      <c r="DF11" s="974"/>
      <c r="DG11" s="972" t="s">
        <v>525</v>
      </c>
      <c r="DH11" s="973"/>
      <c r="DI11" s="973"/>
      <c r="DJ11" s="973"/>
      <c r="DK11" s="974"/>
      <c r="DL11" s="972" t="s">
        <v>525</v>
      </c>
      <c r="DM11" s="973"/>
      <c r="DN11" s="973"/>
      <c r="DO11" s="973"/>
      <c r="DP11" s="974"/>
      <c r="DQ11" s="972" t="s">
        <v>525</v>
      </c>
      <c r="DR11" s="973"/>
      <c r="DS11" s="973"/>
      <c r="DT11" s="973"/>
      <c r="DU11" s="974"/>
      <c r="DV11" s="975"/>
      <c r="DW11" s="976"/>
      <c r="DX11" s="976"/>
      <c r="DY11" s="976"/>
      <c r="DZ11" s="977"/>
      <c r="EA11" s="226"/>
    </row>
    <row r="12" spans="1:131" s="227" customFormat="1" ht="26.25" customHeight="1" x14ac:dyDescent="0.15">
      <c r="A12" s="230">
        <v>6</v>
      </c>
      <c r="B12" s="1013"/>
      <c r="C12" s="1014"/>
      <c r="D12" s="1014"/>
      <c r="E12" s="1014"/>
      <c r="F12" s="1014"/>
      <c r="G12" s="1014"/>
      <c r="H12" s="1014"/>
      <c r="I12" s="1014"/>
      <c r="J12" s="1014"/>
      <c r="K12" s="1014"/>
      <c r="L12" s="1014"/>
      <c r="M12" s="1014"/>
      <c r="N12" s="1014"/>
      <c r="O12" s="1014"/>
      <c r="P12" s="1015"/>
      <c r="Q12" s="1021"/>
      <c r="R12" s="1022"/>
      <c r="S12" s="1022"/>
      <c r="T12" s="1022"/>
      <c r="U12" s="1022"/>
      <c r="V12" s="1022"/>
      <c r="W12" s="1022"/>
      <c r="X12" s="1022"/>
      <c r="Y12" s="1022"/>
      <c r="Z12" s="1022"/>
      <c r="AA12" s="1022"/>
      <c r="AB12" s="1022"/>
      <c r="AC12" s="1022"/>
      <c r="AD12" s="1022"/>
      <c r="AE12" s="1023"/>
      <c r="AF12" s="1018"/>
      <c r="AG12" s="1019"/>
      <c r="AH12" s="1019"/>
      <c r="AI12" s="1019"/>
      <c r="AJ12" s="1020"/>
      <c r="AK12" s="1063"/>
      <c r="AL12" s="1064"/>
      <c r="AM12" s="1064"/>
      <c r="AN12" s="1064"/>
      <c r="AO12" s="1064"/>
      <c r="AP12" s="1064"/>
      <c r="AQ12" s="1064"/>
      <c r="AR12" s="1064"/>
      <c r="AS12" s="1064"/>
      <c r="AT12" s="1064"/>
      <c r="AU12" s="1065"/>
      <c r="AV12" s="1065"/>
      <c r="AW12" s="1065"/>
      <c r="AX12" s="1065"/>
      <c r="AY12" s="1066"/>
      <c r="AZ12" s="223"/>
      <c r="BA12" s="223"/>
      <c r="BB12" s="223"/>
      <c r="BC12" s="223"/>
      <c r="BD12" s="223"/>
      <c r="BE12" s="224"/>
      <c r="BF12" s="224"/>
      <c r="BG12" s="224"/>
      <c r="BH12" s="224"/>
      <c r="BI12" s="224"/>
      <c r="BJ12" s="224"/>
      <c r="BK12" s="224"/>
      <c r="BL12" s="224"/>
      <c r="BM12" s="224"/>
      <c r="BN12" s="224"/>
      <c r="BO12" s="224"/>
      <c r="BP12" s="224"/>
      <c r="BQ12" s="230">
        <v>6</v>
      </c>
      <c r="BR12" s="231"/>
      <c r="BS12" s="975" t="s">
        <v>598</v>
      </c>
      <c r="BT12" s="976"/>
      <c r="BU12" s="976"/>
      <c r="BV12" s="976"/>
      <c r="BW12" s="976"/>
      <c r="BX12" s="976"/>
      <c r="BY12" s="976"/>
      <c r="BZ12" s="976"/>
      <c r="CA12" s="976"/>
      <c r="CB12" s="976"/>
      <c r="CC12" s="976"/>
      <c r="CD12" s="976"/>
      <c r="CE12" s="976"/>
      <c r="CF12" s="976"/>
      <c r="CG12" s="997"/>
      <c r="CH12" s="972">
        <v>1</v>
      </c>
      <c r="CI12" s="973"/>
      <c r="CJ12" s="973"/>
      <c r="CK12" s="973"/>
      <c r="CL12" s="974"/>
      <c r="CM12" s="972">
        <v>863</v>
      </c>
      <c r="CN12" s="973"/>
      <c r="CO12" s="973"/>
      <c r="CP12" s="973"/>
      <c r="CQ12" s="974"/>
      <c r="CR12" s="972">
        <v>1150</v>
      </c>
      <c r="CS12" s="973"/>
      <c r="CT12" s="973"/>
      <c r="CU12" s="973"/>
      <c r="CV12" s="974"/>
      <c r="CW12" s="972">
        <v>63</v>
      </c>
      <c r="CX12" s="973"/>
      <c r="CY12" s="973"/>
      <c r="CZ12" s="973"/>
      <c r="DA12" s="974"/>
      <c r="DB12" s="972" t="s">
        <v>525</v>
      </c>
      <c r="DC12" s="973"/>
      <c r="DD12" s="973"/>
      <c r="DE12" s="973"/>
      <c r="DF12" s="974"/>
      <c r="DG12" s="972" t="s">
        <v>525</v>
      </c>
      <c r="DH12" s="973"/>
      <c r="DI12" s="973"/>
      <c r="DJ12" s="973"/>
      <c r="DK12" s="974"/>
      <c r="DL12" s="972" t="s">
        <v>525</v>
      </c>
      <c r="DM12" s="973"/>
      <c r="DN12" s="973"/>
      <c r="DO12" s="973"/>
      <c r="DP12" s="974"/>
      <c r="DQ12" s="972" t="s">
        <v>525</v>
      </c>
      <c r="DR12" s="973"/>
      <c r="DS12" s="973"/>
      <c r="DT12" s="973"/>
      <c r="DU12" s="974"/>
      <c r="DV12" s="975"/>
      <c r="DW12" s="976"/>
      <c r="DX12" s="976"/>
      <c r="DY12" s="976"/>
      <c r="DZ12" s="977"/>
      <c r="EA12" s="226"/>
    </row>
    <row r="13" spans="1:131" s="227" customFormat="1" ht="26.25" customHeight="1" x14ac:dyDescent="0.15">
      <c r="A13" s="230">
        <v>7</v>
      </c>
      <c r="B13" s="1013"/>
      <c r="C13" s="1014"/>
      <c r="D13" s="1014"/>
      <c r="E13" s="1014"/>
      <c r="F13" s="1014"/>
      <c r="G13" s="1014"/>
      <c r="H13" s="1014"/>
      <c r="I13" s="1014"/>
      <c r="J13" s="1014"/>
      <c r="K13" s="1014"/>
      <c r="L13" s="1014"/>
      <c r="M13" s="1014"/>
      <c r="N13" s="1014"/>
      <c r="O13" s="1014"/>
      <c r="P13" s="1015"/>
      <c r="Q13" s="1021"/>
      <c r="R13" s="1022"/>
      <c r="S13" s="1022"/>
      <c r="T13" s="1022"/>
      <c r="U13" s="1022"/>
      <c r="V13" s="1022"/>
      <c r="W13" s="1022"/>
      <c r="X13" s="1022"/>
      <c r="Y13" s="1022"/>
      <c r="Z13" s="1022"/>
      <c r="AA13" s="1022"/>
      <c r="AB13" s="1022"/>
      <c r="AC13" s="1022"/>
      <c r="AD13" s="1022"/>
      <c r="AE13" s="1023"/>
      <c r="AF13" s="1018"/>
      <c r="AG13" s="1019"/>
      <c r="AH13" s="1019"/>
      <c r="AI13" s="1019"/>
      <c r="AJ13" s="1020"/>
      <c r="AK13" s="1063"/>
      <c r="AL13" s="1064"/>
      <c r="AM13" s="1064"/>
      <c r="AN13" s="1064"/>
      <c r="AO13" s="1064"/>
      <c r="AP13" s="1064"/>
      <c r="AQ13" s="1064"/>
      <c r="AR13" s="1064"/>
      <c r="AS13" s="1064"/>
      <c r="AT13" s="1064"/>
      <c r="AU13" s="1065"/>
      <c r="AV13" s="1065"/>
      <c r="AW13" s="1065"/>
      <c r="AX13" s="1065"/>
      <c r="AY13" s="1066"/>
      <c r="AZ13" s="223"/>
      <c r="BA13" s="223"/>
      <c r="BB13" s="223"/>
      <c r="BC13" s="223"/>
      <c r="BD13" s="223"/>
      <c r="BE13" s="224"/>
      <c r="BF13" s="224"/>
      <c r="BG13" s="224"/>
      <c r="BH13" s="224"/>
      <c r="BI13" s="224"/>
      <c r="BJ13" s="224"/>
      <c r="BK13" s="224"/>
      <c r="BL13" s="224"/>
      <c r="BM13" s="224"/>
      <c r="BN13" s="224"/>
      <c r="BO13" s="224"/>
      <c r="BP13" s="224"/>
      <c r="BQ13" s="230">
        <v>7</v>
      </c>
      <c r="BR13" s="231"/>
      <c r="BS13" s="975"/>
      <c r="BT13" s="976"/>
      <c r="BU13" s="976"/>
      <c r="BV13" s="976"/>
      <c r="BW13" s="976"/>
      <c r="BX13" s="976"/>
      <c r="BY13" s="976"/>
      <c r="BZ13" s="976"/>
      <c r="CA13" s="976"/>
      <c r="CB13" s="976"/>
      <c r="CC13" s="976"/>
      <c r="CD13" s="976"/>
      <c r="CE13" s="976"/>
      <c r="CF13" s="976"/>
      <c r="CG13" s="997"/>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226"/>
    </row>
    <row r="14" spans="1:131" s="227" customFormat="1" ht="26.25" customHeight="1" x14ac:dyDescent="0.15">
      <c r="A14" s="230">
        <v>8</v>
      </c>
      <c r="B14" s="1013"/>
      <c r="C14" s="1014"/>
      <c r="D14" s="1014"/>
      <c r="E14" s="1014"/>
      <c r="F14" s="1014"/>
      <c r="G14" s="1014"/>
      <c r="H14" s="1014"/>
      <c r="I14" s="1014"/>
      <c r="J14" s="1014"/>
      <c r="K14" s="1014"/>
      <c r="L14" s="1014"/>
      <c r="M14" s="1014"/>
      <c r="N14" s="1014"/>
      <c r="O14" s="1014"/>
      <c r="P14" s="1015"/>
      <c r="Q14" s="1021"/>
      <c r="R14" s="1022"/>
      <c r="S14" s="1022"/>
      <c r="T14" s="1022"/>
      <c r="U14" s="1022"/>
      <c r="V14" s="1022"/>
      <c r="W14" s="1022"/>
      <c r="X14" s="1022"/>
      <c r="Y14" s="1022"/>
      <c r="Z14" s="1022"/>
      <c r="AA14" s="1022"/>
      <c r="AB14" s="1022"/>
      <c r="AC14" s="1022"/>
      <c r="AD14" s="1022"/>
      <c r="AE14" s="1023"/>
      <c r="AF14" s="1018"/>
      <c r="AG14" s="1019"/>
      <c r="AH14" s="1019"/>
      <c r="AI14" s="1019"/>
      <c r="AJ14" s="1020"/>
      <c r="AK14" s="1063"/>
      <c r="AL14" s="1064"/>
      <c r="AM14" s="1064"/>
      <c r="AN14" s="1064"/>
      <c r="AO14" s="1064"/>
      <c r="AP14" s="1064"/>
      <c r="AQ14" s="1064"/>
      <c r="AR14" s="1064"/>
      <c r="AS14" s="1064"/>
      <c r="AT14" s="1064"/>
      <c r="AU14" s="1065"/>
      <c r="AV14" s="1065"/>
      <c r="AW14" s="1065"/>
      <c r="AX14" s="1065"/>
      <c r="AY14" s="1066"/>
      <c r="AZ14" s="223"/>
      <c r="BA14" s="223"/>
      <c r="BB14" s="223"/>
      <c r="BC14" s="223"/>
      <c r="BD14" s="223"/>
      <c r="BE14" s="224"/>
      <c r="BF14" s="224"/>
      <c r="BG14" s="224"/>
      <c r="BH14" s="224"/>
      <c r="BI14" s="224"/>
      <c r="BJ14" s="224"/>
      <c r="BK14" s="224"/>
      <c r="BL14" s="224"/>
      <c r="BM14" s="224"/>
      <c r="BN14" s="224"/>
      <c r="BO14" s="224"/>
      <c r="BP14" s="224"/>
      <c r="BQ14" s="230">
        <v>8</v>
      </c>
      <c r="BR14" s="231"/>
      <c r="BS14" s="975"/>
      <c r="BT14" s="976"/>
      <c r="BU14" s="976"/>
      <c r="BV14" s="976"/>
      <c r="BW14" s="976"/>
      <c r="BX14" s="976"/>
      <c r="BY14" s="976"/>
      <c r="BZ14" s="976"/>
      <c r="CA14" s="976"/>
      <c r="CB14" s="976"/>
      <c r="CC14" s="976"/>
      <c r="CD14" s="976"/>
      <c r="CE14" s="976"/>
      <c r="CF14" s="976"/>
      <c r="CG14" s="997"/>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226"/>
    </row>
    <row r="15" spans="1:131" s="227" customFormat="1" ht="26.25" customHeight="1" x14ac:dyDescent="0.15">
      <c r="A15" s="230">
        <v>9</v>
      </c>
      <c r="B15" s="1013"/>
      <c r="C15" s="1014"/>
      <c r="D15" s="1014"/>
      <c r="E15" s="1014"/>
      <c r="F15" s="1014"/>
      <c r="G15" s="1014"/>
      <c r="H15" s="1014"/>
      <c r="I15" s="1014"/>
      <c r="J15" s="1014"/>
      <c r="K15" s="1014"/>
      <c r="L15" s="1014"/>
      <c r="M15" s="1014"/>
      <c r="N15" s="1014"/>
      <c r="O15" s="1014"/>
      <c r="P15" s="1015"/>
      <c r="Q15" s="1021"/>
      <c r="R15" s="1022"/>
      <c r="S15" s="1022"/>
      <c r="T15" s="1022"/>
      <c r="U15" s="1022"/>
      <c r="V15" s="1022"/>
      <c r="W15" s="1022"/>
      <c r="X15" s="1022"/>
      <c r="Y15" s="1022"/>
      <c r="Z15" s="1022"/>
      <c r="AA15" s="1022"/>
      <c r="AB15" s="1022"/>
      <c r="AC15" s="1022"/>
      <c r="AD15" s="1022"/>
      <c r="AE15" s="1023"/>
      <c r="AF15" s="1018"/>
      <c r="AG15" s="1019"/>
      <c r="AH15" s="1019"/>
      <c r="AI15" s="1019"/>
      <c r="AJ15" s="1020"/>
      <c r="AK15" s="1063"/>
      <c r="AL15" s="1064"/>
      <c r="AM15" s="1064"/>
      <c r="AN15" s="1064"/>
      <c r="AO15" s="1064"/>
      <c r="AP15" s="1064"/>
      <c r="AQ15" s="1064"/>
      <c r="AR15" s="1064"/>
      <c r="AS15" s="1064"/>
      <c r="AT15" s="1064"/>
      <c r="AU15" s="1065"/>
      <c r="AV15" s="1065"/>
      <c r="AW15" s="1065"/>
      <c r="AX15" s="1065"/>
      <c r="AY15" s="1066"/>
      <c r="AZ15" s="223"/>
      <c r="BA15" s="223"/>
      <c r="BB15" s="223"/>
      <c r="BC15" s="223"/>
      <c r="BD15" s="223"/>
      <c r="BE15" s="224"/>
      <c r="BF15" s="224"/>
      <c r="BG15" s="224"/>
      <c r="BH15" s="224"/>
      <c r="BI15" s="224"/>
      <c r="BJ15" s="224"/>
      <c r="BK15" s="224"/>
      <c r="BL15" s="224"/>
      <c r="BM15" s="224"/>
      <c r="BN15" s="224"/>
      <c r="BO15" s="224"/>
      <c r="BP15" s="224"/>
      <c r="BQ15" s="230">
        <v>9</v>
      </c>
      <c r="BR15" s="231"/>
      <c r="BS15" s="975"/>
      <c r="BT15" s="976"/>
      <c r="BU15" s="976"/>
      <c r="BV15" s="976"/>
      <c r="BW15" s="976"/>
      <c r="BX15" s="976"/>
      <c r="BY15" s="976"/>
      <c r="BZ15" s="976"/>
      <c r="CA15" s="976"/>
      <c r="CB15" s="976"/>
      <c r="CC15" s="976"/>
      <c r="CD15" s="976"/>
      <c r="CE15" s="976"/>
      <c r="CF15" s="976"/>
      <c r="CG15" s="997"/>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226"/>
    </row>
    <row r="16" spans="1:131" s="227" customFormat="1" ht="26.25" customHeight="1" x14ac:dyDescent="0.15">
      <c r="A16" s="230">
        <v>10</v>
      </c>
      <c r="B16" s="1013"/>
      <c r="C16" s="1014"/>
      <c r="D16" s="1014"/>
      <c r="E16" s="1014"/>
      <c r="F16" s="1014"/>
      <c r="G16" s="1014"/>
      <c r="H16" s="1014"/>
      <c r="I16" s="1014"/>
      <c r="J16" s="1014"/>
      <c r="K16" s="1014"/>
      <c r="L16" s="1014"/>
      <c r="M16" s="1014"/>
      <c r="N16" s="1014"/>
      <c r="O16" s="1014"/>
      <c r="P16" s="1015"/>
      <c r="Q16" s="1021"/>
      <c r="R16" s="1022"/>
      <c r="S16" s="1022"/>
      <c r="T16" s="1022"/>
      <c r="U16" s="1022"/>
      <c r="V16" s="1022"/>
      <c r="W16" s="1022"/>
      <c r="X16" s="1022"/>
      <c r="Y16" s="1022"/>
      <c r="Z16" s="1022"/>
      <c r="AA16" s="1022"/>
      <c r="AB16" s="1022"/>
      <c r="AC16" s="1022"/>
      <c r="AD16" s="1022"/>
      <c r="AE16" s="1023"/>
      <c r="AF16" s="1018"/>
      <c r="AG16" s="1019"/>
      <c r="AH16" s="1019"/>
      <c r="AI16" s="1019"/>
      <c r="AJ16" s="1020"/>
      <c r="AK16" s="1063"/>
      <c r="AL16" s="1064"/>
      <c r="AM16" s="1064"/>
      <c r="AN16" s="1064"/>
      <c r="AO16" s="1064"/>
      <c r="AP16" s="1064"/>
      <c r="AQ16" s="1064"/>
      <c r="AR16" s="1064"/>
      <c r="AS16" s="1064"/>
      <c r="AT16" s="1064"/>
      <c r="AU16" s="1065"/>
      <c r="AV16" s="1065"/>
      <c r="AW16" s="1065"/>
      <c r="AX16" s="1065"/>
      <c r="AY16" s="1066"/>
      <c r="AZ16" s="223"/>
      <c r="BA16" s="223"/>
      <c r="BB16" s="223"/>
      <c r="BC16" s="223"/>
      <c r="BD16" s="223"/>
      <c r="BE16" s="224"/>
      <c r="BF16" s="224"/>
      <c r="BG16" s="224"/>
      <c r="BH16" s="224"/>
      <c r="BI16" s="224"/>
      <c r="BJ16" s="224"/>
      <c r="BK16" s="224"/>
      <c r="BL16" s="224"/>
      <c r="BM16" s="224"/>
      <c r="BN16" s="224"/>
      <c r="BO16" s="224"/>
      <c r="BP16" s="224"/>
      <c r="BQ16" s="230">
        <v>10</v>
      </c>
      <c r="BR16" s="231"/>
      <c r="BS16" s="975"/>
      <c r="BT16" s="976"/>
      <c r="BU16" s="976"/>
      <c r="BV16" s="976"/>
      <c r="BW16" s="976"/>
      <c r="BX16" s="976"/>
      <c r="BY16" s="976"/>
      <c r="BZ16" s="976"/>
      <c r="CA16" s="976"/>
      <c r="CB16" s="976"/>
      <c r="CC16" s="976"/>
      <c r="CD16" s="976"/>
      <c r="CE16" s="976"/>
      <c r="CF16" s="976"/>
      <c r="CG16" s="997"/>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226"/>
    </row>
    <row r="17" spans="1:131" s="227" customFormat="1" ht="26.25" customHeight="1" x14ac:dyDescent="0.15">
      <c r="A17" s="230">
        <v>11</v>
      </c>
      <c r="B17" s="1013"/>
      <c r="C17" s="1014"/>
      <c r="D17" s="1014"/>
      <c r="E17" s="1014"/>
      <c r="F17" s="1014"/>
      <c r="G17" s="1014"/>
      <c r="H17" s="1014"/>
      <c r="I17" s="1014"/>
      <c r="J17" s="1014"/>
      <c r="K17" s="1014"/>
      <c r="L17" s="1014"/>
      <c r="M17" s="1014"/>
      <c r="N17" s="1014"/>
      <c r="O17" s="1014"/>
      <c r="P17" s="1015"/>
      <c r="Q17" s="1021"/>
      <c r="R17" s="1022"/>
      <c r="S17" s="1022"/>
      <c r="T17" s="1022"/>
      <c r="U17" s="1022"/>
      <c r="V17" s="1022"/>
      <c r="W17" s="1022"/>
      <c r="X17" s="1022"/>
      <c r="Y17" s="1022"/>
      <c r="Z17" s="1022"/>
      <c r="AA17" s="1022"/>
      <c r="AB17" s="1022"/>
      <c r="AC17" s="1022"/>
      <c r="AD17" s="1022"/>
      <c r="AE17" s="1023"/>
      <c r="AF17" s="1018"/>
      <c r="AG17" s="1019"/>
      <c r="AH17" s="1019"/>
      <c r="AI17" s="1019"/>
      <c r="AJ17" s="1020"/>
      <c r="AK17" s="1063"/>
      <c r="AL17" s="1064"/>
      <c r="AM17" s="1064"/>
      <c r="AN17" s="1064"/>
      <c r="AO17" s="1064"/>
      <c r="AP17" s="1064"/>
      <c r="AQ17" s="1064"/>
      <c r="AR17" s="1064"/>
      <c r="AS17" s="1064"/>
      <c r="AT17" s="1064"/>
      <c r="AU17" s="1065"/>
      <c r="AV17" s="1065"/>
      <c r="AW17" s="1065"/>
      <c r="AX17" s="1065"/>
      <c r="AY17" s="1066"/>
      <c r="AZ17" s="223"/>
      <c r="BA17" s="223"/>
      <c r="BB17" s="223"/>
      <c r="BC17" s="223"/>
      <c r="BD17" s="223"/>
      <c r="BE17" s="224"/>
      <c r="BF17" s="224"/>
      <c r="BG17" s="224"/>
      <c r="BH17" s="224"/>
      <c r="BI17" s="224"/>
      <c r="BJ17" s="224"/>
      <c r="BK17" s="224"/>
      <c r="BL17" s="224"/>
      <c r="BM17" s="224"/>
      <c r="BN17" s="224"/>
      <c r="BO17" s="224"/>
      <c r="BP17" s="224"/>
      <c r="BQ17" s="230">
        <v>11</v>
      </c>
      <c r="BR17" s="231"/>
      <c r="BS17" s="975"/>
      <c r="BT17" s="976"/>
      <c r="BU17" s="976"/>
      <c r="BV17" s="976"/>
      <c r="BW17" s="976"/>
      <c r="BX17" s="976"/>
      <c r="BY17" s="976"/>
      <c r="BZ17" s="976"/>
      <c r="CA17" s="976"/>
      <c r="CB17" s="976"/>
      <c r="CC17" s="976"/>
      <c r="CD17" s="976"/>
      <c r="CE17" s="976"/>
      <c r="CF17" s="976"/>
      <c r="CG17" s="997"/>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226"/>
    </row>
    <row r="18" spans="1:131" s="227" customFormat="1" ht="26.25" customHeight="1" x14ac:dyDescent="0.15">
      <c r="A18" s="230">
        <v>12</v>
      </c>
      <c r="B18" s="1013"/>
      <c r="C18" s="1014"/>
      <c r="D18" s="1014"/>
      <c r="E18" s="1014"/>
      <c r="F18" s="1014"/>
      <c r="G18" s="1014"/>
      <c r="H18" s="1014"/>
      <c r="I18" s="1014"/>
      <c r="J18" s="1014"/>
      <c r="K18" s="1014"/>
      <c r="L18" s="1014"/>
      <c r="M18" s="1014"/>
      <c r="N18" s="1014"/>
      <c r="O18" s="1014"/>
      <c r="P18" s="1015"/>
      <c r="Q18" s="1021"/>
      <c r="R18" s="1022"/>
      <c r="S18" s="1022"/>
      <c r="T18" s="1022"/>
      <c r="U18" s="1022"/>
      <c r="V18" s="1022"/>
      <c r="W18" s="1022"/>
      <c r="X18" s="1022"/>
      <c r="Y18" s="1022"/>
      <c r="Z18" s="1022"/>
      <c r="AA18" s="1022"/>
      <c r="AB18" s="1022"/>
      <c r="AC18" s="1022"/>
      <c r="AD18" s="1022"/>
      <c r="AE18" s="1023"/>
      <c r="AF18" s="1018"/>
      <c r="AG18" s="1019"/>
      <c r="AH18" s="1019"/>
      <c r="AI18" s="1019"/>
      <c r="AJ18" s="1020"/>
      <c r="AK18" s="1063"/>
      <c r="AL18" s="1064"/>
      <c r="AM18" s="1064"/>
      <c r="AN18" s="1064"/>
      <c r="AO18" s="1064"/>
      <c r="AP18" s="1064"/>
      <c r="AQ18" s="1064"/>
      <c r="AR18" s="1064"/>
      <c r="AS18" s="1064"/>
      <c r="AT18" s="1064"/>
      <c r="AU18" s="1065"/>
      <c r="AV18" s="1065"/>
      <c r="AW18" s="1065"/>
      <c r="AX18" s="1065"/>
      <c r="AY18" s="1066"/>
      <c r="AZ18" s="223"/>
      <c r="BA18" s="223"/>
      <c r="BB18" s="223"/>
      <c r="BC18" s="223"/>
      <c r="BD18" s="223"/>
      <c r="BE18" s="224"/>
      <c r="BF18" s="224"/>
      <c r="BG18" s="224"/>
      <c r="BH18" s="224"/>
      <c r="BI18" s="224"/>
      <c r="BJ18" s="224"/>
      <c r="BK18" s="224"/>
      <c r="BL18" s="224"/>
      <c r="BM18" s="224"/>
      <c r="BN18" s="224"/>
      <c r="BO18" s="224"/>
      <c r="BP18" s="224"/>
      <c r="BQ18" s="230">
        <v>12</v>
      </c>
      <c r="BR18" s="231"/>
      <c r="BS18" s="975"/>
      <c r="BT18" s="976"/>
      <c r="BU18" s="976"/>
      <c r="BV18" s="976"/>
      <c r="BW18" s="976"/>
      <c r="BX18" s="976"/>
      <c r="BY18" s="976"/>
      <c r="BZ18" s="976"/>
      <c r="CA18" s="976"/>
      <c r="CB18" s="976"/>
      <c r="CC18" s="976"/>
      <c r="CD18" s="976"/>
      <c r="CE18" s="976"/>
      <c r="CF18" s="976"/>
      <c r="CG18" s="997"/>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226"/>
    </row>
    <row r="19" spans="1:131" s="227" customFormat="1" ht="26.25" customHeight="1" x14ac:dyDescent="0.15">
      <c r="A19" s="230">
        <v>13</v>
      </c>
      <c r="B19" s="1013"/>
      <c r="C19" s="1014"/>
      <c r="D19" s="1014"/>
      <c r="E19" s="1014"/>
      <c r="F19" s="1014"/>
      <c r="G19" s="1014"/>
      <c r="H19" s="1014"/>
      <c r="I19" s="1014"/>
      <c r="J19" s="1014"/>
      <c r="K19" s="1014"/>
      <c r="L19" s="1014"/>
      <c r="M19" s="1014"/>
      <c r="N19" s="1014"/>
      <c r="O19" s="1014"/>
      <c r="P19" s="1015"/>
      <c r="Q19" s="1021"/>
      <c r="R19" s="1022"/>
      <c r="S19" s="1022"/>
      <c r="T19" s="1022"/>
      <c r="U19" s="1022"/>
      <c r="V19" s="1022"/>
      <c r="W19" s="1022"/>
      <c r="X19" s="1022"/>
      <c r="Y19" s="1022"/>
      <c r="Z19" s="1022"/>
      <c r="AA19" s="1022"/>
      <c r="AB19" s="1022"/>
      <c r="AC19" s="1022"/>
      <c r="AD19" s="1022"/>
      <c r="AE19" s="1023"/>
      <c r="AF19" s="1018"/>
      <c r="AG19" s="1019"/>
      <c r="AH19" s="1019"/>
      <c r="AI19" s="1019"/>
      <c r="AJ19" s="1020"/>
      <c r="AK19" s="1063"/>
      <c r="AL19" s="1064"/>
      <c r="AM19" s="1064"/>
      <c r="AN19" s="1064"/>
      <c r="AO19" s="1064"/>
      <c r="AP19" s="1064"/>
      <c r="AQ19" s="1064"/>
      <c r="AR19" s="1064"/>
      <c r="AS19" s="1064"/>
      <c r="AT19" s="1064"/>
      <c r="AU19" s="1065"/>
      <c r="AV19" s="1065"/>
      <c r="AW19" s="1065"/>
      <c r="AX19" s="1065"/>
      <c r="AY19" s="1066"/>
      <c r="AZ19" s="223"/>
      <c r="BA19" s="223"/>
      <c r="BB19" s="223"/>
      <c r="BC19" s="223"/>
      <c r="BD19" s="223"/>
      <c r="BE19" s="224"/>
      <c r="BF19" s="224"/>
      <c r="BG19" s="224"/>
      <c r="BH19" s="224"/>
      <c r="BI19" s="224"/>
      <c r="BJ19" s="224"/>
      <c r="BK19" s="224"/>
      <c r="BL19" s="224"/>
      <c r="BM19" s="224"/>
      <c r="BN19" s="224"/>
      <c r="BO19" s="224"/>
      <c r="BP19" s="224"/>
      <c r="BQ19" s="230">
        <v>13</v>
      </c>
      <c r="BR19" s="231"/>
      <c r="BS19" s="975"/>
      <c r="BT19" s="976"/>
      <c r="BU19" s="976"/>
      <c r="BV19" s="976"/>
      <c r="BW19" s="976"/>
      <c r="BX19" s="976"/>
      <c r="BY19" s="976"/>
      <c r="BZ19" s="976"/>
      <c r="CA19" s="976"/>
      <c r="CB19" s="976"/>
      <c r="CC19" s="976"/>
      <c r="CD19" s="976"/>
      <c r="CE19" s="976"/>
      <c r="CF19" s="976"/>
      <c r="CG19" s="997"/>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226"/>
    </row>
    <row r="20" spans="1:131" s="227" customFormat="1" ht="26.25" customHeight="1" x14ac:dyDescent="0.15">
      <c r="A20" s="230">
        <v>14</v>
      </c>
      <c r="B20" s="1013"/>
      <c r="C20" s="1014"/>
      <c r="D20" s="1014"/>
      <c r="E20" s="1014"/>
      <c r="F20" s="1014"/>
      <c r="G20" s="1014"/>
      <c r="H20" s="1014"/>
      <c r="I20" s="1014"/>
      <c r="J20" s="1014"/>
      <c r="K20" s="1014"/>
      <c r="L20" s="1014"/>
      <c r="M20" s="1014"/>
      <c r="N20" s="1014"/>
      <c r="O20" s="1014"/>
      <c r="P20" s="1015"/>
      <c r="Q20" s="1021"/>
      <c r="R20" s="1022"/>
      <c r="S20" s="1022"/>
      <c r="T20" s="1022"/>
      <c r="U20" s="1022"/>
      <c r="V20" s="1022"/>
      <c r="W20" s="1022"/>
      <c r="X20" s="1022"/>
      <c r="Y20" s="1022"/>
      <c r="Z20" s="1022"/>
      <c r="AA20" s="1022"/>
      <c r="AB20" s="1022"/>
      <c r="AC20" s="1022"/>
      <c r="AD20" s="1022"/>
      <c r="AE20" s="1023"/>
      <c r="AF20" s="1018"/>
      <c r="AG20" s="1019"/>
      <c r="AH20" s="1019"/>
      <c r="AI20" s="1019"/>
      <c r="AJ20" s="1020"/>
      <c r="AK20" s="1063"/>
      <c r="AL20" s="1064"/>
      <c r="AM20" s="1064"/>
      <c r="AN20" s="1064"/>
      <c r="AO20" s="1064"/>
      <c r="AP20" s="1064"/>
      <c r="AQ20" s="1064"/>
      <c r="AR20" s="1064"/>
      <c r="AS20" s="1064"/>
      <c r="AT20" s="1064"/>
      <c r="AU20" s="1065"/>
      <c r="AV20" s="1065"/>
      <c r="AW20" s="1065"/>
      <c r="AX20" s="1065"/>
      <c r="AY20" s="1066"/>
      <c r="AZ20" s="223"/>
      <c r="BA20" s="223"/>
      <c r="BB20" s="223"/>
      <c r="BC20" s="223"/>
      <c r="BD20" s="223"/>
      <c r="BE20" s="224"/>
      <c r="BF20" s="224"/>
      <c r="BG20" s="224"/>
      <c r="BH20" s="224"/>
      <c r="BI20" s="224"/>
      <c r="BJ20" s="224"/>
      <c r="BK20" s="224"/>
      <c r="BL20" s="224"/>
      <c r="BM20" s="224"/>
      <c r="BN20" s="224"/>
      <c r="BO20" s="224"/>
      <c r="BP20" s="224"/>
      <c r="BQ20" s="230">
        <v>14</v>
      </c>
      <c r="BR20" s="231"/>
      <c r="BS20" s="975"/>
      <c r="BT20" s="976"/>
      <c r="BU20" s="976"/>
      <c r="BV20" s="976"/>
      <c r="BW20" s="976"/>
      <c r="BX20" s="976"/>
      <c r="BY20" s="976"/>
      <c r="BZ20" s="976"/>
      <c r="CA20" s="976"/>
      <c r="CB20" s="976"/>
      <c r="CC20" s="976"/>
      <c r="CD20" s="976"/>
      <c r="CE20" s="976"/>
      <c r="CF20" s="976"/>
      <c r="CG20" s="997"/>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226"/>
    </row>
    <row r="21" spans="1:131" s="227" customFormat="1" ht="26.25" customHeight="1" thickBot="1" x14ac:dyDescent="0.2">
      <c r="A21" s="230">
        <v>15</v>
      </c>
      <c r="B21" s="1013"/>
      <c r="C21" s="1014"/>
      <c r="D21" s="1014"/>
      <c r="E21" s="1014"/>
      <c r="F21" s="1014"/>
      <c r="G21" s="1014"/>
      <c r="H21" s="1014"/>
      <c r="I21" s="1014"/>
      <c r="J21" s="1014"/>
      <c r="K21" s="1014"/>
      <c r="L21" s="1014"/>
      <c r="M21" s="1014"/>
      <c r="N21" s="1014"/>
      <c r="O21" s="1014"/>
      <c r="P21" s="1015"/>
      <c r="Q21" s="1021"/>
      <c r="R21" s="1022"/>
      <c r="S21" s="1022"/>
      <c r="T21" s="1022"/>
      <c r="U21" s="1022"/>
      <c r="V21" s="1022"/>
      <c r="W21" s="1022"/>
      <c r="X21" s="1022"/>
      <c r="Y21" s="1022"/>
      <c r="Z21" s="1022"/>
      <c r="AA21" s="1022"/>
      <c r="AB21" s="1022"/>
      <c r="AC21" s="1022"/>
      <c r="AD21" s="1022"/>
      <c r="AE21" s="1023"/>
      <c r="AF21" s="1018"/>
      <c r="AG21" s="1019"/>
      <c r="AH21" s="1019"/>
      <c r="AI21" s="1019"/>
      <c r="AJ21" s="1020"/>
      <c r="AK21" s="1063"/>
      <c r="AL21" s="1064"/>
      <c r="AM21" s="1064"/>
      <c r="AN21" s="1064"/>
      <c r="AO21" s="1064"/>
      <c r="AP21" s="1064"/>
      <c r="AQ21" s="1064"/>
      <c r="AR21" s="1064"/>
      <c r="AS21" s="1064"/>
      <c r="AT21" s="1064"/>
      <c r="AU21" s="1065"/>
      <c r="AV21" s="1065"/>
      <c r="AW21" s="1065"/>
      <c r="AX21" s="1065"/>
      <c r="AY21" s="1066"/>
      <c r="AZ21" s="223"/>
      <c r="BA21" s="223"/>
      <c r="BB21" s="223"/>
      <c r="BC21" s="223"/>
      <c r="BD21" s="223"/>
      <c r="BE21" s="224"/>
      <c r="BF21" s="224"/>
      <c r="BG21" s="224"/>
      <c r="BH21" s="224"/>
      <c r="BI21" s="224"/>
      <c r="BJ21" s="224"/>
      <c r="BK21" s="224"/>
      <c r="BL21" s="224"/>
      <c r="BM21" s="224"/>
      <c r="BN21" s="224"/>
      <c r="BO21" s="224"/>
      <c r="BP21" s="224"/>
      <c r="BQ21" s="230">
        <v>15</v>
      </c>
      <c r="BR21" s="231"/>
      <c r="BS21" s="975"/>
      <c r="BT21" s="976"/>
      <c r="BU21" s="976"/>
      <c r="BV21" s="976"/>
      <c r="BW21" s="976"/>
      <c r="BX21" s="976"/>
      <c r="BY21" s="976"/>
      <c r="BZ21" s="976"/>
      <c r="CA21" s="976"/>
      <c r="CB21" s="976"/>
      <c r="CC21" s="976"/>
      <c r="CD21" s="976"/>
      <c r="CE21" s="976"/>
      <c r="CF21" s="976"/>
      <c r="CG21" s="997"/>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226"/>
    </row>
    <row r="22" spans="1:131" s="227" customFormat="1" ht="26.25" customHeight="1" x14ac:dyDescent="0.15">
      <c r="A22" s="230">
        <v>16</v>
      </c>
      <c r="B22" s="1013"/>
      <c r="C22" s="1014"/>
      <c r="D22" s="1014"/>
      <c r="E22" s="1014"/>
      <c r="F22" s="1014"/>
      <c r="G22" s="1014"/>
      <c r="H22" s="1014"/>
      <c r="I22" s="1014"/>
      <c r="J22" s="1014"/>
      <c r="K22" s="1014"/>
      <c r="L22" s="1014"/>
      <c r="M22" s="1014"/>
      <c r="N22" s="1014"/>
      <c r="O22" s="1014"/>
      <c r="P22" s="1015"/>
      <c r="Q22" s="1056"/>
      <c r="R22" s="1057"/>
      <c r="S22" s="1057"/>
      <c r="T22" s="1057"/>
      <c r="U22" s="1057"/>
      <c r="V22" s="1057"/>
      <c r="W22" s="1057"/>
      <c r="X22" s="1057"/>
      <c r="Y22" s="1057"/>
      <c r="Z22" s="1057"/>
      <c r="AA22" s="1057"/>
      <c r="AB22" s="1057"/>
      <c r="AC22" s="1057"/>
      <c r="AD22" s="1057"/>
      <c r="AE22" s="1058"/>
      <c r="AF22" s="1018"/>
      <c r="AG22" s="1019"/>
      <c r="AH22" s="1019"/>
      <c r="AI22" s="1019"/>
      <c r="AJ22" s="1020"/>
      <c r="AK22" s="1059"/>
      <c r="AL22" s="1060"/>
      <c r="AM22" s="1060"/>
      <c r="AN22" s="1060"/>
      <c r="AO22" s="1060"/>
      <c r="AP22" s="1060"/>
      <c r="AQ22" s="1060"/>
      <c r="AR22" s="1060"/>
      <c r="AS22" s="1060"/>
      <c r="AT22" s="1060"/>
      <c r="AU22" s="1061"/>
      <c r="AV22" s="1061"/>
      <c r="AW22" s="1061"/>
      <c r="AX22" s="1061"/>
      <c r="AY22" s="1062"/>
      <c r="AZ22" s="1011" t="s">
        <v>393</v>
      </c>
      <c r="BA22" s="1011"/>
      <c r="BB22" s="1011"/>
      <c r="BC22" s="1011"/>
      <c r="BD22" s="1012"/>
      <c r="BE22" s="224"/>
      <c r="BF22" s="224"/>
      <c r="BG22" s="224"/>
      <c r="BH22" s="224"/>
      <c r="BI22" s="224"/>
      <c r="BJ22" s="224"/>
      <c r="BK22" s="224"/>
      <c r="BL22" s="224"/>
      <c r="BM22" s="224"/>
      <c r="BN22" s="224"/>
      <c r="BO22" s="224"/>
      <c r="BP22" s="224"/>
      <c r="BQ22" s="230">
        <v>16</v>
      </c>
      <c r="BR22" s="231"/>
      <c r="BS22" s="975"/>
      <c r="BT22" s="976"/>
      <c r="BU22" s="976"/>
      <c r="BV22" s="976"/>
      <c r="BW22" s="976"/>
      <c r="BX22" s="976"/>
      <c r="BY22" s="976"/>
      <c r="BZ22" s="976"/>
      <c r="CA22" s="976"/>
      <c r="CB22" s="976"/>
      <c r="CC22" s="976"/>
      <c r="CD22" s="976"/>
      <c r="CE22" s="976"/>
      <c r="CF22" s="976"/>
      <c r="CG22" s="997"/>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226"/>
    </row>
    <row r="23" spans="1:131" s="227" customFormat="1" ht="26.25" customHeight="1" thickBot="1" x14ac:dyDescent="0.2">
      <c r="A23" s="232" t="s">
        <v>394</v>
      </c>
      <c r="B23" s="920" t="s">
        <v>395</v>
      </c>
      <c r="C23" s="921"/>
      <c r="D23" s="921"/>
      <c r="E23" s="921"/>
      <c r="F23" s="921"/>
      <c r="G23" s="921"/>
      <c r="H23" s="921"/>
      <c r="I23" s="921"/>
      <c r="J23" s="921"/>
      <c r="K23" s="921"/>
      <c r="L23" s="921"/>
      <c r="M23" s="921"/>
      <c r="N23" s="921"/>
      <c r="O23" s="921"/>
      <c r="P23" s="931"/>
      <c r="Q23" s="1050">
        <v>231817</v>
      </c>
      <c r="R23" s="1044"/>
      <c r="S23" s="1044"/>
      <c r="T23" s="1044"/>
      <c r="U23" s="1044"/>
      <c r="V23" s="1044">
        <v>226721</v>
      </c>
      <c r="W23" s="1044"/>
      <c r="X23" s="1044"/>
      <c r="Y23" s="1044"/>
      <c r="Z23" s="1044"/>
      <c r="AA23" s="1044">
        <v>5096</v>
      </c>
      <c r="AB23" s="1044"/>
      <c r="AC23" s="1044"/>
      <c r="AD23" s="1044"/>
      <c r="AE23" s="1051"/>
      <c r="AF23" s="1052">
        <v>3248</v>
      </c>
      <c r="AG23" s="1044"/>
      <c r="AH23" s="1044"/>
      <c r="AI23" s="1044"/>
      <c r="AJ23" s="1053"/>
      <c r="AK23" s="1054"/>
      <c r="AL23" s="1055"/>
      <c r="AM23" s="1055"/>
      <c r="AN23" s="1055"/>
      <c r="AO23" s="1055"/>
      <c r="AP23" s="1044">
        <v>173419</v>
      </c>
      <c r="AQ23" s="1044"/>
      <c r="AR23" s="1044"/>
      <c r="AS23" s="1044"/>
      <c r="AT23" s="1044"/>
      <c r="AU23" s="1045"/>
      <c r="AV23" s="1045"/>
      <c r="AW23" s="1045"/>
      <c r="AX23" s="1045"/>
      <c r="AY23" s="1046"/>
      <c r="AZ23" s="1047" t="s">
        <v>396</v>
      </c>
      <c r="BA23" s="1048"/>
      <c r="BB23" s="1048"/>
      <c r="BC23" s="1048"/>
      <c r="BD23" s="1049"/>
      <c r="BE23" s="224"/>
      <c r="BF23" s="224"/>
      <c r="BG23" s="224"/>
      <c r="BH23" s="224"/>
      <c r="BI23" s="224"/>
      <c r="BJ23" s="224"/>
      <c r="BK23" s="224"/>
      <c r="BL23" s="224"/>
      <c r="BM23" s="224"/>
      <c r="BN23" s="224"/>
      <c r="BO23" s="224"/>
      <c r="BP23" s="224"/>
      <c r="BQ23" s="230">
        <v>17</v>
      </c>
      <c r="BR23" s="231"/>
      <c r="BS23" s="975"/>
      <c r="BT23" s="976"/>
      <c r="BU23" s="976"/>
      <c r="BV23" s="976"/>
      <c r="BW23" s="976"/>
      <c r="BX23" s="976"/>
      <c r="BY23" s="976"/>
      <c r="BZ23" s="976"/>
      <c r="CA23" s="976"/>
      <c r="CB23" s="976"/>
      <c r="CC23" s="976"/>
      <c r="CD23" s="976"/>
      <c r="CE23" s="976"/>
      <c r="CF23" s="976"/>
      <c r="CG23" s="997"/>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226"/>
    </row>
    <row r="24" spans="1:131" s="227" customFormat="1" ht="26.25" customHeight="1" x14ac:dyDescent="0.15">
      <c r="A24" s="1043" t="s">
        <v>397</v>
      </c>
      <c r="B24" s="1043"/>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3"/>
      <c r="AK24" s="1043"/>
      <c r="AL24" s="1043"/>
      <c r="AM24" s="1043"/>
      <c r="AN24" s="1043"/>
      <c r="AO24" s="1043"/>
      <c r="AP24" s="1043"/>
      <c r="AQ24" s="1043"/>
      <c r="AR24" s="1043"/>
      <c r="AS24" s="1043"/>
      <c r="AT24" s="1043"/>
      <c r="AU24" s="1043"/>
      <c r="AV24" s="1043"/>
      <c r="AW24" s="1043"/>
      <c r="AX24" s="1043"/>
      <c r="AY24" s="1043"/>
      <c r="AZ24" s="223"/>
      <c r="BA24" s="223"/>
      <c r="BB24" s="223"/>
      <c r="BC24" s="223"/>
      <c r="BD24" s="223"/>
      <c r="BE24" s="224"/>
      <c r="BF24" s="224"/>
      <c r="BG24" s="224"/>
      <c r="BH24" s="224"/>
      <c r="BI24" s="224"/>
      <c r="BJ24" s="224"/>
      <c r="BK24" s="224"/>
      <c r="BL24" s="224"/>
      <c r="BM24" s="224"/>
      <c r="BN24" s="224"/>
      <c r="BO24" s="224"/>
      <c r="BP24" s="224"/>
      <c r="BQ24" s="230">
        <v>18</v>
      </c>
      <c r="BR24" s="231"/>
      <c r="BS24" s="975"/>
      <c r="BT24" s="976"/>
      <c r="BU24" s="976"/>
      <c r="BV24" s="976"/>
      <c r="BW24" s="976"/>
      <c r="BX24" s="976"/>
      <c r="BY24" s="976"/>
      <c r="BZ24" s="976"/>
      <c r="CA24" s="976"/>
      <c r="CB24" s="976"/>
      <c r="CC24" s="976"/>
      <c r="CD24" s="976"/>
      <c r="CE24" s="976"/>
      <c r="CF24" s="976"/>
      <c r="CG24" s="997"/>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226"/>
    </row>
    <row r="25" spans="1:131" ht="26.25" customHeight="1" thickBot="1" x14ac:dyDescent="0.2">
      <c r="A25" s="1042" t="s">
        <v>398</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2"/>
      <c r="AL25" s="1042"/>
      <c r="AM25" s="1042"/>
      <c r="AN25" s="1042"/>
      <c r="AO25" s="1042"/>
      <c r="AP25" s="1042"/>
      <c r="AQ25" s="1042"/>
      <c r="AR25" s="1042"/>
      <c r="AS25" s="1042"/>
      <c r="AT25" s="1042"/>
      <c r="AU25" s="1042"/>
      <c r="AV25" s="1042"/>
      <c r="AW25" s="1042"/>
      <c r="AX25" s="1042"/>
      <c r="AY25" s="1042"/>
      <c r="AZ25" s="1042"/>
      <c r="BA25" s="1042"/>
      <c r="BB25" s="1042"/>
      <c r="BC25" s="1042"/>
      <c r="BD25" s="1042"/>
      <c r="BE25" s="1042"/>
      <c r="BF25" s="1042"/>
      <c r="BG25" s="1042"/>
      <c r="BH25" s="1042"/>
      <c r="BI25" s="1042"/>
      <c r="BJ25" s="223"/>
      <c r="BK25" s="223"/>
      <c r="BL25" s="223"/>
      <c r="BM25" s="223"/>
      <c r="BN25" s="223"/>
      <c r="BO25" s="233"/>
      <c r="BP25" s="233"/>
      <c r="BQ25" s="230">
        <v>19</v>
      </c>
      <c r="BR25" s="231"/>
      <c r="BS25" s="975"/>
      <c r="BT25" s="976"/>
      <c r="BU25" s="976"/>
      <c r="BV25" s="976"/>
      <c r="BW25" s="976"/>
      <c r="BX25" s="976"/>
      <c r="BY25" s="976"/>
      <c r="BZ25" s="976"/>
      <c r="CA25" s="976"/>
      <c r="CB25" s="976"/>
      <c r="CC25" s="976"/>
      <c r="CD25" s="976"/>
      <c r="CE25" s="976"/>
      <c r="CF25" s="976"/>
      <c r="CG25" s="997"/>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221"/>
    </row>
    <row r="26" spans="1:131" ht="26.25" customHeight="1" x14ac:dyDescent="0.15">
      <c r="A26" s="978" t="s">
        <v>372</v>
      </c>
      <c r="B26" s="979"/>
      <c r="C26" s="979"/>
      <c r="D26" s="979"/>
      <c r="E26" s="979"/>
      <c r="F26" s="979"/>
      <c r="G26" s="979"/>
      <c r="H26" s="979"/>
      <c r="I26" s="979"/>
      <c r="J26" s="979"/>
      <c r="K26" s="979"/>
      <c r="L26" s="979"/>
      <c r="M26" s="979"/>
      <c r="N26" s="979"/>
      <c r="O26" s="979"/>
      <c r="P26" s="980"/>
      <c r="Q26" s="984" t="s">
        <v>399</v>
      </c>
      <c r="R26" s="985"/>
      <c r="S26" s="985"/>
      <c r="T26" s="985"/>
      <c r="U26" s="986"/>
      <c r="V26" s="984" t="s">
        <v>400</v>
      </c>
      <c r="W26" s="985"/>
      <c r="X26" s="985"/>
      <c r="Y26" s="985"/>
      <c r="Z26" s="986"/>
      <c r="AA26" s="984" t="s">
        <v>401</v>
      </c>
      <c r="AB26" s="985"/>
      <c r="AC26" s="985"/>
      <c r="AD26" s="985"/>
      <c r="AE26" s="985"/>
      <c r="AF26" s="1038" t="s">
        <v>402</v>
      </c>
      <c r="AG26" s="991"/>
      <c r="AH26" s="991"/>
      <c r="AI26" s="991"/>
      <c r="AJ26" s="1039"/>
      <c r="AK26" s="985" t="s">
        <v>403</v>
      </c>
      <c r="AL26" s="985"/>
      <c r="AM26" s="985"/>
      <c r="AN26" s="985"/>
      <c r="AO26" s="986"/>
      <c r="AP26" s="984" t="s">
        <v>404</v>
      </c>
      <c r="AQ26" s="985"/>
      <c r="AR26" s="985"/>
      <c r="AS26" s="985"/>
      <c r="AT26" s="986"/>
      <c r="AU26" s="984" t="s">
        <v>405</v>
      </c>
      <c r="AV26" s="985"/>
      <c r="AW26" s="985"/>
      <c r="AX26" s="985"/>
      <c r="AY26" s="986"/>
      <c r="AZ26" s="984" t="s">
        <v>406</v>
      </c>
      <c r="BA26" s="985"/>
      <c r="BB26" s="985"/>
      <c r="BC26" s="985"/>
      <c r="BD26" s="986"/>
      <c r="BE26" s="984" t="s">
        <v>379</v>
      </c>
      <c r="BF26" s="985"/>
      <c r="BG26" s="985"/>
      <c r="BH26" s="985"/>
      <c r="BI26" s="998"/>
      <c r="BJ26" s="223"/>
      <c r="BK26" s="223"/>
      <c r="BL26" s="223"/>
      <c r="BM26" s="223"/>
      <c r="BN26" s="223"/>
      <c r="BO26" s="233"/>
      <c r="BP26" s="233"/>
      <c r="BQ26" s="230">
        <v>20</v>
      </c>
      <c r="BR26" s="231"/>
      <c r="BS26" s="975"/>
      <c r="BT26" s="976"/>
      <c r="BU26" s="976"/>
      <c r="BV26" s="976"/>
      <c r="BW26" s="976"/>
      <c r="BX26" s="976"/>
      <c r="BY26" s="976"/>
      <c r="BZ26" s="976"/>
      <c r="CA26" s="976"/>
      <c r="CB26" s="976"/>
      <c r="CC26" s="976"/>
      <c r="CD26" s="976"/>
      <c r="CE26" s="976"/>
      <c r="CF26" s="976"/>
      <c r="CG26" s="997"/>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221"/>
    </row>
    <row r="27" spans="1:131" ht="26.25" customHeight="1" thickBot="1" x14ac:dyDescent="0.2">
      <c r="A27" s="981"/>
      <c r="B27" s="982"/>
      <c r="C27" s="982"/>
      <c r="D27" s="982"/>
      <c r="E27" s="982"/>
      <c r="F27" s="982"/>
      <c r="G27" s="982"/>
      <c r="H27" s="982"/>
      <c r="I27" s="982"/>
      <c r="J27" s="982"/>
      <c r="K27" s="982"/>
      <c r="L27" s="982"/>
      <c r="M27" s="982"/>
      <c r="N27" s="982"/>
      <c r="O27" s="982"/>
      <c r="P27" s="983"/>
      <c r="Q27" s="987"/>
      <c r="R27" s="988"/>
      <c r="S27" s="988"/>
      <c r="T27" s="988"/>
      <c r="U27" s="989"/>
      <c r="V27" s="987"/>
      <c r="W27" s="988"/>
      <c r="X27" s="988"/>
      <c r="Y27" s="988"/>
      <c r="Z27" s="989"/>
      <c r="AA27" s="987"/>
      <c r="AB27" s="988"/>
      <c r="AC27" s="988"/>
      <c r="AD27" s="988"/>
      <c r="AE27" s="988"/>
      <c r="AF27" s="1040"/>
      <c r="AG27" s="994"/>
      <c r="AH27" s="994"/>
      <c r="AI27" s="994"/>
      <c r="AJ27" s="1041"/>
      <c r="AK27" s="988"/>
      <c r="AL27" s="988"/>
      <c r="AM27" s="988"/>
      <c r="AN27" s="988"/>
      <c r="AO27" s="989"/>
      <c r="AP27" s="987"/>
      <c r="AQ27" s="988"/>
      <c r="AR27" s="988"/>
      <c r="AS27" s="988"/>
      <c r="AT27" s="989"/>
      <c r="AU27" s="987"/>
      <c r="AV27" s="988"/>
      <c r="AW27" s="988"/>
      <c r="AX27" s="988"/>
      <c r="AY27" s="989"/>
      <c r="AZ27" s="987"/>
      <c r="BA27" s="988"/>
      <c r="BB27" s="988"/>
      <c r="BC27" s="988"/>
      <c r="BD27" s="989"/>
      <c r="BE27" s="987"/>
      <c r="BF27" s="988"/>
      <c r="BG27" s="988"/>
      <c r="BH27" s="988"/>
      <c r="BI27" s="999"/>
      <c r="BJ27" s="223"/>
      <c r="BK27" s="223"/>
      <c r="BL27" s="223"/>
      <c r="BM27" s="223"/>
      <c r="BN27" s="223"/>
      <c r="BO27" s="233"/>
      <c r="BP27" s="233"/>
      <c r="BQ27" s="230">
        <v>21</v>
      </c>
      <c r="BR27" s="231"/>
      <c r="BS27" s="975"/>
      <c r="BT27" s="976"/>
      <c r="BU27" s="976"/>
      <c r="BV27" s="976"/>
      <c r="BW27" s="976"/>
      <c r="BX27" s="976"/>
      <c r="BY27" s="976"/>
      <c r="BZ27" s="976"/>
      <c r="CA27" s="976"/>
      <c r="CB27" s="976"/>
      <c r="CC27" s="976"/>
      <c r="CD27" s="976"/>
      <c r="CE27" s="976"/>
      <c r="CF27" s="976"/>
      <c r="CG27" s="997"/>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221"/>
    </row>
    <row r="28" spans="1:131" ht="26.25" customHeight="1" thickTop="1" x14ac:dyDescent="0.15">
      <c r="A28" s="234">
        <v>1</v>
      </c>
      <c r="B28" s="1030" t="s">
        <v>407</v>
      </c>
      <c r="C28" s="1031"/>
      <c r="D28" s="1031"/>
      <c r="E28" s="1031"/>
      <c r="F28" s="1031"/>
      <c r="G28" s="1031"/>
      <c r="H28" s="1031"/>
      <c r="I28" s="1031"/>
      <c r="J28" s="1031"/>
      <c r="K28" s="1031"/>
      <c r="L28" s="1031"/>
      <c r="M28" s="1031"/>
      <c r="N28" s="1031"/>
      <c r="O28" s="1031"/>
      <c r="P28" s="1032"/>
      <c r="Q28" s="1033">
        <v>55235</v>
      </c>
      <c r="R28" s="1034"/>
      <c r="S28" s="1034"/>
      <c r="T28" s="1034"/>
      <c r="U28" s="1034"/>
      <c r="V28" s="1034">
        <v>51397</v>
      </c>
      <c r="W28" s="1034"/>
      <c r="X28" s="1034"/>
      <c r="Y28" s="1034"/>
      <c r="Z28" s="1034"/>
      <c r="AA28" s="1034">
        <v>3838</v>
      </c>
      <c r="AB28" s="1034"/>
      <c r="AC28" s="1034"/>
      <c r="AD28" s="1034"/>
      <c r="AE28" s="1035"/>
      <c r="AF28" s="1036">
        <v>3838</v>
      </c>
      <c r="AG28" s="1034"/>
      <c r="AH28" s="1034"/>
      <c r="AI28" s="1034"/>
      <c r="AJ28" s="1037"/>
      <c r="AK28" s="1025">
        <v>5167</v>
      </c>
      <c r="AL28" s="1026"/>
      <c r="AM28" s="1026"/>
      <c r="AN28" s="1026"/>
      <c r="AO28" s="1026"/>
      <c r="AP28" s="1026" t="s">
        <v>608</v>
      </c>
      <c r="AQ28" s="1026"/>
      <c r="AR28" s="1026"/>
      <c r="AS28" s="1026"/>
      <c r="AT28" s="1026"/>
      <c r="AU28" s="1026" t="s">
        <v>608</v>
      </c>
      <c r="AV28" s="1026"/>
      <c r="AW28" s="1026"/>
      <c r="AX28" s="1026"/>
      <c r="AY28" s="1026"/>
      <c r="AZ28" s="1027" t="s">
        <v>608</v>
      </c>
      <c r="BA28" s="1027"/>
      <c r="BB28" s="1027"/>
      <c r="BC28" s="1027"/>
      <c r="BD28" s="1027"/>
      <c r="BE28" s="1028"/>
      <c r="BF28" s="1028"/>
      <c r="BG28" s="1028"/>
      <c r="BH28" s="1028"/>
      <c r="BI28" s="1029"/>
      <c r="BJ28" s="223"/>
      <c r="BK28" s="223"/>
      <c r="BL28" s="223"/>
      <c r="BM28" s="223"/>
      <c r="BN28" s="223"/>
      <c r="BO28" s="233"/>
      <c r="BP28" s="233"/>
      <c r="BQ28" s="230">
        <v>22</v>
      </c>
      <c r="BR28" s="231"/>
      <c r="BS28" s="975"/>
      <c r="BT28" s="976"/>
      <c r="BU28" s="976"/>
      <c r="BV28" s="976"/>
      <c r="BW28" s="976"/>
      <c r="BX28" s="976"/>
      <c r="BY28" s="976"/>
      <c r="BZ28" s="976"/>
      <c r="CA28" s="976"/>
      <c r="CB28" s="976"/>
      <c r="CC28" s="976"/>
      <c r="CD28" s="976"/>
      <c r="CE28" s="976"/>
      <c r="CF28" s="976"/>
      <c r="CG28" s="997"/>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221"/>
    </row>
    <row r="29" spans="1:131" ht="26.25" customHeight="1" x14ac:dyDescent="0.15">
      <c r="A29" s="234">
        <v>2</v>
      </c>
      <c r="B29" s="1013" t="s">
        <v>408</v>
      </c>
      <c r="C29" s="1014"/>
      <c r="D29" s="1014"/>
      <c r="E29" s="1014"/>
      <c r="F29" s="1014"/>
      <c r="G29" s="1014"/>
      <c r="H29" s="1014"/>
      <c r="I29" s="1014"/>
      <c r="J29" s="1014"/>
      <c r="K29" s="1014"/>
      <c r="L29" s="1014"/>
      <c r="M29" s="1014"/>
      <c r="N29" s="1014"/>
      <c r="O29" s="1014"/>
      <c r="P29" s="1015"/>
      <c r="Q29" s="1021">
        <v>50948</v>
      </c>
      <c r="R29" s="1022"/>
      <c r="S29" s="1022"/>
      <c r="T29" s="1022"/>
      <c r="U29" s="1022"/>
      <c r="V29" s="1022">
        <v>49879</v>
      </c>
      <c r="W29" s="1022"/>
      <c r="X29" s="1022"/>
      <c r="Y29" s="1022"/>
      <c r="Z29" s="1022"/>
      <c r="AA29" s="1022">
        <v>1069</v>
      </c>
      <c r="AB29" s="1022"/>
      <c r="AC29" s="1022"/>
      <c r="AD29" s="1022"/>
      <c r="AE29" s="1023"/>
      <c r="AF29" s="1018">
        <v>1069</v>
      </c>
      <c r="AG29" s="1019"/>
      <c r="AH29" s="1019"/>
      <c r="AI29" s="1019"/>
      <c r="AJ29" s="1020"/>
      <c r="AK29" s="963">
        <v>7756</v>
      </c>
      <c r="AL29" s="954"/>
      <c r="AM29" s="954"/>
      <c r="AN29" s="954"/>
      <c r="AO29" s="954"/>
      <c r="AP29" s="954" t="s">
        <v>608</v>
      </c>
      <c r="AQ29" s="954"/>
      <c r="AR29" s="954"/>
      <c r="AS29" s="954"/>
      <c r="AT29" s="954"/>
      <c r="AU29" s="954" t="s">
        <v>608</v>
      </c>
      <c r="AV29" s="954"/>
      <c r="AW29" s="954"/>
      <c r="AX29" s="954"/>
      <c r="AY29" s="954"/>
      <c r="AZ29" s="1024" t="s">
        <v>608</v>
      </c>
      <c r="BA29" s="1024"/>
      <c r="BB29" s="1024"/>
      <c r="BC29" s="1024"/>
      <c r="BD29" s="1024"/>
      <c r="BE29" s="955"/>
      <c r="BF29" s="955"/>
      <c r="BG29" s="955"/>
      <c r="BH29" s="955"/>
      <c r="BI29" s="956"/>
      <c r="BJ29" s="223"/>
      <c r="BK29" s="223"/>
      <c r="BL29" s="223"/>
      <c r="BM29" s="223"/>
      <c r="BN29" s="223"/>
      <c r="BO29" s="233"/>
      <c r="BP29" s="233"/>
      <c r="BQ29" s="230">
        <v>23</v>
      </c>
      <c r="BR29" s="231"/>
      <c r="BS29" s="975"/>
      <c r="BT29" s="976"/>
      <c r="BU29" s="976"/>
      <c r="BV29" s="976"/>
      <c r="BW29" s="976"/>
      <c r="BX29" s="976"/>
      <c r="BY29" s="976"/>
      <c r="BZ29" s="976"/>
      <c r="CA29" s="976"/>
      <c r="CB29" s="976"/>
      <c r="CC29" s="976"/>
      <c r="CD29" s="976"/>
      <c r="CE29" s="976"/>
      <c r="CF29" s="976"/>
      <c r="CG29" s="997"/>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221"/>
    </row>
    <row r="30" spans="1:131" ht="26.25" customHeight="1" x14ac:dyDescent="0.15">
      <c r="A30" s="234">
        <v>3</v>
      </c>
      <c r="B30" s="1013" t="s">
        <v>409</v>
      </c>
      <c r="C30" s="1014"/>
      <c r="D30" s="1014"/>
      <c r="E30" s="1014"/>
      <c r="F30" s="1014"/>
      <c r="G30" s="1014"/>
      <c r="H30" s="1014"/>
      <c r="I30" s="1014"/>
      <c r="J30" s="1014"/>
      <c r="K30" s="1014"/>
      <c r="L30" s="1014"/>
      <c r="M30" s="1014"/>
      <c r="N30" s="1014"/>
      <c r="O30" s="1014"/>
      <c r="P30" s="1015"/>
      <c r="Q30" s="1021">
        <v>7197</v>
      </c>
      <c r="R30" s="1022"/>
      <c r="S30" s="1022"/>
      <c r="T30" s="1022"/>
      <c r="U30" s="1022"/>
      <c r="V30" s="1022">
        <v>6657</v>
      </c>
      <c r="W30" s="1022"/>
      <c r="X30" s="1022"/>
      <c r="Y30" s="1022"/>
      <c r="Z30" s="1022"/>
      <c r="AA30" s="1022">
        <v>540</v>
      </c>
      <c r="AB30" s="1022"/>
      <c r="AC30" s="1022"/>
      <c r="AD30" s="1022"/>
      <c r="AE30" s="1023"/>
      <c r="AF30" s="1018">
        <v>540</v>
      </c>
      <c r="AG30" s="1019"/>
      <c r="AH30" s="1019"/>
      <c r="AI30" s="1019"/>
      <c r="AJ30" s="1020"/>
      <c r="AK30" s="963">
        <v>1523</v>
      </c>
      <c r="AL30" s="954"/>
      <c r="AM30" s="954"/>
      <c r="AN30" s="954"/>
      <c r="AO30" s="954"/>
      <c r="AP30" s="954" t="s">
        <v>608</v>
      </c>
      <c r="AQ30" s="954"/>
      <c r="AR30" s="954"/>
      <c r="AS30" s="954"/>
      <c r="AT30" s="954"/>
      <c r="AU30" s="954" t="s">
        <v>608</v>
      </c>
      <c r="AV30" s="954"/>
      <c r="AW30" s="954"/>
      <c r="AX30" s="954"/>
      <c r="AY30" s="954"/>
      <c r="AZ30" s="1024" t="s">
        <v>608</v>
      </c>
      <c r="BA30" s="1024"/>
      <c r="BB30" s="1024"/>
      <c r="BC30" s="1024"/>
      <c r="BD30" s="1024"/>
      <c r="BE30" s="955"/>
      <c r="BF30" s="955"/>
      <c r="BG30" s="955"/>
      <c r="BH30" s="955"/>
      <c r="BI30" s="956"/>
      <c r="BJ30" s="223"/>
      <c r="BK30" s="223"/>
      <c r="BL30" s="223"/>
      <c r="BM30" s="223"/>
      <c r="BN30" s="223"/>
      <c r="BO30" s="233"/>
      <c r="BP30" s="233"/>
      <c r="BQ30" s="230">
        <v>24</v>
      </c>
      <c r="BR30" s="231"/>
      <c r="BS30" s="975"/>
      <c r="BT30" s="976"/>
      <c r="BU30" s="976"/>
      <c r="BV30" s="976"/>
      <c r="BW30" s="976"/>
      <c r="BX30" s="976"/>
      <c r="BY30" s="976"/>
      <c r="BZ30" s="976"/>
      <c r="CA30" s="976"/>
      <c r="CB30" s="976"/>
      <c r="CC30" s="976"/>
      <c r="CD30" s="976"/>
      <c r="CE30" s="976"/>
      <c r="CF30" s="976"/>
      <c r="CG30" s="997"/>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221"/>
    </row>
    <row r="31" spans="1:131" ht="26.25" customHeight="1" x14ac:dyDescent="0.15">
      <c r="A31" s="234">
        <v>4</v>
      </c>
      <c r="B31" s="1013" t="s">
        <v>410</v>
      </c>
      <c r="C31" s="1014"/>
      <c r="D31" s="1014"/>
      <c r="E31" s="1014"/>
      <c r="F31" s="1014"/>
      <c r="G31" s="1014"/>
      <c r="H31" s="1014"/>
      <c r="I31" s="1014"/>
      <c r="J31" s="1014"/>
      <c r="K31" s="1014"/>
      <c r="L31" s="1014"/>
      <c r="M31" s="1014"/>
      <c r="N31" s="1014"/>
      <c r="O31" s="1014"/>
      <c r="P31" s="1015"/>
      <c r="Q31" s="1021">
        <v>97</v>
      </c>
      <c r="R31" s="1022"/>
      <c r="S31" s="1022"/>
      <c r="T31" s="1022"/>
      <c r="U31" s="1022"/>
      <c r="V31" s="1022">
        <v>39</v>
      </c>
      <c r="W31" s="1022"/>
      <c r="X31" s="1022"/>
      <c r="Y31" s="1022"/>
      <c r="Z31" s="1022"/>
      <c r="AA31" s="1022">
        <v>58</v>
      </c>
      <c r="AB31" s="1022"/>
      <c r="AC31" s="1022"/>
      <c r="AD31" s="1022"/>
      <c r="AE31" s="1023"/>
      <c r="AF31" s="1018">
        <v>50</v>
      </c>
      <c r="AG31" s="1019"/>
      <c r="AH31" s="1019"/>
      <c r="AI31" s="1019"/>
      <c r="AJ31" s="1020"/>
      <c r="AK31" s="963" t="s">
        <v>608</v>
      </c>
      <c r="AL31" s="954"/>
      <c r="AM31" s="954"/>
      <c r="AN31" s="954"/>
      <c r="AO31" s="954"/>
      <c r="AP31" s="954">
        <v>148</v>
      </c>
      <c r="AQ31" s="954"/>
      <c r="AR31" s="954"/>
      <c r="AS31" s="954"/>
      <c r="AT31" s="954"/>
      <c r="AU31" s="954" t="s">
        <v>608</v>
      </c>
      <c r="AV31" s="954"/>
      <c r="AW31" s="954"/>
      <c r="AX31" s="954"/>
      <c r="AY31" s="954"/>
      <c r="AZ31" s="1024" t="s">
        <v>608</v>
      </c>
      <c r="BA31" s="1024"/>
      <c r="BB31" s="1024"/>
      <c r="BC31" s="1024"/>
      <c r="BD31" s="1024"/>
      <c r="BE31" s="955"/>
      <c r="BF31" s="955"/>
      <c r="BG31" s="955"/>
      <c r="BH31" s="955"/>
      <c r="BI31" s="956"/>
      <c r="BJ31" s="223"/>
      <c r="BK31" s="223"/>
      <c r="BL31" s="223"/>
      <c r="BM31" s="223"/>
      <c r="BN31" s="223"/>
      <c r="BO31" s="233"/>
      <c r="BP31" s="233"/>
      <c r="BQ31" s="230">
        <v>25</v>
      </c>
      <c r="BR31" s="231"/>
      <c r="BS31" s="975"/>
      <c r="BT31" s="976"/>
      <c r="BU31" s="976"/>
      <c r="BV31" s="976"/>
      <c r="BW31" s="976"/>
      <c r="BX31" s="976"/>
      <c r="BY31" s="976"/>
      <c r="BZ31" s="976"/>
      <c r="CA31" s="976"/>
      <c r="CB31" s="976"/>
      <c r="CC31" s="976"/>
      <c r="CD31" s="976"/>
      <c r="CE31" s="976"/>
      <c r="CF31" s="976"/>
      <c r="CG31" s="997"/>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221"/>
    </row>
    <row r="32" spans="1:131" ht="26.25" customHeight="1" x14ac:dyDescent="0.15">
      <c r="A32" s="234">
        <v>5</v>
      </c>
      <c r="B32" s="1013" t="s">
        <v>411</v>
      </c>
      <c r="C32" s="1014"/>
      <c r="D32" s="1014"/>
      <c r="E32" s="1014"/>
      <c r="F32" s="1014"/>
      <c r="G32" s="1014"/>
      <c r="H32" s="1014"/>
      <c r="I32" s="1014"/>
      <c r="J32" s="1014"/>
      <c r="K32" s="1014"/>
      <c r="L32" s="1014"/>
      <c r="M32" s="1014"/>
      <c r="N32" s="1014"/>
      <c r="O32" s="1014"/>
      <c r="P32" s="1015"/>
      <c r="Q32" s="1021">
        <v>27557</v>
      </c>
      <c r="R32" s="1022"/>
      <c r="S32" s="1022"/>
      <c r="T32" s="1022"/>
      <c r="U32" s="1022"/>
      <c r="V32" s="1022">
        <v>26944</v>
      </c>
      <c r="W32" s="1022"/>
      <c r="X32" s="1022"/>
      <c r="Y32" s="1022"/>
      <c r="Z32" s="1022"/>
      <c r="AA32" s="1022">
        <v>614</v>
      </c>
      <c r="AB32" s="1022"/>
      <c r="AC32" s="1022"/>
      <c r="AD32" s="1022"/>
      <c r="AE32" s="1023"/>
      <c r="AF32" s="1018">
        <v>614</v>
      </c>
      <c r="AG32" s="1019"/>
      <c r="AH32" s="1019"/>
      <c r="AI32" s="1019"/>
      <c r="AJ32" s="1020"/>
      <c r="AK32" s="963" t="s">
        <v>608</v>
      </c>
      <c r="AL32" s="954"/>
      <c r="AM32" s="954"/>
      <c r="AN32" s="954"/>
      <c r="AO32" s="954"/>
      <c r="AP32" s="954">
        <v>494</v>
      </c>
      <c r="AQ32" s="954"/>
      <c r="AR32" s="954"/>
      <c r="AS32" s="954"/>
      <c r="AT32" s="954"/>
      <c r="AU32" s="954" t="s">
        <v>608</v>
      </c>
      <c r="AV32" s="954"/>
      <c r="AW32" s="954"/>
      <c r="AX32" s="954"/>
      <c r="AY32" s="954"/>
      <c r="AZ32" s="1024" t="s">
        <v>608</v>
      </c>
      <c r="BA32" s="1024"/>
      <c r="BB32" s="1024"/>
      <c r="BC32" s="1024"/>
      <c r="BD32" s="1024"/>
      <c r="BE32" s="955"/>
      <c r="BF32" s="955"/>
      <c r="BG32" s="955"/>
      <c r="BH32" s="955"/>
      <c r="BI32" s="956"/>
      <c r="BJ32" s="223"/>
      <c r="BK32" s="223"/>
      <c r="BL32" s="223"/>
      <c r="BM32" s="223"/>
      <c r="BN32" s="223"/>
      <c r="BO32" s="233"/>
      <c r="BP32" s="233"/>
      <c r="BQ32" s="230">
        <v>26</v>
      </c>
      <c r="BR32" s="231"/>
      <c r="BS32" s="975"/>
      <c r="BT32" s="976"/>
      <c r="BU32" s="976"/>
      <c r="BV32" s="976"/>
      <c r="BW32" s="976"/>
      <c r="BX32" s="976"/>
      <c r="BY32" s="976"/>
      <c r="BZ32" s="976"/>
      <c r="CA32" s="976"/>
      <c r="CB32" s="976"/>
      <c r="CC32" s="976"/>
      <c r="CD32" s="976"/>
      <c r="CE32" s="976"/>
      <c r="CF32" s="976"/>
      <c r="CG32" s="997"/>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221"/>
    </row>
    <row r="33" spans="1:131" ht="26.25" customHeight="1" x14ac:dyDescent="0.15">
      <c r="A33" s="234">
        <v>6</v>
      </c>
      <c r="B33" s="1013" t="s">
        <v>412</v>
      </c>
      <c r="C33" s="1014"/>
      <c r="D33" s="1014"/>
      <c r="E33" s="1014"/>
      <c r="F33" s="1014"/>
      <c r="G33" s="1014"/>
      <c r="H33" s="1014"/>
      <c r="I33" s="1014"/>
      <c r="J33" s="1014"/>
      <c r="K33" s="1014"/>
      <c r="L33" s="1014"/>
      <c r="M33" s="1014"/>
      <c r="N33" s="1014"/>
      <c r="O33" s="1014"/>
      <c r="P33" s="1015"/>
      <c r="Q33" s="1021">
        <v>8288</v>
      </c>
      <c r="R33" s="1022"/>
      <c r="S33" s="1022"/>
      <c r="T33" s="1022"/>
      <c r="U33" s="1022"/>
      <c r="V33" s="1022">
        <v>6634</v>
      </c>
      <c r="W33" s="1022"/>
      <c r="X33" s="1022"/>
      <c r="Y33" s="1022"/>
      <c r="Z33" s="1022"/>
      <c r="AA33" s="1022">
        <v>1654</v>
      </c>
      <c r="AB33" s="1022"/>
      <c r="AC33" s="1022"/>
      <c r="AD33" s="1022"/>
      <c r="AE33" s="1023"/>
      <c r="AF33" s="1018">
        <v>12419</v>
      </c>
      <c r="AG33" s="1019"/>
      <c r="AH33" s="1019"/>
      <c r="AI33" s="1019"/>
      <c r="AJ33" s="1020"/>
      <c r="AK33" s="963">
        <v>363</v>
      </c>
      <c r="AL33" s="954"/>
      <c r="AM33" s="954"/>
      <c r="AN33" s="954"/>
      <c r="AO33" s="954"/>
      <c r="AP33" s="954">
        <v>13589</v>
      </c>
      <c r="AQ33" s="954"/>
      <c r="AR33" s="954"/>
      <c r="AS33" s="954"/>
      <c r="AT33" s="954"/>
      <c r="AU33" s="954">
        <v>44</v>
      </c>
      <c r="AV33" s="954"/>
      <c r="AW33" s="954"/>
      <c r="AX33" s="954"/>
      <c r="AY33" s="954"/>
      <c r="AZ33" s="1024" t="s">
        <v>608</v>
      </c>
      <c r="BA33" s="1024"/>
      <c r="BB33" s="1024"/>
      <c r="BC33" s="1024"/>
      <c r="BD33" s="1024"/>
      <c r="BE33" s="955" t="s">
        <v>413</v>
      </c>
      <c r="BF33" s="955"/>
      <c r="BG33" s="955"/>
      <c r="BH33" s="955"/>
      <c r="BI33" s="956"/>
      <c r="BJ33" s="223"/>
      <c r="BK33" s="223"/>
      <c r="BL33" s="223"/>
      <c r="BM33" s="223"/>
      <c r="BN33" s="223"/>
      <c r="BO33" s="233"/>
      <c r="BP33" s="233"/>
      <c r="BQ33" s="230">
        <v>27</v>
      </c>
      <c r="BR33" s="231"/>
      <c r="BS33" s="975"/>
      <c r="BT33" s="976"/>
      <c r="BU33" s="976"/>
      <c r="BV33" s="976"/>
      <c r="BW33" s="976"/>
      <c r="BX33" s="976"/>
      <c r="BY33" s="976"/>
      <c r="BZ33" s="976"/>
      <c r="CA33" s="976"/>
      <c r="CB33" s="976"/>
      <c r="CC33" s="976"/>
      <c r="CD33" s="976"/>
      <c r="CE33" s="976"/>
      <c r="CF33" s="976"/>
      <c r="CG33" s="997"/>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221"/>
    </row>
    <row r="34" spans="1:131" ht="26.25" customHeight="1" x14ac:dyDescent="0.15">
      <c r="A34" s="234">
        <v>7</v>
      </c>
      <c r="B34" s="1013" t="s">
        <v>414</v>
      </c>
      <c r="C34" s="1014"/>
      <c r="D34" s="1014"/>
      <c r="E34" s="1014"/>
      <c r="F34" s="1014"/>
      <c r="G34" s="1014"/>
      <c r="H34" s="1014"/>
      <c r="I34" s="1014"/>
      <c r="J34" s="1014"/>
      <c r="K34" s="1014"/>
      <c r="L34" s="1014"/>
      <c r="M34" s="1014"/>
      <c r="N34" s="1014"/>
      <c r="O34" s="1014"/>
      <c r="P34" s="1015"/>
      <c r="Q34" s="1021">
        <v>297</v>
      </c>
      <c r="R34" s="1022"/>
      <c r="S34" s="1022"/>
      <c r="T34" s="1022"/>
      <c r="U34" s="1022"/>
      <c r="V34" s="1022">
        <v>276</v>
      </c>
      <c r="W34" s="1022"/>
      <c r="X34" s="1022"/>
      <c r="Y34" s="1022"/>
      <c r="Z34" s="1022"/>
      <c r="AA34" s="1022">
        <v>22</v>
      </c>
      <c r="AB34" s="1022"/>
      <c r="AC34" s="1022"/>
      <c r="AD34" s="1022"/>
      <c r="AE34" s="1023"/>
      <c r="AF34" s="1018">
        <v>616</v>
      </c>
      <c r="AG34" s="1019"/>
      <c r="AH34" s="1019"/>
      <c r="AI34" s="1019"/>
      <c r="AJ34" s="1020"/>
      <c r="AK34" s="963">
        <v>253</v>
      </c>
      <c r="AL34" s="954"/>
      <c r="AM34" s="954"/>
      <c r="AN34" s="954"/>
      <c r="AO34" s="954"/>
      <c r="AP34" s="954">
        <v>475</v>
      </c>
      <c r="AQ34" s="954"/>
      <c r="AR34" s="954"/>
      <c r="AS34" s="954"/>
      <c r="AT34" s="954"/>
      <c r="AU34" s="954">
        <v>48</v>
      </c>
      <c r="AV34" s="954"/>
      <c r="AW34" s="954"/>
      <c r="AX34" s="954"/>
      <c r="AY34" s="954"/>
      <c r="AZ34" s="1024" t="s">
        <v>608</v>
      </c>
      <c r="BA34" s="1024"/>
      <c r="BB34" s="1024"/>
      <c r="BC34" s="1024"/>
      <c r="BD34" s="1024"/>
      <c r="BE34" s="955" t="s">
        <v>415</v>
      </c>
      <c r="BF34" s="955"/>
      <c r="BG34" s="955"/>
      <c r="BH34" s="955"/>
      <c r="BI34" s="956"/>
      <c r="BJ34" s="223"/>
      <c r="BK34" s="223"/>
      <c r="BL34" s="223"/>
      <c r="BM34" s="223"/>
      <c r="BN34" s="223"/>
      <c r="BO34" s="233"/>
      <c r="BP34" s="233"/>
      <c r="BQ34" s="230">
        <v>28</v>
      </c>
      <c r="BR34" s="231"/>
      <c r="BS34" s="975"/>
      <c r="BT34" s="976"/>
      <c r="BU34" s="976"/>
      <c r="BV34" s="976"/>
      <c r="BW34" s="976"/>
      <c r="BX34" s="976"/>
      <c r="BY34" s="976"/>
      <c r="BZ34" s="976"/>
      <c r="CA34" s="976"/>
      <c r="CB34" s="976"/>
      <c r="CC34" s="976"/>
      <c r="CD34" s="976"/>
      <c r="CE34" s="976"/>
      <c r="CF34" s="976"/>
      <c r="CG34" s="997"/>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221"/>
    </row>
    <row r="35" spans="1:131" ht="26.25" customHeight="1" x14ac:dyDescent="0.15">
      <c r="A35" s="234">
        <v>8</v>
      </c>
      <c r="B35" s="1013" t="s">
        <v>416</v>
      </c>
      <c r="C35" s="1014"/>
      <c r="D35" s="1014"/>
      <c r="E35" s="1014"/>
      <c r="F35" s="1014"/>
      <c r="G35" s="1014"/>
      <c r="H35" s="1014"/>
      <c r="I35" s="1014"/>
      <c r="J35" s="1014"/>
      <c r="K35" s="1014"/>
      <c r="L35" s="1014"/>
      <c r="M35" s="1014"/>
      <c r="N35" s="1014"/>
      <c r="O35" s="1014"/>
      <c r="P35" s="1015"/>
      <c r="Q35" s="1021">
        <v>580</v>
      </c>
      <c r="R35" s="1022"/>
      <c r="S35" s="1022"/>
      <c r="T35" s="1022"/>
      <c r="U35" s="1022"/>
      <c r="V35" s="1022">
        <v>367</v>
      </c>
      <c r="W35" s="1022"/>
      <c r="X35" s="1022"/>
      <c r="Y35" s="1022"/>
      <c r="Z35" s="1022"/>
      <c r="AA35" s="1022">
        <v>214</v>
      </c>
      <c r="AB35" s="1022"/>
      <c r="AC35" s="1022"/>
      <c r="AD35" s="1022"/>
      <c r="AE35" s="1023"/>
      <c r="AF35" s="1018">
        <v>2825</v>
      </c>
      <c r="AG35" s="1019"/>
      <c r="AH35" s="1019"/>
      <c r="AI35" s="1019"/>
      <c r="AJ35" s="1020"/>
      <c r="AK35" s="963">
        <v>0</v>
      </c>
      <c r="AL35" s="954"/>
      <c r="AM35" s="954"/>
      <c r="AN35" s="954"/>
      <c r="AO35" s="954"/>
      <c r="AP35" s="954">
        <v>1049</v>
      </c>
      <c r="AQ35" s="954"/>
      <c r="AR35" s="954"/>
      <c r="AS35" s="954"/>
      <c r="AT35" s="954"/>
      <c r="AU35" s="954" t="s">
        <v>608</v>
      </c>
      <c r="AV35" s="954"/>
      <c r="AW35" s="954"/>
      <c r="AX35" s="954"/>
      <c r="AY35" s="954"/>
      <c r="AZ35" s="1024" t="s">
        <v>608</v>
      </c>
      <c r="BA35" s="1024"/>
      <c r="BB35" s="1024"/>
      <c r="BC35" s="1024"/>
      <c r="BD35" s="1024"/>
      <c r="BE35" s="955" t="s">
        <v>413</v>
      </c>
      <c r="BF35" s="955"/>
      <c r="BG35" s="955"/>
      <c r="BH35" s="955"/>
      <c r="BI35" s="956"/>
      <c r="BJ35" s="223"/>
      <c r="BK35" s="223"/>
      <c r="BL35" s="223"/>
      <c r="BM35" s="223"/>
      <c r="BN35" s="223"/>
      <c r="BO35" s="233"/>
      <c r="BP35" s="233"/>
      <c r="BQ35" s="230">
        <v>29</v>
      </c>
      <c r="BR35" s="231"/>
      <c r="BS35" s="975"/>
      <c r="BT35" s="976"/>
      <c r="BU35" s="976"/>
      <c r="BV35" s="976"/>
      <c r="BW35" s="976"/>
      <c r="BX35" s="976"/>
      <c r="BY35" s="976"/>
      <c r="BZ35" s="976"/>
      <c r="CA35" s="976"/>
      <c r="CB35" s="976"/>
      <c r="CC35" s="976"/>
      <c r="CD35" s="976"/>
      <c r="CE35" s="976"/>
      <c r="CF35" s="976"/>
      <c r="CG35" s="997"/>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221"/>
    </row>
    <row r="36" spans="1:131" ht="26.25" customHeight="1" x14ac:dyDescent="0.15">
      <c r="A36" s="234">
        <v>9</v>
      </c>
      <c r="B36" s="1013" t="s">
        <v>417</v>
      </c>
      <c r="C36" s="1014"/>
      <c r="D36" s="1014"/>
      <c r="E36" s="1014"/>
      <c r="F36" s="1014"/>
      <c r="G36" s="1014"/>
      <c r="H36" s="1014"/>
      <c r="I36" s="1014"/>
      <c r="J36" s="1014"/>
      <c r="K36" s="1014"/>
      <c r="L36" s="1014"/>
      <c r="M36" s="1014"/>
      <c r="N36" s="1014"/>
      <c r="O36" s="1014"/>
      <c r="P36" s="1015"/>
      <c r="Q36" s="1021">
        <v>14183</v>
      </c>
      <c r="R36" s="1022"/>
      <c r="S36" s="1022"/>
      <c r="T36" s="1022"/>
      <c r="U36" s="1022"/>
      <c r="V36" s="1022">
        <v>12804</v>
      </c>
      <c r="W36" s="1022"/>
      <c r="X36" s="1022"/>
      <c r="Y36" s="1022"/>
      <c r="Z36" s="1022"/>
      <c r="AA36" s="1022">
        <v>1379</v>
      </c>
      <c r="AB36" s="1022"/>
      <c r="AC36" s="1022"/>
      <c r="AD36" s="1022"/>
      <c r="AE36" s="1023"/>
      <c r="AF36" s="1018">
        <v>8315</v>
      </c>
      <c r="AG36" s="1019"/>
      <c r="AH36" s="1019"/>
      <c r="AI36" s="1019"/>
      <c r="AJ36" s="1020"/>
      <c r="AK36" s="963">
        <v>6333</v>
      </c>
      <c r="AL36" s="954"/>
      <c r="AM36" s="954"/>
      <c r="AN36" s="954"/>
      <c r="AO36" s="954"/>
      <c r="AP36" s="954">
        <v>115191</v>
      </c>
      <c r="AQ36" s="954"/>
      <c r="AR36" s="954"/>
      <c r="AS36" s="954"/>
      <c r="AT36" s="954"/>
      <c r="AU36" s="954">
        <v>5144</v>
      </c>
      <c r="AV36" s="954"/>
      <c r="AW36" s="954"/>
      <c r="AX36" s="954"/>
      <c r="AY36" s="954"/>
      <c r="AZ36" s="1024" t="s">
        <v>608</v>
      </c>
      <c r="BA36" s="1024"/>
      <c r="BB36" s="1024"/>
      <c r="BC36" s="1024"/>
      <c r="BD36" s="1024"/>
      <c r="BE36" s="955" t="s">
        <v>413</v>
      </c>
      <c r="BF36" s="955"/>
      <c r="BG36" s="955"/>
      <c r="BH36" s="955"/>
      <c r="BI36" s="956"/>
      <c r="BJ36" s="223"/>
      <c r="BK36" s="223"/>
      <c r="BL36" s="223"/>
      <c r="BM36" s="223"/>
      <c r="BN36" s="223"/>
      <c r="BO36" s="233"/>
      <c r="BP36" s="233"/>
      <c r="BQ36" s="230">
        <v>30</v>
      </c>
      <c r="BR36" s="231"/>
      <c r="BS36" s="975"/>
      <c r="BT36" s="976"/>
      <c r="BU36" s="976"/>
      <c r="BV36" s="976"/>
      <c r="BW36" s="976"/>
      <c r="BX36" s="976"/>
      <c r="BY36" s="976"/>
      <c r="BZ36" s="976"/>
      <c r="CA36" s="976"/>
      <c r="CB36" s="976"/>
      <c r="CC36" s="976"/>
      <c r="CD36" s="976"/>
      <c r="CE36" s="976"/>
      <c r="CF36" s="976"/>
      <c r="CG36" s="997"/>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221"/>
    </row>
    <row r="37" spans="1:131" ht="26.25" customHeight="1" x14ac:dyDescent="0.15">
      <c r="A37" s="234">
        <v>10</v>
      </c>
      <c r="B37" s="1013" t="s">
        <v>418</v>
      </c>
      <c r="C37" s="1014"/>
      <c r="D37" s="1014"/>
      <c r="E37" s="1014"/>
      <c r="F37" s="1014"/>
      <c r="G37" s="1014"/>
      <c r="H37" s="1014"/>
      <c r="I37" s="1014"/>
      <c r="J37" s="1014"/>
      <c r="K37" s="1014"/>
      <c r="L37" s="1014"/>
      <c r="M37" s="1014"/>
      <c r="N37" s="1014"/>
      <c r="O37" s="1014"/>
      <c r="P37" s="1015"/>
      <c r="Q37" s="1021">
        <v>27</v>
      </c>
      <c r="R37" s="1022"/>
      <c r="S37" s="1022"/>
      <c r="T37" s="1022"/>
      <c r="U37" s="1022"/>
      <c r="V37" s="1022">
        <v>27</v>
      </c>
      <c r="W37" s="1022"/>
      <c r="X37" s="1022"/>
      <c r="Y37" s="1022"/>
      <c r="Z37" s="1022"/>
      <c r="AA37" s="1022" t="s">
        <v>608</v>
      </c>
      <c r="AB37" s="1022"/>
      <c r="AC37" s="1022"/>
      <c r="AD37" s="1022"/>
      <c r="AE37" s="1023"/>
      <c r="AF37" s="1018" t="s">
        <v>129</v>
      </c>
      <c r="AG37" s="1019"/>
      <c r="AH37" s="1019"/>
      <c r="AI37" s="1019"/>
      <c r="AJ37" s="1020"/>
      <c r="AK37" s="963">
        <v>20</v>
      </c>
      <c r="AL37" s="954"/>
      <c r="AM37" s="954"/>
      <c r="AN37" s="954"/>
      <c r="AO37" s="954"/>
      <c r="AP37" s="954" t="s">
        <v>608</v>
      </c>
      <c r="AQ37" s="954"/>
      <c r="AR37" s="954"/>
      <c r="AS37" s="954"/>
      <c r="AT37" s="954"/>
      <c r="AU37" s="954" t="s">
        <v>608</v>
      </c>
      <c r="AV37" s="954"/>
      <c r="AW37" s="954"/>
      <c r="AX37" s="954"/>
      <c r="AY37" s="954"/>
      <c r="AZ37" s="1024" t="s">
        <v>608</v>
      </c>
      <c r="BA37" s="1024"/>
      <c r="BB37" s="1024"/>
      <c r="BC37" s="1024"/>
      <c r="BD37" s="1024"/>
      <c r="BE37" s="955" t="s">
        <v>419</v>
      </c>
      <c r="BF37" s="955"/>
      <c r="BG37" s="955"/>
      <c r="BH37" s="955"/>
      <c r="BI37" s="956"/>
      <c r="BJ37" s="223"/>
      <c r="BK37" s="223"/>
      <c r="BL37" s="223"/>
      <c r="BM37" s="223"/>
      <c r="BN37" s="223"/>
      <c r="BO37" s="233"/>
      <c r="BP37" s="233"/>
      <c r="BQ37" s="230">
        <v>31</v>
      </c>
      <c r="BR37" s="231"/>
      <c r="BS37" s="975"/>
      <c r="BT37" s="976"/>
      <c r="BU37" s="976"/>
      <c r="BV37" s="976"/>
      <c r="BW37" s="976"/>
      <c r="BX37" s="976"/>
      <c r="BY37" s="976"/>
      <c r="BZ37" s="976"/>
      <c r="CA37" s="976"/>
      <c r="CB37" s="976"/>
      <c r="CC37" s="976"/>
      <c r="CD37" s="976"/>
      <c r="CE37" s="976"/>
      <c r="CF37" s="976"/>
      <c r="CG37" s="997"/>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221"/>
    </row>
    <row r="38" spans="1:131" ht="26.25" customHeight="1" x14ac:dyDescent="0.15">
      <c r="A38" s="234">
        <v>11</v>
      </c>
      <c r="B38" s="1013" t="s">
        <v>420</v>
      </c>
      <c r="C38" s="1014"/>
      <c r="D38" s="1014"/>
      <c r="E38" s="1014"/>
      <c r="F38" s="1014"/>
      <c r="G38" s="1014"/>
      <c r="H38" s="1014"/>
      <c r="I38" s="1014"/>
      <c r="J38" s="1014"/>
      <c r="K38" s="1014"/>
      <c r="L38" s="1014"/>
      <c r="M38" s="1014"/>
      <c r="N38" s="1014"/>
      <c r="O38" s="1014"/>
      <c r="P38" s="1015"/>
      <c r="Q38" s="1021">
        <v>735</v>
      </c>
      <c r="R38" s="1022"/>
      <c r="S38" s="1022"/>
      <c r="T38" s="1022"/>
      <c r="U38" s="1022"/>
      <c r="V38" s="1022">
        <v>721</v>
      </c>
      <c r="W38" s="1022"/>
      <c r="X38" s="1022"/>
      <c r="Y38" s="1022"/>
      <c r="Z38" s="1022"/>
      <c r="AA38" s="1022">
        <v>14</v>
      </c>
      <c r="AB38" s="1022"/>
      <c r="AC38" s="1022"/>
      <c r="AD38" s="1022"/>
      <c r="AE38" s="1023"/>
      <c r="AF38" s="1018">
        <v>14</v>
      </c>
      <c r="AG38" s="1019"/>
      <c r="AH38" s="1019"/>
      <c r="AI38" s="1019"/>
      <c r="AJ38" s="1020"/>
      <c r="AK38" s="963">
        <v>173</v>
      </c>
      <c r="AL38" s="954"/>
      <c r="AM38" s="954"/>
      <c r="AN38" s="954"/>
      <c r="AO38" s="954"/>
      <c r="AP38" s="954">
        <v>278</v>
      </c>
      <c r="AQ38" s="954"/>
      <c r="AR38" s="954"/>
      <c r="AS38" s="954"/>
      <c r="AT38" s="954"/>
      <c r="AU38" s="954">
        <v>0</v>
      </c>
      <c r="AV38" s="954"/>
      <c r="AW38" s="954"/>
      <c r="AX38" s="954"/>
      <c r="AY38" s="954"/>
      <c r="AZ38" s="1024" t="s">
        <v>608</v>
      </c>
      <c r="BA38" s="1024"/>
      <c r="BB38" s="1024"/>
      <c r="BC38" s="1024"/>
      <c r="BD38" s="1024"/>
      <c r="BE38" s="955" t="s">
        <v>421</v>
      </c>
      <c r="BF38" s="955"/>
      <c r="BG38" s="955"/>
      <c r="BH38" s="955"/>
      <c r="BI38" s="956"/>
      <c r="BJ38" s="223"/>
      <c r="BK38" s="223"/>
      <c r="BL38" s="223"/>
      <c r="BM38" s="223"/>
      <c r="BN38" s="223"/>
      <c r="BO38" s="233"/>
      <c r="BP38" s="233"/>
      <c r="BQ38" s="230">
        <v>32</v>
      </c>
      <c r="BR38" s="231"/>
      <c r="BS38" s="975"/>
      <c r="BT38" s="976"/>
      <c r="BU38" s="976"/>
      <c r="BV38" s="976"/>
      <c r="BW38" s="976"/>
      <c r="BX38" s="976"/>
      <c r="BY38" s="976"/>
      <c r="BZ38" s="976"/>
      <c r="CA38" s="976"/>
      <c r="CB38" s="976"/>
      <c r="CC38" s="976"/>
      <c r="CD38" s="976"/>
      <c r="CE38" s="976"/>
      <c r="CF38" s="976"/>
      <c r="CG38" s="997"/>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221"/>
    </row>
    <row r="39" spans="1:131" ht="26.25" customHeight="1" x14ac:dyDescent="0.15">
      <c r="A39" s="234">
        <v>12</v>
      </c>
      <c r="B39" s="1013" t="s">
        <v>422</v>
      </c>
      <c r="C39" s="1014"/>
      <c r="D39" s="1014"/>
      <c r="E39" s="1014"/>
      <c r="F39" s="1014"/>
      <c r="G39" s="1014"/>
      <c r="H39" s="1014"/>
      <c r="I39" s="1014"/>
      <c r="J39" s="1014"/>
      <c r="K39" s="1014"/>
      <c r="L39" s="1014"/>
      <c r="M39" s="1014"/>
      <c r="N39" s="1014"/>
      <c r="O39" s="1014"/>
      <c r="P39" s="1015"/>
      <c r="Q39" s="1021">
        <v>2202</v>
      </c>
      <c r="R39" s="1022"/>
      <c r="S39" s="1022"/>
      <c r="T39" s="1022"/>
      <c r="U39" s="1022"/>
      <c r="V39" s="1022">
        <v>1049</v>
      </c>
      <c r="W39" s="1022"/>
      <c r="X39" s="1022"/>
      <c r="Y39" s="1022"/>
      <c r="Z39" s="1022"/>
      <c r="AA39" s="1022">
        <v>1152</v>
      </c>
      <c r="AB39" s="1022"/>
      <c r="AC39" s="1022"/>
      <c r="AD39" s="1022"/>
      <c r="AE39" s="1023"/>
      <c r="AF39" s="1018">
        <v>1152</v>
      </c>
      <c r="AG39" s="1019"/>
      <c r="AH39" s="1019"/>
      <c r="AI39" s="1019"/>
      <c r="AJ39" s="1020"/>
      <c r="AK39" s="963" t="s">
        <v>608</v>
      </c>
      <c r="AL39" s="954"/>
      <c r="AM39" s="954"/>
      <c r="AN39" s="954"/>
      <c r="AO39" s="954"/>
      <c r="AP39" s="954" t="s">
        <v>608</v>
      </c>
      <c r="AQ39" s="954"/>
      <c r="AR39" s="954"/>
      <c r="AS39" s="954"/>
      <c r="AT39" s="954"/>
      <c r="AU39" s="954" t="s">
        <v>608</v>
      </c>
      <c r="AV39" s="954"/>
      <c r="AW39" s="954"/>
      <c r="AX39" s="954"/>
      <c r="AY39" s="954"/>
      <c r="AZ39" s="1024" t="s">
        <v>608</v>
      </c>
      <c r="BA39" s="1024"/>
      <c r="BB39" s="1024"/>
      <c r="BC39" s="1024"/>
      <c r="BD39" s="1024"/>
      <c r="BE39" s="955" t="s">
        <v>419</v>
      </c>
      <c r="BF39" s="955"/>
      <c r="BG39" s="955"/>
      <c r="BH39" s="955"/>
      <c r="BI39" s="956"/>
      <c r="BJ39" s="223"/>
      <c r="BK39" s="223"/>
      <c r="BL39" s="223"/>
      <c r="BM39" s="223"/>
      <c r="BN39" s="223"/>
      <c r="BO39" s="233"/>
      <c r="BP39" s="233"/>
      <c r="BQ39" s="230">
        <v>33</v>
      </c>
      <c r="BR39" s="231"/>
      <c r="BS39" s="975"/>
      <c r="BT39" s="976"/>
      <c r="BU39" s="976"/>
      <c r="BV39" s="976"/>
      <c r="BW39" s="976"/>
      <c r="BX39" s="976"/>
      <c r="BY39" s="976"/>
      <c r="BZ39" s="976"/>
      <c r="CA39" s="976"/>
      <c r="CB39" s="976"/>
      <c r="CC39" s="976"/>
      <c r="CD39" s="976"/>
      <c r="CE39" s="976"/>
      <c r="CF39" s="976"/>
      <c r="CG39" s="997"/>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221"/>
    </row>
    <row r="40" spans="1:131" ht="26.25" customHeight="1" x14ac:dyDescent="0.15">
      <c r="A40" s="230">
        <v>13</v>
      </c>
      <c r="B40" s="1013" t="s">
        <v>423</v>
      </c>
      <c r="C40" s="1014"/>
      <c r="D40" s="1014"/>
      <c r="E40" s="1014"/>
      <c r="F40" s="1014"/>
      <c r="G40" s="1014"/>
      <c r="H40" s="1014"/>
      <c r="I40" s="1014"/>
      <c r="J40" s="1014"/>
      <c r="K40" s="1014"/>
      <c r="L40" s="1014"/>
      <c r="M40" s="1014"/>
      <c r="N40" s="1014"/>
      <c r="O40" s="1014"/>
      <c r="P40" s="1015"/>
      <c r="Q40" s="1021">
        <v>1164</v>
      </c>
      <c r="R40" s="1022"/>
      <c r="S40" s="1022"/>
      <c r="T40" s="1022"/>
      <c r="U40" s="1022"/>
      <c r="V40" s="1022">
        <v>1073</v>
      </c>
      <c r="W40" s="1022"/>
      <c r="X40" s="1022"/>
      <c r="Y40" s="1022"/>
      <c r="Z40" s="1022"/>
      <c r="AA40" s="1022">
        <v>90</v>
      </c>
      <c r="AB40" s="1022"/>
      <c r="AC40" s="1022"/>
      <c r="AD40" s="1022"/>
      <c r="AE40" s="1023"/>
      <c r="AF40" s="1018" t="s">
        <v>129</v>
      </c>
      <c r="AG40" s="1019"/>
      <c r="AH40" s="1019"/>
      <c r="AI40" s="1019"/>
      <c r="AJ40" s="1020"/>
      <c r="AK40" s="963">
        <v>426</v>
      </c>
      <c r="AL40" s="954"/>
      <c r="AM40" s="954"/>
      <c r="AN40" s="954"/>
      <c r="AO40" s="954"/>
      <c r="AP40" s="954">
        <v>997</v>
      </c>
      <c r="AQ40" s="954"/>
      <c r="AR40" s="954"/>
      <c r="AS40" s="954"/>
      <c r="AT40" s="954"/>
      <c r="AU40" s="954">
        <v>23</v>
      </c>
      <c r="AV40" s="954"/>
      <c r="AW40" s="954"/>
      <c r="AX40" s="954"/>
      <c r="AY40" s="954"/>
      <c r="AZ40" s="1024" t="s">
        <v>608</v>
      </c>
      <c r="BA40" s="1024"/>
      <c r="BB40" s="1024"/>
      <c r="BC40" s="1024"/>
      <c r="BD40" s="1024"/>
      <c r="BE40" s="955" t="s">
        <v>419</v>
      </c>
      <c r="BF40" s="955"/>
      <c r="BG40" s="955"/>
      <c r="BH40" s="955"/>
      <c r="BI40" s="956"/>
      <c r="BJ40" s="223"/>
      <c r="BK40" s="223"/>
      <c r="BL40" s="223"/>
      <c r="BM40" s="223"/>
      <c r="BN40" s="223"/>
      <c r="BO40" s="233"/>
      <c r="BP40" s="233"/>
      <c r="BQ40" s="230">
        <v>34</v>
      </c>
      <c r="BR40" s="231"/>
      <c r="BS40" s="975"/>
      <c r="BT40" s="976"/>
      <c r="BU40" s="976"/>
      <c r="BV40" s="976"/>
      <c r="BW40" s="976"/>
      <c r="BX40" s="976"/>
      <c r="BY40" s="976"/>
      <c r="BZ40" s="976"/>
      <c r="CA40" s="976"/>
      <c r="CB40" s="976"/>
      <c r="CC40" s="976"/>
      <c r="CD40" s="976"/>
      <c r="CE40" s="976"/>
      <c r="CF40" s="976"/>
      <c r="CG40" s="997"/>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221"/>
    </row>
    <row r="41" spans="1:131" ht="26.25" customHeight="1" x14ac:dyDescent="0.15">
      <c r="A41" s="230">
        <v>14</v>
      </c>
      <c r="B41" s="1013"/>
      <c r="C41" s="1014"/>
      <c r="D41" s="1014"/>
      <c r="E41" s="1014"/>
      <c r="F41" s="1014"/>
      <c r="G41" s="1014"/>
      <c r="H41" s="1014"/>
      <c r="I41" s="1014"/>
      <c r="J41" s="1014"/>
      <c r="K41" s="1014"/>
      <c r="L41" s="1014"/>
      <c r="M41" s="1014"/>
      <c r="N41" s="1014"/>
      <c r="O41" s="1014"/>
      <c r="P41" s="1015"/>
      <c r="Q41" s="1021"/>
      <c r="R41" s="1022"/>
      <c r="S41" s="1022"/>
      <c r="T41" s="1022"/>
      <c r="U41" s="1022"/>
      <c r="V41" s="1022"/>
      <c r="W41" s="1022"/>
      <c r="X41" s="1022"/>
      <c r="Y41" s="1022"/>
      <c r="Z41" s="1022"/>
      <c r="AA41" s="1022"/>
      <c r="AB41" s="1022"/>
      <c r="AC41" s="1022"/>
      <c r="AD41" s="1022"/>
      <c r="AE41" s="1023"/>
      <c r="AF41" s="1018"/>
      <c r="AG41" s="1019"/>
      <c r="AH41" s="1019"/>
      <c r="AI41" s="1019"/>
      <c r="AJ41" s="1020"/>
      <c r="AK41" s="963"/>
      <c r="AL41" s="954"/>
      <c r="AM41" s="954"/>
      <c r="AN41" s="954"/>
      <c r="AO41" s="954"/>
      <c r="AP41" s="954"/>
      <c r="AQ41" s="954"/>
      <c r="AR41" s="954"/>
      <c r="AS41" s="954"/>
      <c r="AT41" s="954"/>
      <c r="AU41" s="954"/>
      <c r="AV41" s="954"/>
      <c r="AW41" s="954"/>
      <c r="AX41" s="954"/>
      <c r="AY41" s="954"/>
      <c r="AZ41" s="1024"/>
      <c r="BA41" s="1024"/>
      <c r="BB41" s="1024"/>
      <c r="BC41" s="1024"/>
      <c r="BD41" s="1024"/>
      <c r="BE41" s="955"/>
      <c r="BF41" s="955"/>
      <c r="BG41" s="955"/>
      <c r="BH41" s="955"/>
      <c r="BI41" s="956"/>
      <c r="BJ41" s="223"/>
      <c r="BK41" s="223"/>
      <c r="BL41" s="223"/>
      <c r="BM41" s="223"/>
      <c r="BN41" s="223"/>
      <c r="BO41" s="233"/>
      <c r="BP41" s="233"/>
      <c r="BQ41" s="230">
        <v>35</v>
      </c>
      <c r="BR41" s="231"/>
      <c r="BS41" s="975"/>
      <c r="BT41" s="976"/>
      <c r="BU41" s="976"/>
      <c r="BV41" s="976"/>
      <c r="BW41" s="976"/>
      <c r="BX41" s="976"/>
      <c r="BY41" s="976"/>
      <c r="BZ41" s="976"/>
      <c r="CA41" s="976"/>
      <c r="CB41" s="976"/>
      <c r="CC41" s="976"/>
      <c r="CD41" s="976"/>
      <c r="CE41" s="976"/>
      <c r="CF41" s="976"/>
      <c r="CG41" s="997"/>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221"/>
    </row>
    <row r="42" spans="1:131" ht="26.25" customHeight="1" x14ac:dyDescent="0.15">
      <c r="A42" s="230">
        <v>15</v>
      </c>
      <c r="B42" s="1013"/>
      <c r="C42" s="1014"/>
      <c r="D42" s="1014"/>
      <c r="E42" s="1014"/>
      <c r="F42" s="1014"/>
      <c r="G42" s="1014"/>
      <c r="H42" s="1014"/>
      <c r="I42" s="1014"/>
      <c r="J42" s="1014"/>
      <c r="K42" s="1014"/>
      <c r="L42" s="1014"/>
      <c r="M42" s="1014"/>
      <c r="N42" s="1014"/>
      <c r="O42" s="1014"/>
      <c r="P42" s="1015"/>
      <c r="Q42" s="1021"/>
      <c r="R42" s="1022"/>
      <c r="S42" s="1022"/>
      <c r="T42" s="1022"/>
      <c r="U42" s="1022"/>
      <c r="V42" s="1022"/>
      <c r="W42" s="1022"/>
      <c r="X42" s="1022"/>
      <c r="Y42" s="1022"/>
      <c r="Z42" s="1022"/>
      <c r="AA42" s="1022"/>
      <c r="AB42" s="1022"/>
      <c r="AC42" s="1022"/>
      <c r="AD42" s="1022"/>
      <c r="AE42" s="1023"/>
      <c r="AF42" s="1018"/>
      <c r="AG42" s="1019"/>
      <c r="AH42" s="1019"/>
      <c r="AI42" s="1019"/>
      <c r="AJ42" s="1020"/>
      <c r="AK42" s="963"/>
      <c r="AL42" s="954"/>
      <c r="AM42" s="954"/>
      <c r="AN42" s="954"/>
      <c r="AO42" s="954"/>
      <c r="AP42" s="954"/>
      <c r="AQ42" s="954"/>
      <c r="AR42" s="954"/>
      <c r="AS42" s="954"/>
      <c r="AT42" s="954"/>
      <c r="AU42" s="954"/>
      <c r="AV42" s="954"/>
      <c r="AW42" s="954"/>
      <c r="AX42" s="954"/>
      <c r="AY42" s="954"/>
      <c r="AZ42" s="1024"/>
      <c r="BA42" s="1024"/>
      <c r="BB42" s="1024"/>
      <c r="BC42" s="1024"/>
      <c r="BD42" s="1024"/>
      <c r="BE42" s="955"/>
      <c r="BF42" s="955"/>
      <c r="BG42" s="955"/>
      <c r="BH42" s="955"/>
      <c r="BI42" s="956"/>
      <c r="BJ42" s="223"/>
      <c r="BK42" s="223"/>
      <c r="BL42" s="223"/>
      <c r="BM42" s="223"/>
      <c r="BN42" s="223"/>
      <c r="BO42" s="233"/>
      <c r="BP42" s="233"/>
      <c r="BQ42" s="230">
        <v>36</v>
      </c>
      <c r="BR42" s="231"/>
      <c r="BS42" s="975"/>
      <c r="BT42" s="976"/>
      <c r="BU42" s="976"/>
      <c r="BV42" s="976"/>
      <c r="BW42" s="976"/>
      <c r="BX42" s="976"/>
      <c r="BY42" s="976"/>
      <c r="BZ42" s="976"/>
      <c r="CA42" s="976"/>
      <c r="CB42" s="976"/>
      <c r="CC42" s="976"/>
      <c r="CD42" s="976"/>
      <c r="CE42" s="976"/>
      <c r="CF42" s="976"/>
      <c r="CG42" s="997"/>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221"/>
    </row>
    <row r="43" spans="1:131" ht="26.25" customHeight="1" x14ac:dyDescent="0.15">
      <c r="A43" s="230">
        <v>16</v>
      </c>
      <c r="B43" s="1013"/>
      <c r="C43" s="1014"/>
      <c r="D43" s="1014"/>
      <c r="E43" s="1014"/>
      <c r="F43" s="1014"/>
      <c r="G43" s="1014"/>
      <c r="H43" s="1014"/>
      <c r="I43" s="1014"/>
      <c r="J43" s="1014"/>
      <c r="K43" s="1014"/>
      <c r="L43" s="1014"/>
      <c r="M43" s="1014"/>
      <c r="N43" s="1014"/>
      <c r="O43" s="1014"/>
      <c r="P43" s="1015"/>
      <c r="Q43" s="1021"/>
      <c r="R43" s="1022"/>
      <c r="S43" s="1022"/>
      <c r="T43" s="1022"/>
      <c r="U43" s="1022"/>
      <c r="V43" s="1022"/>
      <c r="W43" s="1022"/>
      <c r="X43" s="1022"/>
      <c r="Y43" s="1022"/>
      <c r="Z43" s="1022"/>
      <c r="AA43" s="1022"/>
      <c r="AB43" s="1022"/>
      <c r="AC43" s="1022"/>
      <c r="AD43" s="1022"/>
      <c r="AE43" s="1023"/>
      <c r="AF43" s="1018"/>
      <c r="AG43" s="1019"/>
      <c r="AH43" s="1019"/>
      <c r="AI43" s="1019"/>
      <c r="AJ43" s="1020"/>
      <c r="AK43" s="963"/>
      <c r="AL43" s="954"/>
      <c r="AM43" s="954"/>
      <c r="AN43" s="954"/>
      <c r="AO43" s="954"/>
      <c r="AP43" s="954"/>
      <c r="AQ43" s="954"/>
      <c r="AR43" s="954"/>
      <c r="AS43" s="954"/>
      <c r="AT43" s="954"/>
      <c r="AU43" s="954"/>
      <c r="AV43" s="954"/>
      <c r="AW43" s="954"/>
      <c r="AX43" s="954"/>
      <c r="AY43" s="954"/>
      <c r="AZ43" s="1024"/>
      <c r="BA43" s="1024"/>
      <c r="BB43" s="1024"/>
      <c r="BC43" s="1024"/>
      <c r="BD43" s="1024"/>
      <c r="BE43" s="955"/>
      <c r="BF43" s="955"/>
      <c r="BG43" s="955"/>
      <c r="BH43" s="955"/>
      <c r="BI43" s="956"/>
      <c r="BJ43" s="223"/>
      <c r="BK43" s="223"/>
      <c r="BL43" s="223"/>
      <c r="BM43" s="223"/>
      <c r="BN43" s="223"/>
      <c r="BO43" s="233"/>
      <c r="BP43" s="233"/>
      <c r="BQ43" s="230">
        <v>37</v>
      </c>
      <c r="BR43" s="231"/>
      <c r="BS43" s="975"/>
      <c r="BT43" s="976"/>
      <c r="BU43" s="976"/>
      <c r="BV43" s="976"/>
      <c r="BW43" s="976"/>
      <c r="BX43" s="976"/>
      <c r="BY43" s="976"/>
      <c r="BZ43" s="976"/>
      <c r="CA43" s="976"/>
      <c r="CB43" s="976"/>
      <c r="CC43" s="976"/>
      <c r="CD43" s="976"/>
      <c r="CE43" s="976"/>
      <c r="CF43" s="976"/>
      <c r="CG43" s="997"/>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221"/>
    </row>
    <row r="44" spans="1:131" ht="26.25" customHeight="1" x14ac:dyDescent="0.15">
      <c r="A44" s="230">
        <v>17</v>
      </c>
      <c r="B44" s="1013"/>
      <c r="C44" s="1014"/>
      <c r="D44" s="1014"/>
      <c r="E44" s="1014"/>
      <c r="F44" s="1014"/>
      <c r="G44" s="1014"/>
      <c r="H44" s="1014"/>
      <c r="I44" s="1014"/>
      <c r="J44" s="1014"/>
      <c r="K44" s="1014"/>
      <c r="L44" s="1014"/>
      <c r="M44" s="1014"/>
      <c r="N44" s="1014"/>
      <c r="O44" s="1014"/>
      <c r="P44" s="1015"/>
      <c r="Q44" s="1021"/>
      <c r="R44" s="1022"/>
      <c r="S44" s="1022"/>
      <c r="T44" s="1022"/>
      <c r="U44" s="1022"/>
      <c r="V44" s="1022"/>
      <c r="W44" s="1022"/>
      <c r="X44" s="1022"/>
      <c r="Y44" s="1022"/>
      <c r="Z44" s="1022"/>
      <c r="AA44" s="1022"/>
      <c r="AB44" s="1022"/>
      <c r="AC44" s="1022"/>
      <c r="AD44" s="1022"/>
      <c r="AE44" s="1023"/>
      <c r="AF44" s="1018"/>
      <c r="AG44" s="1019"/>
      <c r="AH44" s="1019"/>
      <c r="AI44" s="1019"/>
      <c r="AJ44" s="1020"/>
      <c r="AK44" s="963"/>
      <c r="AL44" s="954"/>
      <c r="AM44" s="954"/>
      <c r="AN44" s="954"/>
      <c r="AO44" s="954"/>
      <c r="AP44" s="954"/>
      <c r="AQ44" s="954"/>
      <c r="AR44" s="954"/>
      <c r="AS44" s="954"/>
      <c r="AT44" s="954"/>
      <c r="AU44" s="954"/>
      <c r="AV44" s="954"/>
      <c r="AW44" s="954"/>
      <c r="AX44" s="954"/>
      <c r="AY44" s="954"/>
      <c r="AZ44" s="1024"/>
      <c r="BA44" s="1024"/>
      <c r="BB44" s="1024"/>
      <c r="BC44" s="1024"/>
      <c r="BD44" s="1024"/>
      <c r="BE44" s="955"/>
      <c r="BF44" s="955"/>
      <c r="BG44" s="955"/>
      <c r="BH44" s="955"/>
      <c r="BI44" s="956"/>
      <c r="BJ44" s="223"/>
      <c r="BK44" s="223"/>
      <c r="BL44" s="223"/>
      <c r="BM44" s="223"/>
      <c r="BN44" s="223"/>
      <c r="BO44" s="233"/>
      <c r="BP44" s="233"/>
      <c r="BQ44" s="230">
        <v>38</v>
      </c>
      <c r="BR44" s="231"/>
      <c r="BS44" s="975"/>
      <c r="BT44" s="976"/>
      <c r="BU44" s="976"/>
      <c r="BV44" s="976"/>
      <c r="BW44" s="976"/>
      <c r="BX44" s="976"/>
      <c r="BY44" s="976"/>
      <c r="BZ44" s="976"/>
      <c r="CA44" s="976"/>
      <c r="CB44" s="976"/>
      <c r="CC44" s="976"/>
      <c r="CD44" s="976"/>
      <c r="CE44" s="976"/>
      <c r="CF44" s="976"/>
      <c r="CG44" s="997"/>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221"/>
    </row>
    <row r="45" spans="1:131" ht="26.25" customHeight="1" x14ac:dyDescent="0.15">
      <c r="A45" s="230">
        <v>18</v>
      </c>
      <c r="B45" s="1013"/>
      <c r="C45" s="1014"/>
      <c r="D45" s="1014"/>
      <c r="E45" s="1014"/>
      <c r="F45" s="1014"/>
      <c r="G45" s="1014"/>
      <c r="H45" s="1014"/>
      <c r="I45" s="1014"/>
      <c r="J45" s="1014"/>
      <c r="K45" s="1014"/>
      <c r="L45" s="1014"/>
      <c r="M45" s="1014"/>
      <c r="N45" s="1014"/>
      <c r="O45" s="1014"/>
      <c r="P45" s="1015"/>
      <c r="Q45" s="1021"/>
      <c r="R45" s="1022"/>
      <c r="S45" s="1022"/>
      <c r="T45" s="1022"/>
      <c r="U45" s="1022"/>
      <c r="V45" s="1022"/>
      <c r="W45" s="1022"/>
      <c r="X45" s="1022"/>
      <c r="Y45" s="1022"/>
      <c r="Z45" s="1022"/>
      <c r="AA45" s="1022"/>
      <c r="AB45" s="1022"/>
      <c r="AC45" s="1022"/>
      <c r="AD45" s="1022"/>
      <c r="AE45" s="1023"/>
      <c r="AF45" s="1018"/>
      <c r="AG45" s="1019"/>
      <c r="AH45" s="1019"/>
      <c r="AI45" s="1019"/>
      <c r="AJ45" s="1020"/>
      <c r="AK45" s="963"/>
      <c r="AL45" s="954"/>
      <c r="AM45" s="954"/>
      <c r="AN45" s="954"/>
      <c r="AO45" s="954"/>
      <c r="AP45" s="954"/>
      <c r="AQ45" s="954"/>
      <c r="AR45" s="954"/>
      <c r="AS45" s="954"/>
      <c r="AT45" s="954"/>
      <c r="AU45" s="954"/>
      <c r="AV45" s="954"/>
      <c r="AW45" s="954"/>
      <c r="AX45" s="954"/>
      <c r="AY45" s="954"/>
      <c r="AZ45" s="1024"/>
      <c r="BA45" s="1024"/>
      <c r="BB45" s="1024"/>
      <c r="BC45" s="1024"/>
      <c r="BD45" s="1024"/>
      <c r="BE45" s="955"/>
      <c r="BF45" s="955"/>
      <c r="BG45" s="955"/>
      <c r="BH45" s="955"/>
      <c r="BI45" s="956"/>
      <c r="BJ45" s="223"/>
      <c r="BK45" s="223"/>
      <c r="BL45" s="223"/>
      <c r="BM45" s="223"/>
      <c r="BN45" s="223"/>
      <c r="BO45" s="233"/>
      <c r="BP45" s="233"/>
      <c r="BQ45" s="230">
        <v>39</v>
      </c>
      <c r="BR45" s="231"/>
      <c r="BS45" s="975"/>
      <c r="BT45" s="976"/>
      <c r="BU45" s="976"/>
      <c r="BV45" s="976"/>
      <c r="BW45" s="976"/>
      <c r="BX45" s="976"/>
      <c r="BY45" s="976"/>
      <c r="BZ45" s="976"/>
      <c r="CA45" s="976"/>
      <c r="CB45" s="976"/>
      <c r="CC45" s="976"/>
      <c r="CD45" s="976"/>
      <c r="CE45" s="976"/>
      <c r="CF45" s="976"/>
      <c r="CG45" s="997"/>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221"/>
    </row>
    <row r="46" spans="1:131" ht="26.25" customHeight="1" x14ac:dyDescent="0.15">
      <c r="A46" s="230">
        <v>19</v>
      </c>
      <c r="B46" s="1013"/>
      <c r="C46" s="1014"/>
      <c r="D46" s="1014"/>
      <c r="E46" s="1014"/>
      <c r="F46" s="1014"/>
      <c r="G46" s="1014"/>
      <c r="H46" s="1014"/>
      <c r="I46" s="1014"/>
      <c r="J46" s="1014"/>
      <c r="K46" s="1014"/>
      <c r="L46" s="1014"/>
      <c r="M46" s="1014"/>
      <c r="N46" s="1014"/>
      <c r="O46" s="1014"/>
      <c r="P46" s="1015"/>
      <c r="Q46" s="1021"/>
      <c r="R46" s="1022"/>
      <c r="S46" s="1022"/>
      <c r="T46" s="1022"/>
      <c r="U46" s="1022"/>
      <c r="V46" s="1022"/>
      <c r="W46" s="1022"/>
      <c r="X46" s="1022"/>
      <c r="Y46" s="1022"/>
      <c r="Z46" s="1022"/>
      <c r="AA46" s="1022"/>
      <c r="AB46" s="1022"/>
      <c r="AC46" s="1022"/>
      <c r="AD46" s="1022"/>
      <c r="AE46" s="1023"/>
      <c r="AF46" s="1018"/>
      <c r="AG46" s="1019"/>
      <c r="AH46" s="1019"/>
      <c r="AI46" s="1019"/>
      <c r="AJ46" s="1020"/>
      <c r="AK46" s="963"/>
      <c r="AL46" s="954"/>
      <c r="AM46" s="954"/>
      <c r="AN46" s="954"/>
      <c r="AO46" s="954"/>
      <c r="AP46" s="954"/>
      <c r="AQ46" s="954"/>
      <c r="AR46" s="954"/>
      <c r="AS46" s="954"/>
      <c r="AT46" s="954"/>
      <c r="AU46" s="954"/>
      <c r="AV46" s="954"/>
      <c r="AW46" s="954"/>
      <c r="AX46" s="954"/>
      <c r="AY46" s="954"/>
      <c r="AZ46" s="1024"/>
      <c r="BA46" s="1024"/>
      <c r="BB46" s="1024"/>
      <c r="BC46" s="1024"/>
      <c r="BD46" s="1024"/>
      <c r="BE46" s="955"/>
      <c r="BF46" s="955"/>
      <c r="BG46" s="955"/>
      <c r="BH46" s="955"/>
      <c r="BI46" s="956"/>
      <c r="BJ46" s="223"/>
      <c r="BK46" s="223"/>
      <c r="BL46" s="223"/>
      <c r="BM46" s="223"/>
      <c r="BN46" s="223"/>
      <c r="BO46" s="233"/>
      <c r="BP46" s="233"/>
      <c r="BQ46" s="230">
        <v>40</v>
      </c>
      <c r="BR46" s="231"/>
      <c r="BS46" s="975"/>
      <c r="BT46" s="976"/>
      <c r="BU46" s="976"/>
      <c r="BV46" s="976"/>
      <c r="BW46" s="976"/>
      <c r="BX46" s="976"/>
      <c r="BY46" s="976"/>
      <c r="BZ46" s="976"/>
      <c r="CA46" s="976"/>
      <c r="CB46" s="976"/>
      <c r="CC46" s="976"/>
      <c r="CD46" s="976"/>
      <c r="CE46" s="976"/>
      <c r="CF46" s="976"/>
      <c r="CG46" s="997"/>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221"/>
    </row>
    <row r="47" spans="1:131" ht="26.25" customHeight="1" x14ac:dyDescent="0.15">
      <c r="A47" s="230">
        <v>20</v>
      </c>
      <c r="B47" s="1013"/>
      <c r="C47" s="1014"/>
      <c r="D47" s="1014"/>
      <c r="E47" s="1014"/>
      <c r="F47" s="1014"/>
      <c r="G47" s="1014"/>
      <c r="H47" s="1014"/>
      <c r="I47" s="1014"/>
      <c r="J47" s="1014"/>
      <c r="K47" s="1014"/>
      <c r="L47" s="1014"/>
      <c r="M47" s="1014"/>
      <c r="N47" s="1014"/>
      <c r="O47" s="1014"/>
      <c r="P47" s="1015"/>
      <c r="Q47" s="1021"/>
      <c r="R47" s="1022"/>
      <c r="S47" s="1022"/>
      <c r="T47" s="1022"/>
      <c r="U47" s="1022"/>
      <c r="V47" s="1022"/>
      <c r="W47" s="1022"/>
      <c r="X47" s="1022"/>
      <c r="Y47" s="1022"/>
      <c r="Z47" s="1022"/>
      <c r="AA47" s="1022"/>
      <c r="AB47" s="1022"/>
      <c r="AC47" s="1022"/>
      <c r="AD47" s="1022"/>
      <c r="AE47" s="1023"/>
      <c r="AF47" s="1018"/>
      <c r="AG47" s="1019"/>
      <c r="AH47" s="1019"/>
      <c r="AI47" s="1019"/>
      <c r="AJ47" s="1020"/>
      <c r="AK47" s="963"/>
      <c r="AL47" s="954"/>
      <c r="AM47" s="954"/>
      <c r="AN47" s="954"/>
      <c r="AO47" s="954"/>
      <c r="AP47" s="954"/>
      <c r="AQ47" s="954"/>
      <c r="AR47" s="954"/>
      <c r="AS47" s="954"/>
      <c r="AT47" s="954"/>
      <c r="AU47" s="954"/>
      <c r="AV47" s="954"/>
      <c r="AW47" s="954"/>
      <c r="AX47" s="954"/>
      <c r="AY47" s="954"/>
      <c r="AZ47" s="1024"/>
      <c r="BA47" s="1024"/>
      <c r="BB47" s="1024"/>
      <c r="BC47" s="1024"/>
      <c r="BD47" s="1024"/>
      <c r="BE47" s="955"/>
      <c r="BF47" s="955"/>
      <c r="BG47" s="955"/>
      <c r="BH47" s="955"/>
      <c r="BI47" s="956"/>
      <c r="BJ47" s="223"/>
      <c r="BK47" s="223"/>
      <c r="BL47" s="223"/>
      <c r="BM47" s="223"/>
      <c r="BN47" s="223"/>
      <c r="BO47" s="233"/>
      <c r="BP47" s="233"/>
      <c r="BQ47" s="230">
        <v>41</v>
      </c>
      <c r="BR47" s="231"/>
      <c r="BS47" s="975"/>
      <c r="BT47" s="976"/>
      <c r="BU47" s="976"/>
      <c r="BV47" s="976"/>
      <c r="BW47" s="976"/>
      <c r="BX47" s="976"/>
      <c r="BY47" s="976"/>
      <c r="BZ47" s="976"/>
      <c r="CA47" s="976"/>
      <c r="CB47" s="976"/>
      <c r="CC47" s="976"/>
      <c r="CD47" s="976"/>
      <c r="CE47" s="976"/>
      <c r="CF47" s="976"/>
      <c r="CG47" s="997"/>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221"/>
    </row>
    <row r="48" spans="1:131" ht="26.25" customHeight="1" x14ac:dyDescent="0.15">
      <c r="A48" s="230">
        <v>21</v>
      </c>
      <c r="B48" s="1013"/>
      <c r="C48" s="1014"/>
      <c r="D48" s="1014"/>
      <c r="E48" s="1014"/>
      <c r="F48" s="1014"/>
      <c r="G48" s="1014"/>
      <c r="H48" s="1014"/>
      <c r="I48" s="1014"/>
      <c r="J48" s="1014"/>
      <c r="K48" s="1014"/>
      <c r="L48" s="1014"/>
      <c r="M48" s="1014"/>
      <c r="N48" s="1014"/>
      <c r="O48" s="1014"/>
      <c r="P48" s="1015"/>
      <c r="Q48" s="1021"/>
      <c r="R48" s="1022"/>
      <c r="S48" s="1022"/>
      <c r="T48" s="1022"/>
      <c r="U48" s="1022"/>
      <c r="V48" s="1022"/>
      <c r="W48" s="1022"/>
      <c r="X48" s="1022"/>
      <c r="Y48" s="1022"/>
      <c r="Z48" s="1022"/>
      <c r="AA48" s="1022"/>
      <c r="AB48" s="1022"/>
      <c r="AC48" s="1022"/>
      <c r="AD48" s="1022"/>
      <c r="AE48" s="1023"/>
      <c r="AF48" s="1018"/>
      <c r="AG48" s="1019"/>
      <c r="AH48" s="1019"/>
      <c r="AI48" s="1019"/>
      <c r="AJ48" s="1020"/>
      <c r="AK48" s="963"/>
      <c r="AL48" s="954"/>
      <c r="AM48" s="954"/>
      <c r="AN48" s="954"/>
      <c r="AO48" s="954"/>
      <c r="AP48" s="954"/>
      <c r="AQ48" s="954"/>
      <c r="AR48" s="954"/>
      <c r="AS48" s="954"/>
      <c r="AT48" s="954"/>
      <c r="AU48" s="954"/>
      <c r="AV48" s="954"/>
      <c r="AW48" s="954"/>
      <c r="AX48" s="954"/>
      <c r="AY48" s="954"/>
      <c r="AZ48" s="1024"/>
      <c r="BA48" s="1024"/>
      <c r="BB48" s="1024"/>
      <c r="BC48" s="1024"/>
      <c r="BD48" s="1024"/>
      <c r="BE48" s="955"/>
      <c r="BF48" s="955"/>
      <c r="BG48" s="955"/>
      <c r="BH48" s="955"/>
      <c r="BI48" s="956"/>
      <c r="BJ48" s="223"/>
      <c r="BK48" s="223"/>
      <c r="BL48" s="223"/>
      <c r="BM48" s="223"/>
      <c r="BN48" s="223"/>
      <c r="BO48" s="233"/>
      <c r="BP48" s="233"/>
      <c r="BQ48" s="230">
        <v>42</v>
      </c>
      <c r="BR48" s="231"/>
      <c r="BS48" s="975"/>
      <c r="BT48" s="976"/>
      <c r="BU48" s="976"/>
      <c r="BV48" s="976"/>
      <c r="BW48" s="976"/>
      <c r="BX48" s="976"/>
      <c r="BY48" s="976"/>
      <c r="BZ48" s="976"/>
      <c r="CA48" s="976"/>
      <c r="CB48" s="976"/>
      <c r="CC48" s="976"/>
      <c r="CD48" s="976"/>
      <c r="CE48" s="976"/>
      <c r="CF48" s="976"/>
      <c r="CG48" s="997"/>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221"/>
    </row>
    <row r="49" spans="1:131" ht="26.25" customHeight="1" x14ac:dyDescent="0.15">
      <c r="A49" s="230">
        <v>22</v>
      </c>
      <c r="B49" s="1013"/>
      <c r="C49" s="1014"/>
      <c r="D49" s="1014"/>
      <c r="E49" s="1014"/>
      <c r="F49" s="1014"/>
      <c r="G49" s="1014"/>
      <c r="H49" s="1014"/>
      <c r="I49" s="1014"/>
      <c r="J49" s="1014"/>
      <c r="K49" s="1014"/>
      <c r="L49" s="1014"/>
      <c r="M49" s="1014"/>
      <c r="N49" s="1014"/>
      <c r="O49" s="1014"/>
      <c r="P49" s="1015"/>
      <c r="Q49" s="1021"/>
      <c r="R49" s="1022"/>
      <c r="S49" s="1022"/>
      <c r="T49" s="1022"/>
      <c r="U49" s="1022"/>
      <c r="V49" s="1022"/>
      <c r="W49" s="1022"/>
      <c r="X49" s="1022"/>
      <c r="Y49" s="1022"/>
      <c r="Z49" s="1022"/>
      <c r="AA49" s="1022"/>
      <c r="AB49" s="1022"/>
      <c r="AC49" s="1022"/>
      <c r="AD49" s="1022"/>
      <c r="AE49" s="1023"/>
      <c r="AF49" s="1018"/>
      <c r="AG49" s="1019"/>
      <c r="AH49" s="1019"/>
      <c r="AI49" s="1019"/>
      <c r="AJ49" s="1020"/>
      <c r="AK49" s="963"/>
      <c r="AL49" s="954"/>
      <c r="AM49" s="954"/>
      <c r="AN49" s="954"/>
      <c r="AO49" s="954"/>
      <c r="AP49" s="954"/>
      <c r="AQ49" s="954"/>
      <c r="AR49" s="954"/>
      <c r="AS49" s="954"/>
      <c r="AT49" s="954"/>
      <c r="AU49" s="954"/>
      <c r="AV49" s="954"/>
      <c r="AW49" s="954"/>
      <c r="AX49" s="954"/>
      <c r="AY49" s="954"/>
      <c r="AZ49" s="1024"/>
      <c r="BA49" s="1024"/>
      <c r="BB49" s="1024"/>
      <c r="BC49" s="1024"/>
      <c r="BD49" s="1024"/>
      <c r="BE49" s="955"/>
      <c r="BF49" s="955"/>
      <c r="BG49" s="955"/>
      <c r="BH49" s="955"/>
      <c r="BI49" s="956"/>
      <c r="BJ49" s="223"/>
      <c r="BK49" s="223"/>
      <c r="BL49" s="223"/>
      <c r="BM49" s="223"/>
      <c r="BN49" s="223"/>
      <c r="BO49" s="233"/>
      <c r="BP49" s="233"/>
      <c r="BQ49" s="230">
        <v>43</v>
      </c>
      <c r="BR49" s="231"/>
      <c r="BS49" s="975"/>
      <c r="BT49" s="976"/>
      <c r="BU49" s="976"/>
      <c r="BV49" s="976"/>
      <c r="BW49" s="976"/>
      <c r="BX49" s="976"/>
      <c r="BY49" s="976"/>
      <c r="BZ49" s="976"/>
      <c r="CA49" s="976"/>
      <c r="CB49" s="976"/>
      <c r="CC49" s="976"/>
      <c r="CD49" s="976"/>
      <c r="CE49" s="976"/>
      <c r="CF49" s="976"/>
      <c r="CG49" s="997"/>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221"/>
    </row>
    <row r="50" spans="1:131" ht="26.25" customHeight="1" x14ac:dyDescent="0.15">
      <c r="A50" s="230">
        <v>23</v>
      </c>
      <c r="B50" s="1013"/>
      <c r="C50" s="1014"/>
      <c r="D50" s="1014"/>
      <c r="E50" s="1014"/>
      <c r="F50" s="1014"/>
      <c r="G50" s="1014"/>
      <c r="H50" s="1014"/>
      <c r="I50" s="1014"/>
      <c r="J50" s="1014"/>
      <c r="K50" s="1014"/>
      <c r="L50" s="1014"/>
      <c r="M50" s="1014"/>
      <c r="N50" s="1014"/>
      <c r="O50" s="1014"/>
      <c r="P50" s="1015"/>
      <c r="Q50" s="1016"/>
      <c r="R50" s="1008"/>
      <c r="S50" s="1008"/>
      <c r="T50" s="1008"/>
      <c r="U50" s="1008"/>
      <c r="V50" s="1008"/>
      <c r="W50" s="1008"/>
      <c r="X50" s="1008"/>
      <c r="Y50" s="1008"/>
      <c r="Z50" s="1008"/>
      <c r="AA50" s="1008"/>
      <c r="AB50" s="1008"/>
      <c r="AC50" s="1008"/>
      <c r="AD50" s="1008"/>
      <c r="AE50" s="1017"/>
      <c r="AF50" s="1018"/>
      <c r="AG50" s="1019"/>
      <c r="AH50" s="1019"/>
      <c r="AI50" s="1019"/>
      <c r="AJ50" s="1020"/>
      <c r="AK50" s="1007"/>
      <c r="AL50" s="1008"/>
      <c r="AM50" s="1008"/>
      <c r="AN50" s="1008"/>
      <c r="AO50" s="1008"/>
      <c r="AP50" s="1008"/>
      <c r="AQ50" s="1008"/>
      <c r="AR50" s="1008"/>
      <c r="AS50" s="1008"/>
      <c r="AT50" s="1008"/>
      <c r="AU50" s="1008"/>
      <c r="AV50" s="1008"/>
      <c r="AW50" s="1008"/>
      <c r="AX50" s="1008"/>
      <c r="AY50" s="1008"/>
      <c r="AZ50" s="1009"/>
      <c r="BA50" s="1009"/>
      <c r="BB50" s="1009"/>
      <c r="BC50" s="1009"/>
      <c r="BD50" s="1009"/>
      <c r="BE50" s="955"/>
      <c r="BF50" s="955"/>
      <c r="BG50" s="955"/>
      <c r="BH50" s="955"/>
      <c r="BI50" s="956"/>
      <c r="BJ50" s="223"/>
      <c r="BK50" s="223"/>
      <c r="BL50" s="223"/>
      <c r="BM50" s="223"/>
      <c r="BN50" s="223"/>
      <c r="BO50" s="233"/>
      <c r="BP50" s="233"/>
      <c r="BQ50" s="230">
        <v>44</v>
      </c>
      <c r="BR50" s="231"/>
      <c r="BS50" s="975"/>
      <c r="BT50" s="976"/>
      <c r="BU50" s="976"/>
      <c r="BV50" s="976"/>
      <c r="BW50" s="976"/>
      <c r="BX50" s="976"/>
      <c r="BY50" s="976"/>
      <c r="BZ50" s="976"/>
      <c r="CA50" s="976"/>
      <c r="CB50" s="976"/>
      <c r="CC50" s="976"/>
      <c r="CD50" s="976"/>
      <c r="CE50" s="976"/>
      <c r="CF50" s="976"/>
      <c r="CG50" s="997"/>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221"/>
    </row>
    <row r="51" spans="1:131" ht="26.25" customHeight="1" x14ac:dyDescent="0.15">
      <c r="A51" s="230">
        <v>24</v>
      </c>
      <c r="B51" s="1013"/>
      <c r="C51" s="1014"/>
      <c r="D51" s="1014"/>
      <c r="E51" s="1014"/>
      <c r="F51" s="1014"/>
      <c r="G51" s="1014"/>
      <c r="H51" s="1014"/>
      <c r="I51" s="1014"/>
      <c r="J51" s="1014"/>
      <c r="K51" s="1014"/>
      <c r="L51" s="1014"/>
      <c r="M51" s="1014"/>
      <c r="N51" s="1014"/>
      <c r="O51" s="1014"/>
      <c r="P51" s="1015"/>
      <c r="Q51" s="1016"/>
      <c r="R51" s="1008"/>
      <c r="S51" s="1008"/>
      <c r="T51" s="1008"/>
      <c r="U51" s="1008"/>
      <c r="V51" s="1008"/>
      <c r="W51" s="1008"/>
      <c r="X51" s="1008"/>
      <c r="Y51" s="1008"/>
      <c r="Z51" s="1008"/>
      <c r="AA51" s="1008"/>
      <c r="AB51" s="1008"/>
      <c r="AC51" s="1008"/>
      <c r="AD51" s="1008"/>
      <c r="AE51" s="1017"/>
      <c r="AF51" s="1018"/>
      <c r="AG51" s="1019"/>
      <c r="AH51" s="1019"/>
      <c r="AI51" s="1019"/>
      <c r="AJ51" s="1020"/>
      <c r="AK51" s="1007"/>
      <c r="AL51" s="1008"/>
      <c r="AM51" s="1008"/>
      <c r="AN51" s="1008"/>
      <c r="AO51" s="1008"/>
      <c r="AP51" s="1008"/>
      <c r="AQ51" s="1008"/>
      <c r="AR51" s="1008"/>
      <c r="AS51" s="1008"/>
      <c r="AT51" s="1008"/>
      <c r="AU51" s="1008"/>
      <c r="AV51" s="1008"/>
      <c r="AW51" s="1008"/>
      <c r="AX51" s="1008"/>
      <c r="AY51" s="1008"/>
      <c r="AZ51" s="1009"/>
      <c r="BA51" s="1009"/>
      <c r="BB51" s="1009"/>
      <c r="BC51" s="1009"/>
      <c r="BD51" s="1009"/>
      <c r="BE51" s="955"/>
      <c r="BF51" s="955"/>
      <c r="BG51" s="955"/>
      <c r="BH51" s="955"/>
      <c r="BI51" s="956"/>
      <c r="BJ51" s="223"/>
      <c r="BK51" s="223"/>
      <c r="BL51" s="223"/>
      <c r="BM51" s="223"/>
      <c r="BN51" s="223"/>
      <c r="BO51" s="233"/>
      <c r="BP51" s="233"/>
      <c r="BQ51" s="230">
        <v>45</v>
      </c>
      <c r="BR51" s="231"/>
      <c r="BS51" s="975"/>
      <c r="BT51" s="976"/>
      <c r="BU51" s="976"/>
      <c r="BV51" s="976"/>
      <c r="BW51" s="976"/>
      <c r="BX51" s="976"/>
      <c r="BY51" s="976"/>
      <c r="BZ51" s="976"/>
      <c r="CA51" s="976"/>
      <c r="CB51" s="976"/>
      <c r="CC51" s="976"/>
      <c r="CD51" s="976"/>
      <c r="CE51" s="976"/>
      <c r="CF51" s="976"/>
      <c r="CG51" s="997"/>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221"/>
    </row>
    <row r="52" spans="1:131" ht="26.25" customHeight="1" x14ac:dyDescent="0.15">
      <c r="A52" s="230">
        <v>25</v>
      </c>
      <c r="B52" s="1013"/>
      <c r="C52" s="1014"/>
      <c r="D52" s="1014"/>
      <c r="E52" s="1014"/>
      <c r="F52" s="1014"/>
      <c r="G52" s="1014"/>
      <c r="H52" s="1014"/>
      <c r="I52" s="1014"/>
      <c r="J52" s="1014"/>
      <c r="K52" s="1014"/>
      <c r="L52" s="1014"/>
      <c r="M52" s="1014"/>
      <c r="N52" s="1014"/>
      <c r="O52" s="1014"/>
      <c r="P52" s="1015"/>
      <c r="Q52" s="1016"/>
      <c r="R52" s="1008"/>
      <c r="S52" s="1008"/>
      <c r="T52" s="1008"/>
      <c r="U52" s="1008"/>
      <c r="V52" s="1008"/>
      <c r="W52" s="1008"/>
      <c r="X52" s="1008"/>
      <c r="Y52" s="1008"/>
      <c r="Z52" s="1008"/>
      <c r="AA52" s="1008"/>
      <c r="AB52" s="1008"/>
      <c r="AC52" s="1008"/>
      <c r="AD52" s="1008"/>
      <c r="AE52" s="1017"/>
      <c r="AF52" s="1018"/>
      <c r="AG52" s="1019"/>
      <c r="AH52" s="1019"/>
      <c r="AI52" s="1019"/>
      <c r="AJ52" s="1020"/>
      <c r="AK52" s="1007"/>
      <c r="AL52" s="1008"/>
      <c r="AM52" s="1008"/>
      <c r="AN52" s="1008"/>
      <c r="AO52" s="1008"/>
      <c r="AP52" s="1008"/>
      <c r="AQ52" s="1008"/>
      <c r="AR52" s="1008"/>
      <c r="AS52" s="1008"/>
      <c r="AT52" s="1008"/>
      <c r="AU52" s="1008"/>
      <c r="AV52" s="1008"/>
      <c r="AW52" s="1008"/>
      <c r="AX52" s="1008"/>
      <c r="AY52" s="1008"/>
      <c r="AZ52" s="1009"/>
      <c r="BA52" s="1009"/>
      <c r="BB52" s="1009"/>
      <c r="BC52" s="1009"/>
      <c r="BD52" s="1009"/>
      <c r="BE52" s="955"/>
      <c r="BF52" s="955"/>
      <c r="BG52" s="955"/>
      <c r="BH52" s="955"/>
      <c r="BI52" s="956"/>
      <c r="BJ52" s="223"/>
      <c r="BK52" s="223"/>
      <c r="BL52" s="223"/>
      <c r="BM52" s="223"/>
      <c r="BN52" s="223"/>
      <c r="BO52" s="233"/>
      <c r="BP52" s="233"/>
      <c r="BQ52" s="230">
        <v>46</v>
      </c>
      <c r="BR52" s="231"/>
      <c r="BS52" s="975"/>
      <c r="BT52" s="976"/>
      <c r="BU52" s="976"/>
      <c r="BV52" s="976"/>
      <c r="BW52" s="976"/>
      <c r="BX52" s="976"/>
      <c r="BY52" s="976"/>
      <c r="BZ52" s="976"/>
      <c r="CA52" s="976"/>
      <c r="CB52" s="976"/>
      <c r="CC52" s="976"/>
      <c r="CD52" s="976"/>
      <c r="CE52" s="976"/>
      <c r="CF52" s="976"/>
      <c r="CG52" s="997"/>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221"/>
    </row>
    <row r="53" spans="1:131" ht="26.25" customHeight="1" x14ac:dyDescent="0.15">
      <c r="A53" s="230">
        <v>26</v>
      </c>
      <c r="B53" s="1013"/>
      <c r="C53" s="1014"/>
      <c r="D53" s="1014"/>
      <c r="E53" s="1014"/>
      <c r="F53" s="1014"/>
      <c r="G53" s="1014"/>
      <c r="H53" s="1014"/>
      <c r="I53" s="1014"/>
      <c r="J53" s="1014"/>
      <c r="K53" s="1014"/>
      <c r="L53" s="1014"/>
      <c r="M53" s="1014"/>
      <c r="N53" s="1014"/>
      <c r="O53" s="1014"/>
      <c r="P53" s="1015"/>
      <c r="Q53" s="1016"/>
      <c r="R53" s="1008"/>
      <c r="S53" s="1008"/>
      <c r="T53" s="1008"/>
      <c r="U53" s="1008"/>
      <c r="V53" s="1008"/>
      <c r="W53" s="1008"/>
      <c r="X53" s="1008"/>
      <c r="Y53" s="1008"/>
      <c r="Z53" s="1008"/>
      <c r="AA53" s="1008"/>
      <c r="AB53" s="1008"/>
      <c r="AC53" s="1008"/>
      <c r="AD53" s="1008"/>
      <c r="AE53" s="1017"/>
      <c r="AF53" s="1018"/>
      <c r="AG53" s="1019"/>
      <c r="AH53" s="1019"/>
      <c r="AI53" s="1019"/>
      <c r="AJ53" s="1020"/>
      <c r="AK53" s="1007"/>
      <c r="AL53" s="1008"/>
      <c r="AM53" s="1008"/>
      <c r="AN53" s="1008"/>
      <c r="AO53" s="1008"/>
      <c r="AP53" s="1008"/>
      <c r="AQ53" s="1008"/>
      <c r="AR53" s="1008"/>
      <c r="AS53" s="1008"/>
      <c r="AT53" s="1008"/>
      <c r="AU53" s="1008"/>
      <c r="AV53" s="1008"/>
      <c r="AW53" s="1008"/>
      <c r="AX53" s="1008"/>
      <c r="AY53" s="1008"/>
      <c r="AZ53" s="1009"/>
      <c r="BA53" s="1009"/>
      <c r="BB53" s="1009"/>
      <c r="BC53" s="1009"/>
      <c r="BD53" s="1009"/>
      <c r="BE53" s="955"/>
      <c r="BF53" s="955"/>
      <c r="BG53" s="955"/>
      <c r="BH53" s="955"/>
      <c r="BI53" s="956"/>
      <c r="BJ53" s="223"/>
      <c r="BK53" s="223"/>
      <c r="BL53" s="223"/>
      <c r="BM53" s="223"/>
      <c r="BN53" s="223"/>
      <c r="BO53" s="233"/>
      <c r="BP53" s="233"/>
      <c r="BQ53" s="230">
        <v>47</v>
      </c>
      <c r="BR53" s="231"/>
      <c r="BS53" s="975"/>
      <c r="BT53" s="976"/>
      <c r="BU53" s="976"/>
      <c r="BV53" s="976"/>
      <c r="BW53" s="976"/>
      <c r="BX53" s="976"/>
      <c r="BY53" s="976"/>
      <c r="BZ53" s="976"/>
      <c r="CA53" s="976"/>
      <c r="CB53" s="976"/>
      <c r="CC53" s="976"/>
      <c r="CD53" s="976"/>
      <c r="CE53" s="976"/>
      <c r="CF53" s="976"/>
      <c r="CG53" s="997"/>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221"/>
    </row>
    <row r="54" spans="1:131" ht="26.25" customHeight="1" x14ac:dyDescent="0.15">
      <c r="A54" s="230">
        <v>27</v>
      </c>
      <c r="B54" s="1013"/>
      <c r="C54" s="1014"/>
      <c r="D54" s="1014"/>
      <c r="E54" s="1014"/>
      <c r="F54" s="1014"/>
      <c r="G54" s="1014"/>
      <c r="H54" s="1014"/>
      <c r="I54" s="1014"/>
      <c r="J54" s="1014"/>
      <c r="K54" s="1014"/>
      <c r="L54" s="1014"/>
      <c r="M54" s="1014"/>
      <c r="N54" s="1014"/>
      <c r="O54" s="1014"/>
      <c r="P54" s="1015"/>
      <c r="Q54" s="1016"/>
      <c r="R54" s="1008"/>
      <c r="S54" s="1008"/>
      <c r="T54" s="1008"/>
      <c r="U54" s="1008"/>
      <c r="V54" s="1008"/>
      <c r="W54" s="1008"/>
      <c r="X54" s="1008"/>
      <c r="Y54" s="1008"/>
      <c r="Z54" s="1008"/>
      <c r="AA54" s="1008"/>
      <c r="AB54" s="1008"/>
      <c r="AC54" s="1008"/>
      <c r="AD54" s="1008"/>
      <c r="AE54" s="1017"/>
      <c r="AF54" s="1018"/>
      <c r="AG54" s="1019"/>
      <c r="AH54" s="1019"/>
      <c r="AI54" s="1019"/>
      <c r="AJ54" s="1020"/>
      <c r="AK54" s="1007"/>
      <c r="AL54" s="1008"/>
      <c r="AM54" s="1008"/>
      <c r="AN54" s="1008"/>
      <c r="AO54" s="1008"/>
      <c r="AP54" s="1008"/>
      <c r="AQ54" s="1008"/>
      <c r="AR54" s="1008"/>
      <c r="AS54" s="1008"/>
      <c r="AT54" s="1008"/>
      <c r="AU54" s="1008"/>
      <c r="AV54" s="1008"/>
      <c r="AW54" s="1008"/>
      <c r="AX54" s="1008"/>
      <c r="AY54" s="1008"/>
      <c r="AZ54" s="1009"/>
      <c r="BA54" s="1009"/>
      <c r="BB54" s="1009"/>
      <c r="BC54" s="1009"/>
      <c r="BD54" s="1009"/>
      <c r="BE54" s="955"/>
      <c r="BF54" s="955"/>
      <c r="BG54" s="955"/>
      <c r="BH54" s="955"/>
      <c r="BI54" s="956"/>
      <c r="BJ54" s="223"/>
      <c r="BK54" s="223"/>
      <c r="BL54" s="223"/>
      <c r="BM54" s="223"/>
      <c r="BN54" s="223"/>
      <c r="BO54" s="233"/>
      <c r="BP54" s="233"/>
      <c r="BQ54" s="230">
        <v>48</v>
      </c>
      <c r="BR54" s="231"/>
      <c r="BS54" s="975"/>
      <c r="BT54" s="976"/>
      <c r="BU54" s="976"/>
      <c r="BV54" s="976"/>
      <c r="BW54" s="976"/>
      <c r="BX54" s="976"/>
      <c r="BY54" s="976"/>
      <c r="BZ54" s="976"/>
      <c r="CA54" s="976"/>
      <c r="CB54" s="976"/>
      <c r="CC54" s="976"/>
      <c r="CD54" s="976"/>
      <c r="CE54" s="976"/>
      <c r="CF54" s="976"/>
      <c r="CG54" s="997"/>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221"/>
    </row>
    <row r="55" spans="1:131" ht="26.25" customHeight="1" x14ac:dyDescent="0.15">
      <c r="A55" s="230">
        <v>28</v>
      </c>
      <c r="B55" s="1013"/>
      <c r="C55" s="1014"/>
      <c r="D55" s="1014"/>
      <c r="E55" s="1014"/>
      <c r="F55" s="1014"/>
      <c r="G55" s="1014"/>
      <c r="H55" s="1014"/>
      <c r="I55" s="1014"/>
      <c r="J55" s="1014"/>
      <c r="K55" s="1014"/>
      <c r="L55" s="1014"/>
      <c r="M55" s="1014"/>
      <c r="N55" s="1014"/>
      <c r="O55" s="1014"/>
      <c r="P55" s="1015"/>
      <c r="Q55" s="1016"/>
      <c r="R55" s="1008"/>
      <c r="S55" s="1008"/>
      <c r="T55" s="1008"/>
      <c r="U55" s="1008"/>
      <c r="V55" s="1008"/>
      <c r="W55" s="1008"/>
      <c r="X55" s="1008"/>
      <c r="Y55" s="1008"/>
      <c r="Z55" s="1008"/>
      <c r="AA55" s="1008"/>
      <c r="AB55" s="1008"/>
      <c r="AC55" s="1008"/>
      <c r="AD55" s="1008"/>
      <c r="AE55" s="1017"/>
      <c r="AF55" s="1018"/>
      <c r="AG55" s="1019"/>
      <c r="AH55" s="1019"/>
      <c r="AI55" s="1019"/>
      <c r="AJ55" s="1020"/>
      <c r="AK55" s="1007"/>
      <c r="AL55" s="1008"/>
      <c r="AM55" s="1008"/>
      <c r="AN55" s="1008"/>
      <c r="AO55" s="1008"/>
      <c r="AP55" s="1008"/>
      <c r="AQ55" s="1008"/>
      <c r="AR55" s="1008"/>
      <c r="AS55" s="1008"/>
      <c r="AT55" s="1008"/>
      <c r="AU55" s="1008"/>
      <c r="AV55" s="1008"/>
      <c r="AW55" s="1008"/>
      <c r="AX55" s="1008"/>
      <c r="AY55" s="1008"/>
      <c r="AZ55" s="1009"/>
      <c r="BA55" s="1009"/>
      <c r="BB55" s="1009"/>
      <c r="BC55" s="1009"/>
      <c r="BD55" s="1009"/>
      <c r="BE55" s="955"/>
      <c r="BF55" s="955"/>
      <c r="BG55" s="955"/>
      <c r="BH55" s="955"/>
      <c r="BI55" s="956"/>
      <c r="BJ55" s="223"/>
      <c r="BK55" s="223"/>
      <c r="BL55" s="223"/>
      <c r="BM55" s="223"/>
      <c r="BN55" s="223"/>
      <c r="BO55" s="233"/>
      <c r="BP55" s="233"/>
      <c r="BQ55" s="230">
        <v>49</v>
      </c>
      <c r="BR55" s="231"/>
      <c r="BS55" s="975"/>
      <c r="BT55" s="976"/>
      <c r="BU55" s="976"/>
      <c r="BV55" s="976"/>
      <c r="BW55" s="976"/>
      <c r="BX55" s="976"/>
      <c r="BY55" s="976"/>
      <c r="BZ55" s="976"/>
      <c r="CA55" s="976"/>
      <c r="CB55" s="976"/>
      <c r="CC55" s="976"/>
      <c r="CD55" s="976"/>
      <c r="CE55" s="976"/>
      <c r="CF55" s="976"/>
      <c r="CG55" s="997"/>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221"/>
    </row>
    <row r="56" spans="1:131" ht="26.25" customHeight="1" x14ac:dyDescent="0.15">
      <c r="A56" s="230">
        <v>29</v>
      </c>
      <c r="B56" s="1013"/>
      <c r="C56" s="1014"/>
      <c r="D56" s="1014"/>
      <c r="E56" s="1014"/>
      <c r="F56" s="1014"/>
      <c r="G56" s="1014"/>
      <c r="H56" s="1014"/>
      <c r="I56" s="1014"/>
      <c r="J56" s="1014"/>
      <c r="K56" s="1014"/>
      <c r="L56" s="1014"/>
      <c r="M56" s="1014"/>
      <c r="N56" s="1014"/>
      <c r="O56" s="1014"/>
      <c r="P56" s="1015"/>
      <c r="Q56" s="1016"/>
      <c r="R56" s="1008"/>
      <c r="S56" s="1008"/>
      <c r="T56" s="1008"/>
      <c r="U56" s="1008"/>
      <c r="V56" s="1008"/>
      <c r="W56" s="1008"/>
      <c r="X56" s="1008"/>
      <c r="Y56" s="1008"/>
      <c r="Z56" s="1008"/>
      <c r="AA56" s="1008"/>
      <c r="AB56" s="1008"/>
      <c r="AC56" s="1008"/>
      <c r="AD56" s="1008"/>
      <c r="AE56" s="1017"/>
      <c r="AF56" s="1018"/>
      <c r="AG56" s="1019"/>
      <c r="AH56" s="1019"/>
      <c r="AI56" s="1019"/>
      <c r="AJ56" s="1020"/>
      <c r="AK56" s="1007"/>
      <c r="AL56" s="1008"/>
      <c r="AM56" s="1008"/>
      <c r="AN56" s="1008"/>
      <c r="AO56" s="1008"/>
      <c r="AP56" s="1008"/>
      <c r="AQ56" s="1008"/>
      <c r="AR56" s="1008"/>
      <c r="AS56" s="1008"/>
      <c r="AT56" s="1008"/>
      <c r="AU56" s="1008"/>
      <c r="AV56" s="1008"/>
      <c r="AW56" s="1008"/>
      <c r="AX56" s="1008"/>
      <c r="AY56" s="1008"/>
      <c r="AZ56" s="1009"/>
      <c r="BA56" s="1009"/>
      <c r="BB56" s="1009"/>
      <c r="BC56" s="1009"/>
      <c r="BD56" s="1009"/>
      <c r="BE56" s="955"/>
      <c r="BF56" s="955"/>
      <c r="BG56" s="955"/>
      <c r="BH56" s="955"/>
      <c r="BI56" s="956"/>
      <c r="BJ56" s="223"/>
      <c r="BK56" s="223"/>
      <c r="BL56" s="223"/>
      <c r="BM56" s="223"/>
      <c r="BN56" s="223"/>
      <c r="BO56" s="233"/>
      <c r="BP56" s="233"/>
      <c r="BQ56" s="230">
        <v>50</v>
      </c>
      <c r="BR56" s="231"/>
      <c r="BS56" s="975"/>
      <c r="BT56" s="976"/>
      <c r="BU56" s="976"/>
      <c r="BV56" s="976"/>
      <c r="BW56" s="976"/>
      <c r="BX56" s="976"/>
      <c r="BY56" s="976"/>
      <c r="BZ56" s="976"/>
      <c r="CA56" s="976"/>
      <c r="CB56" s="976"/>
      <c r="CC56" s="976"/>
      <c r="CD56" s="976"/>
      <c r="CE56" s="976"/>
      <c r="CF56" s="976"/>
      <c r="CG56" s="997"/>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221"/>
    </row>
    <row r="57" spans="1:131" ht="26.25" customHeight="1" x14ac:dyDescent="0.15">
      <c r="A57" s="230">
        <v>30</v>
      </c>
      <c r="B57" s="1013"/>
      <c r="C57" s="1014"/>
      <c r="D57" s="1014"/>
      <c r="E57" s="1014"/>
      <c r="F57" s="1014"/>
      <c r="G57" s="1014"/>
      <c r="H57" s="1014"/>
      <c r="I57" s="1014"/>
      <c r="J57" s="1014"/>
      <c r="K57" s="1014"/>
      <c r="L57" s="1014"/>
      <c r="M57" s="1014"/>
      <c r="N57" s="1014"/>
      <c r="O57" s="1014"/>
      <c r="P57" s="1015"/>
      <c r="Q57" s="1016"/>
      <c r="R57" s="1008"/>
      <c r="S57" s="1008"/>
      <c r="T57" s="1008"/>
      <c r="U57" s="1008"/>
      <c r="V57" s="1008"/>
      <c r="W57" s="1008"/>
      <c r="X57" s="1008"/>
      <c r="Y57" s="1008"/>
      <c r="Z57" s="1008"/>
      <c r="AA57" s="1008"/>
      <c r="AB57" s="1008"/>
      <c r="AC57" s="1008"/>
      <c r="AD57" s="1008"/>
      <c r="AE57" s="1017"/>
      <c r="AF57" s="1018"/>
      <c r="AG57" s="1019"/>
      <c r="AH57" s="1019"/>
      <c r="AI57" s="1019"/>
      <c r="AJ57" s="1020"/>
      <c r="AK57" s="1007"/>
      <c r="AL57" s="1008"/>
      <c r="AM57" s="1008"/>
      <c r="AN57" s="1008"/>
      <c r="AO57" s="1008"/>
      <c r="AP57" s="1008"/>
      <c r="AQ57" s="1008"/>
      <c r="AR57" s="1008"/>
      <c r="AS57" s="1008"/>
      <c r="AT57" s="1008"/>
      <c r="AU57" s="1008"/>
      <c r="AV57" s="1008"/>
      <c r="AW57" s="1008"/>
      <c r="AX57" s="1008"/>
      <c r="AY57" s="1008"/>
      <c r="AZ57" s="1009"/>
      <c r="BA57" s="1009"/>
      <c r="BB57" s="1009"/>
      <c r="BC57" s="1009"/>
      <c r="BD57" s="1009"/>
      <c r="BE57" s="955"/>
      <c r="BF57" s="955"/>
      <c r="BG57" s="955"/>
      <c r="BH57" s="955"/>
      <c r="BI57" s="956"/>
      <c r="BJ57" s="223"/>
      <c r="BK57" s="223"/>
      <c r="BL57" s="223"/>
      <c r="BM57" s="223"/>
      <c r="BN57" s="223"/>
      <c r="BO57" s="233"/>
      <c r="BP57" s="233"/>
      <c r="BQ57" s="230">
        <v>51</v>
      </c>
      <c r="BR57" s="231"/>
      <c r="BS57" s="975"/>
      <c r="BT57" s="976"/>
      <c r="BU57" s="976"/>
      <c r="BV57" s="976"/>
      <c r="BW57" s="976"/>
      <c r="BX57" s="976"/>
      <c r="BY57" s="976"/>
      <c r="BZ57" s="976"/>
      <c r="CA57" s="976"/>
      <c r="CB57" s="976"/>
      <c r="CC57" s="976"/>
      <c r="CD57" s="976"/>
      <c r="CE57" s="976"/>
      <c r="CF57" s="976"/>
      <c r="CG57" s="997"/>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221"/>
    </row>
    <row r="58" spans="1:131" ht="26.25" customHeight="1" x14ac:dyDescent="0.15">
      <c r="A58" s="230">
        <v>31</v>
      </c>
      <c r="B58" s="1013"/>
      <c r="C58" s="1014"/>
      <c r="D58" s="1014"/>
      <c r="E58" s="1014"/>
      <c r="F58" s="1014"/>
      <c r="G58" s="1014"/>
      <c r="H58" s="1014"/>
      <c r="I58" s="1014"/>
      <c r="J58" s="1014"/>
      <c r="K58" s="1014"/>
      <c r="L58" s="1014"/>
      <c r="M58" s="1014"/>
      <c r="N58" s="1014"/>
      <c r="O58" s="1014"/>
      <c r="P58" s="1015"/>
      <c r="Q58" s="1016"/>
      <c r="R58" s="1008"/>
      <c r="S58" s="1008"/>
      <c r="T58" s="1008"/>
      <c r="U58" s="1008"/>
      <c r="V58" s="1008"/>
      <c r="W58" s="1008"/>
      <c r="X58" s="1008"/>
      <c r="Y58" s="1008"/>
      <c r="Z58" s="1008"/>
      <c r="AA58" s="1008"/>
      <c r="AB58" s="1008"/>
      <c r="AC58" s="1008"/>
      <c r="AD58" s="1008"/>
      <c r="AE58" s="1017"/>
      <c r="AF58" s="1018"/>
      <c r="AG58" s="1019"/>
      <c r="AH58" s="1019"/>
      <c r="AI58" s="1019"/>
      <c r="AJ58" s="1020"/>
      <c r="AK58" s="1007"/>
      <c r="AL58" s="1008"/>
      <c r="AM58" s="1008"/>
      <c r="AN58" s="1008"/>
      <c r="AO58" s="1008"/>
      <c r="AP58" s="1008"/>
      <c r="AQ58" s="1008"/>
      <c r="AR58" s="1008"/>
      <c r="AS58" s="1008"/>
      <c r="AT58" s="1008"/>
      <c r="AU58" s="1008"/>
      <c r="AV58" s="1008"/>
      <c r="AW58" s="1008"/>
      <c r="AX58" s="1008"/>
      <c r="AY58" s="1008"/>
      <c r="AZ58" s="1009"/>
      <c r="BA58" s="1009"/>
      <c r="BB58" s="1009"/>
      <c r="BC58" s="1009"/>
      <c r="BD58" s="1009"/>
      <c r="BE58" s="955"/>
      <c r="BF58" s="955"/>
      <c r="BG58" s="955"/>
      <c r="BH58" s="955"/>
      <c r="BI58" s="956"/>
      <c r="BJ58" s="223"/>
      <c r="BK58" s="223"/>
      <c r="BL58" s="223"/>
      <c r="BM58" s="223"/>
      <c r="BN58" s="223"/>
      <c r="BO58" s="233"/>
      <c r="BP58" s="233"/>
      <c r="BQ58" s="230">
        <v>52</v>
      </c>
      <c r="BR58" s="231"/>
      <c r="BS58" s="975"/>
      <c r="BT58" s="976"/>
      <c r="BU58" s="976"/>
      <c r="BV58" s="976"/>
      <c r="BW58" s="976"/>
      <c r="BX58" s="976"/>
      <c r="BY58" s="976"/>
      <c r="BZ58" s="976"/>
      <c r="CA58" s="976"/>
      <c r="CB58" s="976"/>
      <c r="CC58" s="976"/>
      <c r="CD58" s="976"/>
      <c r="CE58" s="976"/>
      <c r="CF58" s="976"/>
      <c r="CG58" s="997"/>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221"/>
    </row>
    <row r="59" spans="1:131" ht="26.25" customHeight="1" x14ac:dyDescent="0.15">
      <c r="A59" s="230">
        <v>32</v>
      </c>
      <c r="B59" s="1013"/>
      <c r="C59" s="1014"/>
      <c r="D59" s="1014"/>
      <c r="E59" s="1014"/>
      <c r="F59" s="1014"/>
      <c r="G59" s="1014"/>
      <c r="H59" s="1014"/>
      <c r="I59" s="1014"/>
      <c r="J59" s="1014"/>
      <c r="K59" s="1014"/>
      <c r="L59" s="1014"/>
      <c r="M59" s="1014"/>
      <c r="N59" s="1014"/>
      <c r="O59" s="1014"/>
      <c r="P59" s="1015"/>
      <c r="Q59" s="1016"/>
      <c r="R59" s="1008"/>
      <c r="S59" s="1008"/>
      <c r="T59" s="1008"/>
      <c r="U59" s="1008"/>
      <c r="V59" s="1008"/>
      <c r="W59" s="1008"/>
      <c r="X59" s="1008"/>
      <c r="Y59" s="1008"/>
      <c r="Z59" s="1008"/>
      <c r="AA59" s="1008"/>
      <c r="AB59" s="1008"/>
      <c r="AC59" s="1008"/>
      <c r="AD59" s="1008"/>
      <c r="AE59" s="1017"/>
      <c r="AF59" s="1018"/>
      <c r="AG59" s="1019"/>
      <c r="AH59" s="1019"/>
      <c r="AI59" s="1019"/>
      <c r="AJ59" s="1020"/>
      <c r="AK59" s="1007"/>
      <c r="AL59" s="1008"/>
      <c r="AM59" s="1008"/>
      <c r="AN59" s="1008"/>
      <c r="AO59" s="1008"/>
      <c r="AP59" s="1008"/>
      <c r="AQ59" s="1008"/>
      <c r="AR59" s="1008"/>
      <c r="AS59" s="1008"/>
      <c r="AT59" s="1008"/>
      <c r="AU59" s="1008"/>
      <c r="AV59" s="1008"/>
      <c r="AW59" s="1008"/>
      <c r="AX59" s="1008"/>
      <c r="AY59" s="1008"/>
      <c r="AZ59" s="1009"/>
      <c r="BA59" s="1009"/>
      <c r="BB59" s="1009"/>
      <c r="BC59" s="1009"/>
      <c r="BD59" s="1009"/>
      <c r="BE59" s="955"/>
      <c r="BF59" s="955"/>
      <c r="BG59" s="955"/>
      <c r="BH59" s="955"/>
      <c r="BI59" s="956"/>
      <c r="BJ59" s="223"/>
      <c r="BK59" s="223"/>
      <c r="BL59" s="223"/>
      <c r="BM59" s="223"/>
      <c r="BN59" s="223"/>
      <c r="BO59" s="233"/>
      <c r="BP59" s="233"/>
      <c r="BQ59" s="230">
        <v>53</v>
      </c>
      <c r="BR59" s="231"/>
      <c r="BS59" s="975"/>
      <c r="BT59" s="976"/>
      <c r="BU59" s="976"/>
      <c r="BV59" s="976"/>
      <c r="BW59" s="976"/>
      <c r="BX59" s="976"/>
      <c r="BY59" s="976"/>
      <c r="BZ59" s="976"/>
      <c r="CA59" s="976"/>
      <c r="CB59" s="976"/>
      <c r="CC59" s="976"/>
      <c r="CD59" s="976"/>
      <c r="CE59" s="976"/>
      <c r="CF59" s="976"/>
      <c r="CG59" s="997"/>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221"/>
    </row>
    <row r="60" spans="1:131" ht="26.25" customHeight="1" x14ac:dyDescent="0.15">
      <c r="A60" s="230">
        <v>33</v>
      </c>
      <c r="B60" s="1013"/>
      <c r="C60" s="1014"/>
      <c r="D60" s="1014"/>
      <c r="E60" s="1014"/>
      <c r="F60" s="1014"/>
      <c r="G60" s="1014"/>
      <c r="H60" s="1014"/>
      <c r="I60" s="1014"/>
      <c r="J60" s="1014"/>
      <c r="K60" s="1014"/>
      <c r="L60" s="1014"/>
      <c r="M60" s="1014"/>
      <c r="N60" s="1014"/>
      <c r="O60" s="1014"/>
      <c r="P60" s="1015"/>
      <c r="Q60" s="1016"/>
      <c r="R60" s="1008"/>
      <c r="S60" s="1008"/>
      <c r="T60" s="1008"/>
      <c r="U60" s="1008"/>
      <c r="V60" s="1008"/>
      <c r="W60" s="1008"/>
      <c r="X60" s="1008"/>
      <c r="Y60" s="1008"/>
      <c r="Z60" s="1008"/>
      <c r="AA60" s="1008"/>
      <c r="AB60" s="1008"/>
      <c r="AC60" s="1008"/>
      <c r="AD60" s="1008"/>
      <c r="AE60" s="1017"/>
      <c r="AF60" s="1018"/>
      <c r="AG60" s="1019"/>
      <c r="AH60" s="1019"/>
      <c r="AI60" s="1019"/>
      <c r="AJ60" s="1020"/>
      <c r="AK60" s="1007"/>
      <c r="AL60" s="1008"/>
      <c r="AM60" s="1008"/>
      <c r="AN60" s="1008"/>
      <c r="AO60" s="1008"/>
      <c r="AP60" s="1008"/>
      <c r="AQ60" s="1008"/>
      <c r="AR60" s="1008"/>
      <c r="AS60" s="1008"/>
      <c r="AT60" s="1008"/>
      <c r="AU60" s="1008"/>
      <c r="AV60" s="1008"/>
      <c r="AW60" s="1008"/>
      <c r="AX60" s="1008"/>
      <c r="AY60" s="1008"/>
      <c r="AZ60" s="1009"/>
      <c r="BA60" s="1009"/>
      <c r="BB60" s="1009"/>
      <c r="BC60" s="1009"/>
      <c r="BD60" s="1009"/>
      <c r="BE60" s="955"/>
      <c r="BF60" s="955"/>
      <c r="BG60" s="955"/>
      <c r="BH60" s="955"/>
      <c r="BI60" s="956"/>
      <c r="BJ60" s="223"/>
      <c r="BK60" s="223"/>
      <c r="BL60" s="223"/>
      <c r="BM60" s="223"/>
      <c r="BN60" s="223"/>
      <c r="BO60" s="233"/>
      <c r="BP60" s="233"/>
      <c r="BQ60" s="230">
        <v>54</v>
      </c>
      <c r="BR60" s="231"/>
      <c r="BS60" s="975"/>
      <c r="BT60" s="976"/>
      <c r="BU60" s="976"/>
      <c r="BV60" s="976"/>
      <c r="BW60" s="976"/>
      <c r="BX60" s="976"/>
      <c r="BY60" s="976"/>
      <c r="BZ60" s="976"/>
      <c r="CA60" s="976"/>
      <c r="CB60" s="976"/>
      <c r="CC60" s="976"/>
      <c r="CD60" s="976"/>
      <c r="CE60" s="976"/>
      <c r="CF60" s="976"/>
      <c r="CG60" s="997"/>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221"/>
    </row>
    <row r="61" spans="1:131" ht="26.25" customHeight="1" thickBot="1" x14ac:dyDescent="0.2">
      <c r="A61" s="230">
        <v>34</v>
      </c>
      <c r="B61" s="1013"/>
      <c r="C61" s="1014"/>
      <c r="D61" s="1014"/>
      <c r="E61" s="1014"/>
      <c r="F61" s="1014"/>
      <c r="G61" s="1014"/>
      <c r="H61" s="1014"/>
      <c r="I61" s="1014"/>
      <c r="J61" s="1014"/>
      <c r="K61" s="1014"/>
      <c r="L61" s="1014"/>
      <c r="M61" s="1014"/>
      <c r="N61" s="1014"/>
      <c r="O61" s="1014"/>
      <c r="P61" s="1015"/>
      <c r="Q61" s="1016"/>
      <c r="R61" s="1008"/>
      <c r="S61" s="1008"/>
      <c r="T61" s="1008"/>
      <c r="U61" s="1008"/>
      <c r="V61" s="1008"/>
      <c r="W61" s="1008"/>
      <c r="X61" s="1008"/>
      <c r="Y61" s="1008"/>
      <c r="Z61" s="1008"/>
      <c r="AA61" s="1008"/>
      <c r="AB61" s="1008"/>
      <c r="AC61" s="1008"/>
      <c r="AD61" s="1008"/>
      <c r="AE61" s="1017"/>
      <c r="AF61" s="1018"/>
      <c r="AG61" s="1019"/>
      <c r="AH61" s="1019"/>
      <c r="AI61" s="1019"/>
      <c r="AJ61" s="1020"/>
      <c r="AK61" s="1007"/>
      <c r="AL61" s="1008"/>
      <c r="AM61" s="1008"/>
      <c r="AN61" s="1008"/>
      <c r="AO61" s="1008"/>
      <c r="AP61" s="1008"/>
      <c r="AQ61" s="1008"/>
      <c r="AR61" s="1008"/>
      <c r="AS61" s="1008"/>
      <c r="AT61" s="1008"/>
      <c r="AU61" s="1008"/>
      <c r="AV61" s="1008"/>
      <c r="AW61" s="1008"/>
      <c r="AX61" s="1008"/>
      <c r="AY61" s="1008"/>
      <c r="AZ61" s="1009"/>
      <c r="BA61" s="1009"/>
      <c r="BB61" s="1009"/>
      <c r="BC61" s="1009"/>
      <c r="BD61" s="1009"/>
      <c r="BE61" s="955"/>
      <c r="BF61" s="955"/>
      <c r="BG61" s="955"/>
      <c r="BH61" s="955"/>
      <c r="BI61" s="956"/>
      <c r="BJ61" s="223"/>
      <c r="BK61" s="223"/>
      <c r="BL61" s="223"/>
      <c r="BM61" s="223"/>
      <c r="BN61" s="223"/>
      <c r="BO61" s="233"/>
      <c r="BP61" s="233"/>
      <c r="BQ61" s="230">
        <v>55</v>
      </c>
      <c r="BR61" s="231"/>
      <c r="BS61" s="975"/>
      <c r="BT61" s="976"/>
      <c r="BU61" s="976"/>
      <c r="BV61" s="976"/>
      <c r="BW61" s="976"/>
      <c r="BX61" s="976"/>
      <c r="BY61" s="976"/>
      <c r="BZ61" s="976"/>
      <c r="CA61" s="976"/>
      <c r="CB61" s="976"/>
      <c r="CC61" s="976"/>
      <c r="CD61" s="976"/>
      <c r="CE61" s="976"/>
      <c r="CF61" s="976"/>
      <c r="CG61" s="997"/>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221"/>
    </row>
    <row r="62" spans="1:131" ht="26.25" customHeight="1" x14ac:dyDescent="0.15">
      <c r="A62" s="230">
        <v>35</v>
      </c>
      <c r="B62" s="1013"/>
      <c r="C62" s="1014"/>
      <c r="D62" s="1014"/>
      <c r="E62" s="1014"/>
      <c r="F62" s="1014"/>
      <c r="G62" s="1014"/>
      <c r="H62" s="1014"/>
      <c r="I62" s="1014"/>
      <c r="J62" s="1014"/>
      <c r="K62" s="1014"/>
      <c r="L62" s="1014"/>
      <c r="M62" s="1014"/>
      <c r="N62" s="1014"/>
      <c r="O62" s="1014"/>
      <c r="P62" s="1015"/>
      <c r="Q62" s="1016"/>
      <c r="R62" s="1008"/>
      <c r="S62" s="1008"/>
      <c r="T62" s="1008"/>
      <c r="U62" s="1008"/>
      <c r="V62" s="1008"/>
      <c r="W62" s="1008"/>
      <c r="X62" s="1008"/>
      <c r="Y62" s="1008"/>
      <c r="Z62" s="1008"/>
      <c r="AA62" s="1008"/>
      <c r="AB62" s="1008"/>
      <c r="AC62" s="1008"/>
      <c r="AD62" s="1008"/>
      <c r="AE62" s="1017"/>
      <c r="AF62" s="1018"/>
      <c r="AG62" s="1019"/>
      <c r="AH62" s="1019"/>
      <c r="AI62" s="1019"/>
      <c r="AJ62" s="1020"/>
      <c r="AK62" s="1007"/>
      <c r="AL62" s="1008"/>
      <c r="AM62" s="1008"/>
      <c r="AN62" s="1008"/>
      <c r="AO62" s="1008"/>
      <c r="AP62" s="1008"/>
      <c r="AQ62" s="1008"/>
      <c r="AR62" s="1008"/>
      <c r="AS62" s="1008"/>
      <c r="AT62" s="1008"/>
      <c r="AU62" s="1008"/>
      <c r="AV62" s="1008"/>
      <c r="AW62" s="1008"/>
      <c r="AX62" s="1008"/>
      <c r="AY62" s="1008"/>
      <c r="AZ62" s="1009"/>
      <c r="BA62" s="1009"/>
      <c r="BB62" s="1009"/>
      <c r="BC62" s="1009"/>
      <c r="BD62" s="1009"/>
      <c r="BE62" s="955"/>
      <c r="BF62" s="955"/>
      <c r="BG62" s="955"/>
      <c r="BH62" s="955"/>
      <c r="BI62" s="956"/>
      <c r="BJ62" s="1010" t="s">
        <v>424</v>
      </c>
      <c r="BK62" s="1011"/>
      <c r="BL62" s="1011"/>
      <c r="BM62" s="1011"/>
      <c r="BN62" s="1012"/>
      <c r="BO62" s="233"/>
      <c r="BP62" s="233"/>
      <c r="BQ62" s="230">
        <v>56</v>
      </c>
      <c r="BR62" s="231"/>
      <c r="BS62" s="975"/>
      <c r="BT62" s="976"/>
      <c r="BU62" s="976"/>
      <c r="BV62" s="976"/>
      <c r="BW62" s="976"/>
      <c r="BX62" s="976"/>
      <c r="BY62" s="976"/>
      <c r="BZ62" s="976"/>
      <c r="CA62" s="976"/>
      <c r="CB62" s="976"/>
      <c r="CC62" s="976"/>
      <c r="CD62" s="976"/>
      <c r="CE62" s="976"/>
      <c r="CF62" s="976"/>
      <c r="CG62" s="997"/>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221"/>
    </row>
    <row r="63" spans="1:131" ht="26.25" customHeight="1" thickBot="1" x14ac:dyDescent="0.2">
      <c r="A63" s="232" t="s">
        <v>394</v>
      </c>
      <c r="B63" s="920" t="s">
        <v>425</v>
      </c>
      <c r="C63" s="921"/>
      <c r="D63" s="921"/>
      <c r="E63" s="921"/>
      <c r="F63" s="921"/>
      <c r="G63" s="921"/>
      <c r="H63" s="921"/>
      <c r="I63" s="921"/>
      <c r="J63" s="921"/>
      <c r="K63" s="921"/>
      <c r="L63" s="921"/>
      <c r="M63" s="921"/>
      <c r="N63" s="921"/>
      <c r="O63" s="921"/>
      <c r="P63" s="931"/>
      <c r="Q63" s="945"/>
      <c r="R63" s="946"/>
      <c r="S63" s="946"/>
      <c r="T63" s="946"/>
      <c r="U63" s="946"/>
      <c r="V63" s="946"/>
      <c r="W63" s="946"/>
      <c r="X63" s="946"/>
      <c r="Y63" s="946"/>
      <c r="Z63" s="946"/>
      <c r="AA63" s="946"/>
      <c r="AB63" s="946"/>
      <c r="AC63" s="946"/>
      <c r="AD63" s="946"/>
      <c r="AE63" s="1003"/>
      <c r="AF63" s="1004">
        <v>31452</v>
      </c>
      <c r="AG63" s="942"/>
      <c r="AH63" s="942"/>
      <c r="AI63" s="942"/>
      <c r="AJ63" s="1005"/>
      <c r="AK63" s="1006"/>
      <c r="AL63" s="946"/>
      <c r="AM63" s="946"/>
      <c r="AN63" s="946"/>
      <c r="AO63" s="946"/>
      <c r="AP63" s="942">
        <v>132219</v>
      </c>
      <c r="AQ63" s="942"/>
      <c r="AR63" s="942"/>
      <c r="AS63" s="942"/>
      <c r="AT63" s="942"/>
      <c r="AU63" s="942">
        <v>5259</v>
      </c>
      <c r="AV63" s="942"/>
      <c r="AW63" s="942"/>
      <c r="AX63" s="942"/>
      <c r="AY63" s="942"/>
      <c r="AZ63" s="1000"/>
      <c r="BA63" s="1000"/>
      <c r="BB63" s="1000"/>
      <c r="BC63" s="1000"/>
      <c r="BD63" s="1000"/>
      <c r="BE63" s="943"/>
      <c r="BF63" s="943"/>
      <c r="BG63" s="943"/>
      <c r="BH63" s="943"/>
      <c r="BI63" s="944"/>
      <c r="BJ63" s="1001" t="s">
        <v>129</v>
      </c>
      <c r="BK63" s="936"/>
      <c r="BL63" s="936"/>
      <c r="BM63" s="936"/>
      <c r="BN63" s="1002"/>
      <c r="BO63" s="233"/>
      <c r="BP63" s="233"/>
      <c r="BQ63" s="230">
        <v>57</v>
      </c>
      <c r="BR63" s="231"/>
      <c r="BS63" s="975"/>
      <c r="BT63" s="976"/>
      <c r="BU63" s="976"/>
      <c r="BV63" s="976"/>
      <c r="BW63" s="976"/>
      <c r="BX63" s="976"/>
      <c r="BY63" s="976"/>
      <c r="BZ63" s="976"/>
      <c r="CA63" s="976"/>
      <c r="CB63" s="976"/>
      <c r="CC63" s="976"/>
      <c r="CD63" s="976"/>
      <c r="CE63" s="976"/>
      <c r="CF63" s="976"/>
      <c r="CG63" s="997"/>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221"/>
    </row>
    <row r="64" spans="1:131" ht="26.25" customHeight="1" x14ac:dyDescent="0.15">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975"/>
      <c r="BT64" s="976"/>
      <c r="BU64" s="976"/>
      <c r="BV64" s="976"/>
      <c r="BW64" s="976"/>
      <c r="BX64" s="976"/>
      <c r="BY64" s="976"/>
      <c r="BZ64" s="976"/>
      <c r="CA64" s="976"/>
      <c r="CB64" s="976"/>
      <c r="CC64" s="976"/>
      <c r="CD64" s="976"/>
      <c r="CE64" s="976"/>
      <c r="CF64" s="976"/>
      <c r="CG64" s="997"/>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221"/>
    </row>
    <row r="65" spans="1:131" ht="26.25" customHeight="1" thickBot="1" x14ac:dyDescent="0.2">
      <c r="A65" s="223" t="s">
        <v>426</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3"/>
      <c r="BF65" s="233"/>
      <c r="BG65" s="233"/>
      <c r="BH65" s="233"/>
      <c r="BI65" s="233"/>
      <c r="BJ65" s="233"/>
      <c r="BK65" s="233"/>
      <c r="BL65" s="233"/>
      <c r="BM65" s="233"/>
      <c r="BN65" s="233"/>
      <c r="BO65" s="233"/>
      <c r="BP65" s="233"/>
      <c r="BQ65" s="230">
        <v>59</v>
      </c>
      <c r="BR65" s="231"/>
      <c r="BS65" s="975"/>
      <c r="BT65" s="976"/>
      <c r="BU65" s="976"/>
      <c r="BV65" s="976"/>
      <c r="BW65" s="976"/>
      <c r="BX65" s="976"/>
      <c r="BY65" s="976"/>
      <c r="BZ65" s="976"/>
      <c r="CA65" s="976"/>
      <c r="CB65" s="976"/>
      <c r="CC65" s="976"/>
      <c r="CD65" s="976"/>
      <c r="CE65" s="976"/>
      <c r="CF65" s="976"/>
      <c r="CG65" s="997"/>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221"/>
    </row>
    <row r="66" spans="1:131" ht="26.25" customHeight="1" x14ac:dyDescent="0.15">
      <c r="A66" s="978" t="s">
        <v>427</v>
      </c>
      <c r="B66" s="979"/>
      <c r="C66" s="979"/>
      <c r="D66" s="979"/>
      <c r="E66" s="979"/>
      <c r="F66" s="979"/>
      <c r="G66" s="979"/>
      <c r="H66" s="979"/>
      <c r="I66" s="979"/>
      <c r="J66" s="979"/>
      <c r="K66" s="979"/>
      <c r="L66" s="979"/>
      <c r="M66" s="979"/>
      <c r="N66" s="979"/>
      <c r="O66" s="979"/>
      <c r="P66" s="980"/>
      <c r="Q66" s="984" t="s">
        <v>428</v>
      </c>
      <c r="R66" s="985"/>
      <c r="S66" s="985"/>
      <c r="T66" s="985"/>
      <c r="U66" s="986"/>
      <c r="V66" s="984" t="s">
        <v>429</v>
      </c>
      <c r="W66" s="985"/>
      <c r="X66" s="985"/>
      <c r="Y66" s="985"/>
      <c r="Z66" s="986"/>
      <c r="AA66" s="984" t="s">
        <v>430</v>
      </c>
      <c r="AB66" s="985"/>
      <c r="AC66" s="985"/>
      <c r="AD66" s="985"/>
      <c r="AE66" s="986"/>
      <c r="AF66" s="990" t="s">
        <v>431</v>
      </c>
      <c r="AG66" s="991"/>
      <c r="AH66" s="991"/>
      <c r="AI66" s="991"/>
      <c r="AJ66" s="992"/>
      <c r="AK66" s="984" t="s">
        <v>403</v>
      </c>
      <c r="AL66" s="979"/>
      <c r="AM66" s="979"/>
      <c r="AN66" s="979"/>
      <c r="AO66" s="980"/>
      <c r="AP66" s="984" t="s">
        <v>432</v>
      </c>
      <c r="AQ66" s="985"/>
      <c r="AR66" s="985"/>
      <c r="AS66" s="985"/>
      <c r="AT66" s="986"/>
      <c r="AU66" s="984" t="s">
        <v>433</v>
      </c>
      <c r="AV66" s="985"/>
      <c r="AW66" s="985"/>
      <c r="AX66" s="985"/>
      <c r="AY66" s="986"/>
      <c r="AZ66" s="984" t="s">
        <v>379</v>
      </c>
      <c r="BA66" s="985"/>
      <c r="BB66" s="985"/>
      <c r="BC66" s="985"/>
      <c r="BD66" s="998"/>
      <c r="BE66" s="233"/>
      <c r="BF66" s="233"/>
      <c r="BG66" s="233"/>
      <c r="BH66" s="233"/>
      <c r="BI66" s="233"/>
      <c r="BJ66" s="233"/>
      <c r="BK66" s="233"/>
      <c r="BL66" s="233"/>
      <c r="BM66" s="233"/>
      <c r="BN66" s="233"/>
      <c r="BO66" s="233"/>
      <c r="BP66" s="233"/>
      <c r="BQ66" s="230">
        <v>60</v>
      </c>
      <c r="BR66" s="235"/>
      <c r="BS66" s="928"/>
      <c r="BT66" s="929"/>
      <c r="BU66" s="929"/>
      <c r="BV66" s="929"/>
      <c r="BW66" s="929"/>
      <c r="BX66" s="929"/>
      <c r="BY66" s="929"/>
      <c r="BZ66" s="929"/>
      <c r="CA66" s="929"/>
      <c r="CB66" s="929"/>
      <c r="CC66" s="929"/>
      <c r="CD66" s="929"/>
      <c r="CE66" s="929"/>
      <c r="CF66" s="929"/>
      <c r="CG66" s="938"/>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28"/>
      <c r="DW66" s="929"/>
      <c r="DX66" s="929"/>
      <c r="DY66" s="929"/>
      <c r="DZ66" s="930"/>
      <c r="EA66" s="221"/>
    </row>
    <row r="67" spans="1:131" ht="26.25" customHeight="1" thickBot="1" x14ac:dyDescent="0.2">
      <c r="A67" s="981"/>
      <c r="B67" s="982"/>
      <c r="C67" s="982"/>
      <c r="D67" s="982"/>
      <c r="E67" s="982"/>
      <c r="F67" s="982"/>
      <c r="G67" s="982"/>
      <c r="H67" s="982"/>
      <c r="I67" s="982"/>
      <c r="J67" s="982"/>
      <c r="K67" s="982"/>
      <c r="L67" s="982"/>
      <c r="M67" s="982"/>
      <c r="N67" s="982"/>
      <c r="O67" s="982"/>
      <c r="P67" s="983"/>
      <c r="Q67" s="987"/>
      <c r="R67" s="988"/>
      <c r="S67" s="988"/>
      <c r="T67" s="988"/>
      <c r="U67" s="989"/>
      <c r="V67" s="987"/>
      <c r="W67" s="988"/>
      <c r="X67" s="988"/>
      <c r="Y67" s="988"/>
      <c r="Z67" s="989"/>
      <c r="AA67" s="987"/>
      <c r="AB67" s="988"/>
      <c r="AC67" s="988"/>
      <c r="AD67" s="988"/>
      <c r="AE67" s="989"/>
      <c r="AF67" s="993"/>
      <c r="AG67" s="994"/>
      <c r="AH67" s="994"/>
      <c r="AI67" s="994"/>
      <c r="AJ67" s="995"/>
      <c r="AK67" s="996"/>
      <c r="AL67" s="982"/>
      <c r="AM67" s="982"/>
      <c r="AN67" s="982"/>
      <c r="AO67" s="983"/>
      <c r="AP67" s="987"/>
      <c r="AQ67" s="988"/>
      <c r="AR67" s="988"/>
      <c r="AS67" s="988"/>
      <c r="AT67" s="989"/>
      <c r="AU67" s="987"/>
      <c r="AV67" s="988"/>
      <c r="AW67" s="988"/>
      <c r="AX67" s="988"/>
      <c r="AY67" s="989"/>
      <c r="AZ67" s="987"/>
      <c r="BA67" s="988"/>
      <c r="BB67" s="988"/>
      <c r="BC67" s="988"/>
      <c r="BD67" s="999"/>
      <c r="BE67" s="233"/>
      <c r="BF67" s="233"/>
      <c r="BG67" s="233"/>
      <c r="BH67" s="233"/>
      <c r="BI67" s="233"/>
      <c r="BJ67" s="233"/>
      <c r="BK67" s="233"/>
      <c r="BL67" s="233"/>
      <c r="BM67" s="233"/>
      <c r="BN67" s="233"/>
      <c r="BO67" s="233"/>
      <c r="BP67" s="233"/>
      <c r="BQ67" s="230">
        <v>61</v>
      </c>
      <c r="BR67" s="235"/>
      <c r="BS67" s="928"/>
      <c r="BT67" s="929"/>
      <c r="BU67" s="929"/>
      <c r="BV67" s="929"/>
      <c r="BW67" s="929"/>
      <c r="BX67" s="929"/>
      <c r="BY67" s="929"/>
      <c r="BZ67" s="929"/>
      <c r="CA67" s="929"/>
      <c r="CB67" s="929"/>
      <c r="CC67" s="929"/>
      <c r="CD67" s="929"/>
      <c r="CE67" s="929"/>
      <c r="CF67" s="929"/>
      <c r="CG67" s="938"/>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28"/>
      <c r="DW67" s="929"/>
      <c r="DX67" s="929"/>
      <c r="DY67" s="929"/>
      <c r="DZ67" s="930"/>
      <c r="EA67" s="221"/>
    </row>
    <row r="68" spans="1:131" ht="26.25" customHeight="1" thickTop="1" x14ac:dyDescent="0.15">
      <c r="A68" s="228">
        <v>1</v>
      </c>
      <c r="B68" s="968" t="s">
        <v>599</v>
      </c>
      <c r="C68" s="969"/>
      <c r="D68" s="969"/>
      <c r="E68" s="969"/>
      <c r="F68" s="969"/>
      <c r="G68" s="969"/>
      <c r="H68" s="969"/>
      <c r="I68" s="969"/>
      <c r="J68" s="969"/>
      <c r="K68" s="969"/>
      <c r="L68" s="969"/>
      <c r="M68" s="969"/>
      <c r="N68" s="969"/>
      <c r="O68" s="969"/>
      <c r="P68" s="970"/>
      <c r="Q68" s="971">
        <v>465</v>
      </c>
      <c r="R68" s="965"/>
      <c r="S68" s="965"/>
      <c r="T68" s="965"/>
      <c r="U68" s="965"/>
      <c r="V68" s="965">
        <v>412</v>
      </c>
      <c r="W68" s="965"/>
      <c r="X68" s="965"/>
      <c r="Y68" s="965"/>
      <c r="Z68" s="965"/>
      <c r="AA68" s="965">
        <v>53</v>
      </c>
      <c r="AB68" s="965"/>
      <c r="AC68" s="965"/>
      <c r="AD68" s="965"/>
      <c r="AE68" s="965"/>
      <c r="AF68" s="965">
        <v>53</v>
      </c>
      <c r="AG68" s="965"/>
      <c r="AH68" s="965"/>
      <c r="AI68" s="965"/>
      <c r="AJ68" s="965"/>
      <c r="AK68" s="965" t="s">
        <v>608</v>
      </c>
      <c r="AL68" s="965"/>
      <c r="AM68" s="965"/>
      <c r="AN68" s="965"/>
      <c r="AO68" s="965"/>
      <c r="AP68" s="965" t="s">
        <v>608</v>
      </c>
      <c r="AQ68" s="965"/>
      <c r="AR68" s="965"/>
      <c r="AS68" s="965"/>
      <c r="AT68" s="965"/>
      <c r="AU68" s="965" t="s">
        <v>608</v>
      </c>
      <c r="AV68" s="965"/>
      <c r="AW68" s="965"/>
      <c r="AX68" s="965"/>
      <c r="AY68" s="965"/>
      <c r="AZ68" s="966"/>
      <c r="BA68" s="966"/>
      <c r="BB68" s="966"/>
      <c r="BC68" s="966"/>
      <c r="BD68" s="967"/>
      <c r="BE68" s="233"/>
      <c r="BF68" s="233"/>
      <c r="BG68" s="233"/>
      <c r="BH68" s="233"/>
      <c r="BI68" s="233"/>
      <c r="BJ68" s="233"/>
      <c r="BK68" s="233"/>
      <c r="BL68" s="233"/>
      <c r="BM68" s="233"/>
      <c r="BN68" s="233"/>
      <c r="BO68" s="233"/>
      <c r="BP68" s="233"/>
      <c r="BQ68" s="230">
        <v>62</v>
      </c>
      <c r="BR68" s="235"/>
      <c r="BS68" s="928"/>
      <c r="BT68" s="929"/>
      <c r="BU68" s="929"/>
      <c r="BV68" s="929"/>
      <c r="BW68" s="929"/>
      <c r="BX68" s="929"/>
      <c r="BY68" s="929"/>
      <c r="BZ68" s="929"/>
      <c r="CA68" s="929"/>
      <c r="CB68" s="929"/>
      <c r="CC68" s="929"/>
      <c r="CD68" s="929"/>
      <c r="CE68" s="929"/>
      <c r="CF68" s="929"/>
      <c r="CG68" s="938"/>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28"/>
      <c r="DW68" s="929"/>
      <c r="DX68" s="929"/>
      <c r="DY68" s="929"/>
      <c r="DZ68" s="930"/>
      <c r="EA68" s="221"/>
    </row>
    <row r="69" spans="1:131" ht="26.25" customHeight="1" x14ac:dyDescent="0.15">
      <c r="A69" s="230">
        <v>2</v>
      </c>
      <c r="B69" s="957" t="s">
        <v>600</v>
      </c>
      <c r="C69" s="958"/>
      <c r="D69" s="958"/>
      <c r="E69" s="958"/>
      <c r="F69" s="958"/>
      <c r="G69" s="958"/>
      <c r="H69" s="958"/>
      <c r="I69" s="958"/>
      <c r="J69" s="958"/>
      <c r="K69" s="958"/>
      <c r="L69" s="958"/>
      <c r="M69" s="958"/>
      <c r="N69" s="958"/>
      <c r="O69" s="958"/>
      <c r="P69" s="959"/>
      <c r="Q69" s="960">
        <v>38</v>
      </c>
      <c r="R69" s="954"/>
      <c r="S69" s="954"/>
      <c r="T69" s="954"/>
      <c r="U69" s="954"/>
      <c r="V69" s="954">
        <v>21</v>
      </c>
      <c r="W69" s="954"/>
      <c r="X69" s="954"/>
      <c r="Y69" s="954"/>
      <c r="Z69" s="954"/>
      <c r="AA69" s="954">
        <v>16</v>
      </c>
      <c r="AB69" s="954"/>
      <c r="AC69" s="954"/>
      <c r="AD69" s="954"/>
      <c r="AE69" s="954"/>
      <c r="AF69" s="954">
        <v>16</v>
      </c>
      <c r="AG69" s="954"/>
      <c r="AH69" s="954"/>
      <c r="AI69" s="954"/>
      <c r="AJ69" s="954"/>
      <c r="AK69" s="954" t="s">
        <v>608</v>
      </c>
      <c r="AL69" s="954"/>
      <c r="AM69" s="954"/>
      <c r="AN69" s="954"/>
      <c r="AO69" s="954"/>
      <c r="AP69" s="954" t="s">
        <v>608</v>
      </c>
      <c r="AQ69" s="954"/>
      <c r="AR69" s="954"/>
      <c r="AS69" s="954"/>
      <c r="AT69" s="954"/>
      <c r="AU69" s="954" t="s">
        <v>608</v>
      </c>
      <c r="AV69" s="954"/>
      <c r="AW69" s="954"/>
      <c r="AX69" s="954"/>
      <c r="AY69" s="954"/>
      <c r="AZ69" s="955"/>
      <c r="BA69" s="955"/>
      <c r="BB69" s="955"/>
      <c r="BC69" s="955"/>
      <c r="BD69" s="956"/>
      <c r="BE69" s="233"/>
      <c r="BF69" s="233"/>
      <c r="BG69" s="233"/>
      <c r="BH69" s="233"/>
      <c r="BI69" s="233"/>
      <c r="BJ69" s="233"/>
      <c r="BK69" s="233"/>
      <c r="BL69" s="233"/>
      <c r="BM69" s="233"/>
      <c r="BN69" s="233"/>
      <c r="BO69" s="233"/>
      <c r="BP69" s="233"/>
      <c r="BQ69" s="230">
        <v>63</v>
      </c>
      <c r="BR69" s="235"/>
      <c r="BS69" s="928"/>
      <c r="BT69" s="929"/>
      <c r="BU69" s="929"/>
      <c r="BV69" s="929"/>
      <c r="BW69" s="929"/>
      <c r="BX69" s="929"/>
      <c r="BY69" s="929"/>
      <c r="BZ69" s="929"/>
      <c r="CA69" s="929"/>
      <c r="CB69" s="929"/>
      <c r="CC69" s="929"/>
      <c r="CD69" s="929"/>
      <c r="CE69" s="929"/>
      <c r="CF69" s="929"/>
      <c r="CG69" s="938"/>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28"/>
      <c r="DW69" s="929"/>
      <c r="DX69" s="929"/>
      <c r="DY69" s="929"/>
      <c r="DZ69" s="930"/>
      <c r="EA69" s="221"/>
    </row>
    <row r="70" spans="1:131" ht="26.25" customHeight="1" x14ac:dyDescent="0.15">
      <c r="A70" s="230">
        <v>3</v>
      </c>
      <c r="B70" s="957" t="s">
        <v>601</v>
      </c>
      <c r="C70" s="958"/>
      <c r="D70" s="958"/>
      <c r="E70" s="958"/>
      <c r="F70" s="958"/>
      <c r="G70" s="958"/>
      <c r="H70" s="958"/>
      <c r="I70" s="958"/>
      <c r="J70" s="958"/>
      <c r="K70" s="958"/>
      <c r="L70" s="958"/>
      <c r="M70" s="958"/>
      <c r="N70" s="958"/>
      <c r="O70" s="958"/>
      <c r="P70" s="959"/>
      <c r="Q70" s="960">
        <v>485</v>
      </c>
      <c r="R70" s="954"/>
      <c r="S70" s="954"/>
      <c r="T70" s="954"/>
      <c r="U70" s="954"/>
      <c r="V70" s="954">
        <v>402</v>
      </c>
      <c r="W70" s="954"/>
      <c r="X70" s="954"/>
      <c r="Y70" s="954"/>
      <c r="Z70" s="954"/>
      <c r="AA70" s="954">
        <v>83</v>
      </c>
      <c r="AB70" s="954"/>
      <c r="AC70" s="954"/>
      <c r="AD70" s="954"/>
      <c r="AE70" s="954"/>
      <c r="AF70" s="954">
        <v>83</v>
      </c>
      <c r="AG70" s="954"/>
      <c r="AH70" s="954"/>
      <c r="AI70" s="954"/>
      <c r="AJ70" s="954"/>
      <c r="AK70" s="954" t="s">
        <v>608</v>
      </c>
      <c r="AL70" s="954"/>
      <c r="AM70" s="954"/>
      <c r="AN70" s="954"/>
      <c r="AO70" s="954"/>
      <c r="AP70" s="954" t="s">
        <v>608</v>
      </c>
      <c r="AQ70" s="954"/>
      <c r="AR70" s="954"/>
      <c r="AS70" s="954"/>
      <c r="AT70" s="954"/>
      <c r="AU70" s="954" t="s">
        <v>608</v>
      </c>
      <c r="AV70" s="954"/>
      <c r="AW70" s="954"/>
      <c r="AX70" s="954"/>
      <c r="AY70" s="954"/>
      <c r="AZ70" s="955"/>
      <c r="BA70" s="955"/>
      <c r="BB70" s="955"/>
      <c r="BC70" s="955"/>
      <c r="BD70" s="956"/>
      <c r="BE70" s="233"/>
      <c r="BF70" s="233"/>
      <c r="BG70" s="233"/>
      <c r="BH70" s="233"/>
      <c r="BI70" s="233"/>
      <c r="BJ70" s="233"/>
      <c r="BK70" s="233"/>
      <c r="BL70" s="233"/>
      <c r="BM70" s="233"/>
      <c r="BN70" s="233"/>
      <c r="BO70" s="233"/>
      <c r="BP70" s="233"/>
      <c r="BQ70" s="230">
        <v>64</v>
      </c>
      <c r="BR70" s="235"/>
      <c r="BS70" s="928"/>
      <c r="BT70" s="929"/>
      <c r="BU70" s="929"/>
      <c r="BV70" s="929"/>
      <c r="BW70" s="929"/>
      <c r="BX70" s="929"/>
      <c r="BY70" s="929"/>
      <c r="BZ70" s="929"/>
      <c r="CA70" s="929"/>
      <c r="CB70" s="929"/>
      <c r="CC70" s="929"/>
      <c r="CD70" s="929"/>
      <c r="CE70" s="929"/>
      <c r="CF70" s="929"/>
      <c r="CG70" s="938"/>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28"/>
      <c r="DW70" s="929"/>
      <c r="DX70" s="929"/>
      <c r="DY70" s="929"/>
      <c r="DZ70" s="930"/>
      <c r="EA70" s="221"/>
    </row>
    <row r="71" spans="1:131" ht="26.25" customHeight="1" x14ac:dyDescent="0.15">
      <c r="A71" s="230">
        <v>4</v>
      </c>
      <c r="B71" s="957" t="s">
        <v>602</v>
      </c>
      <c r="C71" s="958"/>
      <c r="D71" s="958"/>
      <c r="E71" s="958"/>
      <c r="F71" s="958"/>
      <c r="G71" s="958"/>
      <c r="H71" s="958"/>
      <c r="I71" s="958"/>
      <c r="J71" s="958"/>
      <c r="K71" s="958"/>
      <c r="L71" s="958"/>
      <c r="M71" s="958"/>
      <c r="N71" s="958"/>
      <c r="O71" s="958"/>
      <c r="P71" s="959"/>
      <c r="Q71" s="960">
        <v>561</v>
      </c>
      <c r="R71" s="954"/>
      <c r="S71" s="954"/>
      <c r="T71" s="954"/>
      <c r="U71" s="954"/>
      <c r="V71" s="954">
        <v>561</v>
      </c>
      <c r="W71" s="954"/>
      <c r="X71" s="954"/>
      <c r="Y71" s="954"/>
      <c r="Z71" s="954"/>
      <c r="AA71" s="954" t="s">
        <v>608</v>
      </c>
      <c r="AB71" s="954"/>
      <c r="AC71" s="954"/>
      <c r="AD71" s="954"/>
      <c r="AE71" s="954"/>
      <c r="AF71" s="954" t="s">
        <v>608</v>
      </c>
      <c r="AG71" s="954"/>
      <c r="AH71" s="954"/>
      <c r="AI71" s="954"/>
      <c r="AJ71" s="954"/>
      <c r="AK71" s="954">
        <v>16</v>
      </c>
      <c r="AL71" s="954"/>
      <c r="AM71" s="954"/>
      <c r="AN71" s="954"/>
      <c r="AO71" s="954"/>
      <c r="AP71" s="954" t="s">
        <v>608</v>
      </c>
      <c r="AQ71" s="954"/>
      <c r="AR71" s="954"/>
      <c r="AS71" s="954"/>
      <c r="AT71" s="954"/>
      <c r="AU71" s="954" t="s">
        <v>608</v>
      </c>
      <c r="AV71" s="954"/>
      <c r="AW71" s="954"/>
      <c r="AX71" s="954"/>
      <c r="AY71" s="954"/>
      <c r="AZ71" s="955"/>
      <c r="BA71" s="955"/>
      <c r="BB71" s="955"/>
      <c r="BC71" s="955"/>
      <c r="BD71" s="956"/>
      <c r="BE71" s="233"/>
      <c r="BF71" s="233"/>
      <c r="BG71" s="233"/>
      <c r="BH71" s="233"/>
      <c r="BI71" s="233"/>
      <c r="BJ71" s="233"/>
      <c r="BK71" s="233"/>
      <c r="BL71" s="233"/>
      <c r="BM71" s="233"/>
      <c r="BN71" s="233"/>
      <c r="BO71" s="233"/>
      <c r="BP71" s="233"/>
      <c r="BQ71" s="230">
        <v>65</v>
      </c>
      <c r="BR71" s="235"/>
      <c r="BS71" s="928"/>
      <c r="BT71" s="929"/>
      <c r="BU71" s="929"/>
      <c r="BV71" s="929"/>
      <c r="BW71" s="929"/>
      <c r="BX71" s="929"/>
      <c r="BY71" s="929"/>
      <c r="BZ71" s="929"/>
      <c r="CA71" s="929"/>
      <c r="CB71" s="929"/>
      <c r="CC71" s="929"/>
      <c r="CD71" s="929"/>
      <c r="CE71" s="929"/>
      <c r="CF71" s="929"/>
      <c r="CG71" s="938"/>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28"/>
      <c r="DW71" s="929"/>
      <c r="DX71" s="929"/>
      <c r="DY71" s="929"/>
      <c r="DZ71" s="930"/>
      <c r="EA71" s="221"/>
    </row>
    <row r="72" spans="1:131" ht="26.25" customHeight="1" x14ac:dyDescent="0.15">
      <c r="A72" s="230">
        <v>5</v>
      </c>
      <c r="B72" s="957" t="s">
        <v>603</v>
      </c>
      <c r="C72" s="958"/>
      <c r="D72" s="958"/>
      <c r="E72" s="958"/>
      <c r="F72" s="958"/>
      <c r="G72" s="958"/>
      <c r="H72" s="958"/>
      <c r="I72" s="958"/>
      <c r="J72" s="958"/>
      <c r="K72" s="958"/>
      <c r="L72" s="958"/>
      <c r="M72" s="958"/>
      <c r="N72" s="958"/>
      <c r="O72" s="958"/>
      <c r="P72" s="959"/>
      <c r="Q72" s="960">
        <v>729</v>
      </c>
      <c r="R72" s="954"/>
      <c r="S72" s="954"/>
      <c r="T72" s="954"/>
      <c r="U72" s="954"/>
      <c r="V72" s="954">
        <v>651</v>
      </c>
      <c r="W72" s="954"/>
      <c r="X72" s="954"/>
      <c r="Y72" s="954"/>
      <c r="Z72" s="954"/>
      <c r="AA72" s="954">
        <v>77</v>
      </c>
      <c r="AB72" s="954"/>
      <c r="AC72" s="954"/>
      <c r="AD72" s="954"/>
      <c r="AE72" s="954"/>
      <c r="AF72" s="954">
        <v>77</v>
      </c>
      <c r="AG72" s="954"/>
      <c r="AH72" s="954"/>
      <c r="AI72" s="954"/>
      <c r="AJ72" s="954"/>
      <c r="AK72" s="954">
        <v>22</v>
      </c>
      <c r="AL72" s="954"/>
      <c r="AM72" s="954"/>
      <c r="AN72" s="954"/>
      <c r="AO72" s="954"/>
      <c r="AP72" s="954">
        <v>2356</v>
      </c>
      <c r="AQ72" s="954"/>
      <c r="AR72" s="954"/>
      <c r="AS72" s="954"/>
      <c r="AT72" s="954"/>
      <c r="AU72" s="954" t="s">
        <v>608</v>
      </c>
      <c r="AV72" s="954"/>
      <c r="AW72" s="954"/>
      <c r="AX72" s="954"/>
      <c r="AY72" s="954"/>
      <c r="AZ72" s="955"/>
      <c r="BA72" s="955"/>
      <c r="BB72" s="955"/>
      <c r="BC72" s="955"/>
      <c r="BD72" s="956"/>
      <c r="BE72" s="233"/>
      <c r="BF72" s="233"/>
      <c r="BG72" s="233"/>
      <c r="BH72" s="233"/>
      <c r="BI72" s="233"/>
      <c r="BJ72" s="233"/>
      <c r="BK72" s="233"/>
      <c r="BL72" s="233"/>
      <c r="BM72" s="233"/>
      <c r="BN72" s="233"/>
      <c r="BO72" s="233"/>
      <c r="BP72" s="233"/>
      <c r="BQ72" s="230">
        <v>66</v>
      </c>
      <c r="BR72" s="235"/>
      <c r="BS72" s="928"/>
      <c r="BT72" s="929"/>
      <c r="BU72" s="929"/>
      <c r="BV72" s="929"/>
      <c r="BW72" s="929"/>
      <c r="BX72" s="929"/>
      <c r="BY72" s="929"/>
      <c r="BZ72" s="929"/>
      <c r="CA72" s="929"/>
      <c r="CB72" s="929"/>
      <c r="CC72" s="929"/>
      <c r="CD72" s="929"/>
      <c r="CE72" s="929"/>
      <c r="CF72" s="929"/>
      <c r="CG72" s="938"/>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28"/>
      <c r="DW72" s="929"/>
      <c r="DX72" s="929"/>
      <c r="DY72" s="929"/>
      <c r="DZ72" s="930"/>
      <c r="EA72" s="221"/>
    </row>
    <row r="73" spans="1:131" ht="26.25" customHeight="1" x14ac:dyDescent="0.15">
      <c r="A73" s="230">
        <v>6</v>
      </c>
      <c r="B73" s="957" t="s">
        <v>604</v>
      </c>
      <c r="C73" s="958"/>
      <c r="D73" s="958"/>
      <c r="E73" s="958"/>
      <c r="F73" s="958"/>
      <c r="G73" s="958"/>
      <c r="H73" s="958"/>
      <c r="I73" s="958"/>
      <c r="J73" s="958"/>
      <c r="K73" s="958"/>
      <c r="L73" s="958"/>
      <c r="M73" s="958"/>
      <c r="N73" s="958"/>
      <c r="O73" s="958"/>
      <c r="P73" s="959"/>
      <c r="Q73" s="960">
        <v>71</v>
      </c>
      <c r="R73" s="954"/>
      <c r="S73" s="954"/>
      <c r="T73" s="954"/>
      <c r="U73" s="954"/>
      <c r="V73" s="954">
        <v>7</v>
      </c>
      <c r="W73" s="954"/>
      <c r="X73" s="954"/>
      <c r="Y73" s="954"/>
      <c r="Z73" s="954"/>
      <c r="AA73" s="954">
        <v>64</v>
      </c>
      <c r="AB73" s="954"/>
      <c r="AC73" s="954"/>
      <c r="AD73" s="954"/>
      <c r="AE73" s="954"/>
      <c r="AF73" s="954">
        <v>64</v>
      </c>
      <c r="AG73" s="954"/>
      <c r="AH73" s="954"/>
      <c r="AI73" s="954"/>
      <c r="AJ73" s="954"/>
      <c r="AK73" s="954" t="s">
        <v>608</v>
      </c>
      <c r="AL73" s="954"/>
      <c r="AM73" s="954"/>
      <c r="AN73" s="954"/>
      <c r="AO73" s="954"/>
      <c r="AP73" s="954" t="s">
        <v>608</v>
      </c>
      <c r="AQ73" s="954"/>
      <c r="AR73" s="954"/>
      <c r="AS73" s="954"/>
      <c r="AT73" s="954"/>
      <c r="AU73" s="954" t="s">
        <v>608</v>
      </c>
      <c r="AV73" s="954"/>
      <c r="AW73" s="954"/>
      <c r="AX73" s="954"/>
      <c r="AY73" s="954"/>
      <c r="AZ73" s="955"/>
      <c r="BA73" s="955"/>
      <c r="BB73" s="955"/>
      <c r="BC73" s="955"/>
      <c r="BD73" s="956"/>
      <c r="BE73" s="233"/>
      <c r="BF73" s="233"/>
      <c r="BG73" s="233"/>
      <c r="BH73" s="233"/>
      <c r="BI73" s="233"/>
      <c r="BJ73" s="233"/>
      <c r="BK73" s="233"/>
      <c r="BL73" s="233"/>
      <c r="BM73" s="233"/>
      <c r="BN73" s="233"/>
      <c r="BO73" s="233"/>
      <c r="BP73" s="233"/>
      <c r="BQ73" s="230">
        <v>67</v>
      </c>
      <c r="BR73" s="235"/>
      <c r="BS73" s="928"/>
      <c r="BT73" s="929"/>
      <c r="BU73" s="929"/>
      <c r="BV73" s="929"/>
      <c r="BW73" s="929"/>
      <c r="BX73" s="929"/>
      <c r="BY73" s="929"/>
      <c r="BZ73" s="929"/>
      <c r="CA73" s="929"/>
      <c r="CB73" s="929"/>
      <c r="CC73" s="929"/>
      <c r="CD73" s="929"/>
      <c r="CE73" s="929"/>
      <c r="CF73" s="929"/>
      <c r="CG73" s="938"/>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28"/>
      <c r="DW73" s="929"/>
      <c r="DX73" s="929"/>
      <c r="DY73" s="929"/>
      <c r="DZ73" s="930"/>
      <c r="EA73" s="221"/>
    </row>
    <row r="74" spans="1:131" ht="26.25" customHeight="1" x14ac:dyDescent="0.15">
      <c r="A74" s="230">
        <v>7</v>
      </c>
      <c r="B74" s="957" t="s">
        <v>605</v>
      </c>
      <c r="C74" s="958"/>
      <c r="D74" s="958"/>
      <c r="E74" s="958"/>
      <c r="F74" s="958"/>
      <c r="G74" s="958"/>
      <c r="H74" s="958"/>
      <c r="I74" s="958"/>
      <c r="J74" s="958"/>
      <c r="K74" s="958"/>
      <c r="L74" s="958"/>
      <c r="M74" s="958"/>
      <c r="N74" s="958"/>
      <c r="O74" s="958"/>
      <c r="P74" s="959"/>
      <c r="Q74" s="960">
        <v>163</v>
      </c>
      <c r="R74" s="954"/>
      <c r="S74" s="954"/>
      <c r="T74" s="954"/>
      <c r="U74" s="954"/>
      <c r="V74" s="954">
        <v>96</v>
      </c>
      <c r="W74" s="954"/>
      <c r="X74" s="954"/>
      <c r="Y74" s="954"/>
      <c r="Z74" s="954"/>
      <c r="AA74" s="954">
        <v>68</v>
      </c>
      <c r="AB74" s="954"/>
      <c r="AC74" s="954"/>
      <c r="AD74" s="954"/>
      <c r="AE74" s="954"/>
      <c r="AF74" s="954">
        <v>68</v>
      </c>
      <c r="AG74" s="954"/>
      <c r="AH74" s="954"/>
      <c r="AI74" s="954"/>
      <c r="AJ74" s="954"/>
      <c r="AK74" s="954" t="s">
        <v>608</v>
      </c>
      <c r="AL74" s="954"/>
      <c r="AM74" s="954"/>
      <c r="AN74" s="954"/>
      <c r="AO74" s="954"/>
      <c r="AP74" s="954" t="s">
        <v>608</v>
      </c>
      <c r="AQ74" s="954"/>
      <c r="AR74" s="954"/>
      <c r="AS74" s="954"/>
      <c r="AT74" s="954"/>
      <c r="AU74" s="954" t="s">
        <v>608</v>
      </c>
      <c r="AV74" s="954"/>
      <c r="AW74" s="954"/>
      <c r="AX74" s="954"/>
      <c r="AY74" s="954"/>
      <c r="AZ74" s="955"/>
      <c r="BA74" s="955"/>
      <c r="BB74" s="955"/>
      <c r="BC74" s="955"/>
      <c r="BD74" s="956"/>
      <c r="BE74" s="233"/>
      <c r="BF74" s="233"/>
      <c r="BG74" s="233"/>
      <c r="BH74" s="233"/>
      <c r="BI74" s="233"/>
      <c r="BJ74" s="233"/>
      <c r="BK74" s="233"/>
      <c r="BL74" s="233"/>
      <c r="BM74" s="233"/>
      <c r="BN74" s="233"/>
      <c r="BO74" s="233"/>
      <c r="BP74" s="233"/>
      <c r="BQ74" s="230">
        <v>68</v>
      </c>
      <c r="BR74" s="235"/>
      <c r="BS74" s="928"/>
      <c r="BT74" s="929"/>
      <c r="BU74" s="929"/>
      <c r="BV74" s="929"/>
      <c r="BW74" s="929"/>
      <c r="BX74" s="929"/>
      <c r="BY74" s="929"/>
      <c r="BZ74" s="929"/>
      <c r="CA74" s="929"/>
      <c r="CB74" s="929"/>
      <c r="CC74" s="929"/>
      <c r="CD74" s="929"/>
      <c r="CE74" s="929"/>
      <c r="CF74" s="929"/>
      <c r="CG74" s="938"/>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28"/>
      <c r="DW74" s="929"/>
      <c r="DX74" s="929"/>
      <c r="DY74" s="929"/>
      <c r="DZ74" s="930"/>
      <c r="EA74" s="221"/>
    </row>
    <row r="75" spans="1:131" ht="26.25" customHeight="1" x14ac:dyDescent="0.15">
      <c r="A75" s="230">
        <v>8</v>
      </c>
      <c r="B75" s="957" t="s">
        <v>606</v>
      </c>
      <c r="C75" s="958"/>
      <c r="D75" s="958"/>
      <c r="E75" s="958"/>
      <c r="F75" s="958"/>
      <c r="G75" s="958"/>
      <c r="H75" s="958"/>
      <c r="I75" s="958"/>
      <c r="J75" s="958"/>
      <c r="K75" s="958"/>
      <c r="L75" s="958"/>
      <c r="M75" s="958"/>
      <c r="N75" s="958"/>
      <c r="O75" s="958"/>
      <c r="P75" s="959"/>
      <c r="Q75" s="961">
        <v>82</v>
      </c>
      <c r="R75" s="962"/>
      <c r="S75" s="962"/>
      <c r="T75" s="962"/>
      <c r="U75" s="963"/>
      <c r="V75" s="964">
        <v>68</v>
      </c>
      <c r="W75" s="962"/>
      <c r="X75" s="962"/>
      <c r="Y75" s="962"/>
      <c r="Z75" s="963"/>
      <c r="AA75" s="964">
        <v>14</v>
      </c>
      <c r="AB75" s="962"/>
      <c r="AC75" s="962"/>
      <c r="AD75" s="962"/>
      <c r="AE75" s="963"/>
      <c r="AF75" s="964">
        <v>14</v>
      </c>
      <c r="AG75" s="962"/>
      <c r="AH75" s="962"/>
      <c r="AI75" s="962"/>
      <c r="AJ75" s="963"/>
      <c r="AK75" s="964" t="s">
        <v>608</v>
      </c>
      <c r="AL75" s="962"/>
      <c r="AM75" s="962"/>
      <c r="AN75" s="962"/>
      <c r="AO75" s="963"/>
      <c r="AP75" s="964" t="s">
        <v>608</v>
      </c>
      <c r="AQ75" s="962"/>
      <c r="AR75" s="962"/>
      <c r="AS75" s="962"/>
      <c r="AT75" s="963"/>
      <c r="AU75" s="964" t="s">
        <v>608</v>
      </c>
      <c r="AV75" s="962"/>
      <c r="AW75" s="962"/>
      <c r="AX75" s="962"/>
      <c r="AY75" s="963"/>
      <c r="AZ75" s="955"/>
      <c r="BA75" s="955"/>
      <c r="BB75" s="955"/>
      <c r="BC75" s="955"/>
      <c r="BD75" s="956"/>
      <c r="BE75" s="233"/>
      <c r="BF75" s="233"/>
      <c r="BG75" s="233"/>
      <c r="BH75" s="233"/>
      <c r="BI75" s="233"/>
      <c r="BJ75" s="233"/>
      <c r="BK75" s="233"/>
      <c r="BL75" s="233"/>
      <c r="BM75" s="233"/>
      <c r="BN75" s="233"/>
      <c r="BO75" s="233"/>
      <c r="BP75" s="233"/>
      <c r="BQ75" s="230">
        <v>69</v>
      </c>
      <c r="BR75" s="235"/>
      <c r="BS75" s="928"/>
      <c r="BT75" s="929"/>
      <c r="BU75" s="929"/>
      <c r="BV75" s="929"/>
      <c r="BW75" s="929"/>
      <c r="BX75" s="929"/>
      <c r="BY75" s="929"/>
      <c r="BZ75" s="929"/>
      <c r="CA75" s="929"/>
      <c r="CB75" s="929"/>
      <c r="CC75" s="929"/>
      <c r="CD75" s="929"/>
      <c r="CE75" s="929"/>
      <c r="CF75" s="929"/>
      <c r="CG75" s="938"/>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28"/>
      <c r="DW75" s="929"/>
      <c r="DX75" s="929"/>
      <c r="DY75" s="929"/>
      <c r="DZ75" s="930"/>
      <c r="EA75" s="221"/>
    </row>
    <row r="76" spans="1:131" ht="26.25" customHeight="1" x14ac:dyDescent="0.15">
      <c r="A76" s="230">
        <v>9</v>
      </c>
      <c r="B76" s="957" t="s">
        <v>607</v>
      </c>
      <c r="C76" s="958"/>
      <c r="D76" s="958"/>
      <c r="E76" s="958"/>
      <c r="F76" s="958"/>
      <c r="G76" s="958"/>
      <c r="H76" s="958"/>
      <c r="I76" s="958"/>
      <c r="J76" s="958"/>
      <c r="K76" s="958"/>
      <c r="L76" s="958"/>
      <c r="M76" s="958"/>
      <c r="N76" s="958"/>
      <c r="O76" s="958"/>
      <c r="P76" s="959"/>
      <c r="Q76" s="961">
        <v>225844</v>
      </c>
      <c r="R76" s="962"/>
      <c r="S76" s="962"/>
      <c r="T76" s="962"/>
      <c r="U76" s="963"/>
      <c r="V76" s="964">
        <v>215538</v>
      </c>
      <c r="W76" s="962"/>
      <c r="X76" s="962"/>
      <c r="Y76" s="962"/>
      <c r="Z76" s="963"/>
      <c r="AA76" s="964">
        <v>10306</v>
      </c>
      <c r="AB76" s="962"/>
      <c r="AC76" s="962"/>
      <c r="AD76" s="962"/>
      <c r="AE76" s="963"/>
      <c r="AF76" s="964">
        <v>10306</v>
      </c>
      <c r="AG76" s="962"/>
      <c r="AH76" s="962"/>
      <c r="AI76" s="962"/>
      <c r="AJ76" s="963"/>
      <c r="AK76" s="964" t="s">
        <v>608</v>
      </c>
      <c r="AL76" s="962"/>
      <c r="AM76" s="962"/>
      <c r="AN76" s="962"/>
      <c r="AO76" s="963"/>
      <c r="AP76" s="964" t="s">
        <v>608</v>
      </c>
      <c r="AQ76" s="962"/>
      <c r="AR76" s="962"/>
      <c r="AS76" s="962"/>
      <c r="AT76" s="963"/>
      <c r="AU76" s="964" t="s">
        <v>608</v>
      </c>
      <c r="AV76" s="962"/>
      <c r="AW76" s="962"/>
      <c r="AX76" s="962"/>
      <c r="AY76" s="963"/>
      <c r="AZ76" s="955"/>
      <c r="BA76" s="955"/>
      <c r="BB76" s="955"/>
      <c r="BC76" s="955"/>
      <c r="BD76" s="956"/>
      <c r="BE76" s="233"/>
      <c r="BF76" s="233"/>
      <c r="BG76" s="233"/>
      <c r="BH76" s="233"/>
      <c r="BI76" s="233"/>
      <c r="BJ76" s="233"/>
      <c r="BK76" s="233"/>
      <c r="BL76" s="233"/>
      <c r="BM76" s="233"/>
      <c r="BN76" s="233"/>
      <c r="BO76" s="233"/>
      <c r="BP76" s="233"/>
      <c r="BQ76" s="230">
        <v>70</v>
      </c>
      <c r="BR76" s="235"/>
      <c r="BS76" s="928"/>
      <c r="BT76" s="929"/>
      <c r="BU76" s="929"/>
      <c r="BV76" s="929"/>
      <c r="BW76" s="929"/>
      <c r="BX76" s="929"/>
      <c r="BY76" s="929"/>
      <c r="BZ76" s="929"/>
      <c r="CA76" s="929"/>
      <c r="CB76" s="929"/>
      <c r="CC76" s="929"/>
      <c r="CD76" s="929"/>
      <c r="CE76" s="929"/>
      <c r="CF76" s="929"/>
      <c r="CG76" s="938"/>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28"/>
      <c r="DW76" s="929"/>
      <c r="DX76" s="929"/>
      <c r="DY76" s="929"/>
      <c r="DZ76" s="930"/>
      <c r="EA76" s="221"/>
    </row>
    <row r="77" spans="1:131" ht="26.25" customHeight="1" x14ac:dyDescent="0.15">
      <c r="A77" s="230">
        <v>10</v>
      </c>
      <c r="B77" s="957"/>
      <c r="C77" s="958"/>
      <c r="D77" s="958"/>
      <c r="E77" s="958"/>
      <c r="F77" s="958"/>
      <c r="G77" s="958"/>
      <c r="H77" s="958"/>
      <c r="I77" s="958"/>
      <c r="J77" s="958"/>
      <c r="K77" s="958"/>
      <c r="L77" s="958"/>
      <c r="M77" s="958"/>
      <c r="N77" s="958"/>
      <c r="O77" s="958"/>
      <c r="P77" s="959"/>
      <c r="Q77" s="961"/>
      <c r="R77" s="962"/>
      <c r="S77" s="962"/>
      <c r="T77" s="962"/>
      <c r="U77" s="963"/>
      <c r="V77" s="964"/>
      <c r="W77" s="962"/>
      <c r="X77" s="962"/>
      <c r="Y77" s="962"/>
      <c r="Z77" s="963"/>
      <c r="AA77" s="964"/>
      <c r="AB77" s="962"/>
      <c r="AC77" s="962"/>
      <c r="AD77" s="962"/>
      <c r="AE77" s="963"/>
      <c r="AF77" s="964"/>
      <c r="AG77" s="962"/>
      <c r="AH77" s="962"/>
      <c r="AI77" s="962"/>
      <c r="AJ77" s="963"/>
      <c r="AK77" s="964"/>
      <c r="AL77" s="962"/>
      <c r="AM77" s="962"/>
      <c r="AN77" s="962"/>
      <c r="AO77" s="963"/>
      <c r="AP77" s="964"/>
      <c r="AQ77" s="962"/>
      <c r="AR77" s="962"/>
      <c r="AS77" s="962"/>
      <c r="AT77" s="963"/>
      <c r="AU77" s="964"/>
      <c r="AV77" s="962"/>
      <c r="AW77" s="962"/>
      <c r="AX77" s="962"/>
      <c r="AY77" s="963"/>
      <c r="AZ77" s="955"/>
      <c r="BA77" s="955"/>
      <c r="BB77" s="955"/>
      <c r="BC77" s="955"/>
      <c r="BD77" s="956"/>
      <c r="BE77" s="233"/>
      <c r="BF77" s="233"/>
      <c r="BG77" s="233"/>
      <c r="BH77" s="233"/>
      <c r="BI77" s="233"/>
      <c r="BJ77" s="233"/>
      <c r="BK77" s="233"/>
      <c r="BL77" s="233"/>
      <c r="BM77" s="233"/>
      <c r="BN77" s="233"/>
      <c r="BO77" s="233"/>
      <c r="BP77" s="233"/>
      <c r="BQ77" s="230">
        <v>71</v>
      </c>
      <c r="BR77" s="235"/>
      <c r="BS77" s="928"/>
      <c r="BT77" s="929"/>
      <c r="BU77" s="929"/>
      <c r="BV77" s="929"/>
      <c r="BW77" s="929"/>
      <c r="BX77" s="929"/>
      <c r="BY77" s="929"/>
      <c r="BZ77" s="929"/>
      <c r="CA77" s="929"/>
      <c r="CB77" s="929"/>
      <c r="CC77" s="929"/>
      <c r="CD77" s="929"/>
      <c r="CE77" s="929"/>
      <c r="CF77" s="929"/>
      <c r="CG77" s="938"/>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28"/>
      <c r="DW77" s="929"/>
      <c r="DX77" s="929"/>
      <c r="DY77" s="929"/>
      <c r="DZ77" s="930"/>
      <c r="EA77" s="221"/>
    </row>
    <row r="78" spans="1:131" ht="26.25" customHeight="1" x14ac:dyDescent="0.15">
      <c r="A78" s="230">
        <v>11</v>
      </c>
      <c r="B78" s="957"/>
      <c r="C78" s="958"/>
      <c r="D78" s="958"/>
      <c r="E78" s="958"/>
      <c r="F78" s="958"/>
      <c r="G78" s="958"/>
      <c r="H78" s="958"/>
      <c r="I78" s="958"/>
      <c r="J78" s="958"/>
      <c r="K78" s="958"/>
      <c r="L78" s="958"/>
      <c r="M78" s="958"/>
      <c r="N78" s="958"/>
      <c r="O78" s="958"/>
      <c r="P78" s="959"/>
      <c r="Q78" s="960"/>
      <c r="R78" s="954"/>
      <c r="S78" s="954"/>
      <c r="T78" s="954"/>
      <c r="U78" s="954"/>
      <c r="V78" s="954"/>
      <c r="W78" s="954"/>
      <c r="X78" s="954"/>
      <c r="Y78" s="954"/>
      <c r="Z78" s="954"/>
      <c r="AA78" s="954"/>
      <c r="AB78" s="954"/>
      <c r="AC78" s="954"/>
      <c r="AD78" s="954"/>
      <c r="AE78" s="954"/>
      <c r="AF78" s="954"/>
      <c r="AG78" s="954"/>
      <c r="AH78" s="954"/>
      <c r="AI78" s="954"/>
      <c r="AJ78" s="954"/>
      <c r="AK78" s="954"/>
      <c r="AL78" s="954"/>
      <c r="AM78" s="954"/>
      <c r="AN78" s="954"/>
      <c r="AO78" s="954"/>
      <c r="AP78" s="954"/>
      <c r="AQ78" s="954"/>
      <c r="AR78" s="954"/>
      <c r="AS78" s="954"/>
      <c r="AT78" s="954"/>
      <c r="AU78" s="954"/>
      <c r="AV78" s="954"/>
      <c r="AW78" s="954"/>
      <c r="AX78" s="954"/>
      <c r="AY78" s="954"/>
      <c r="AZ78" s="955"/>
      <c r="BA78" s="955"/>
      <c r="BB78" s="955"/>
      <c r="BC78" s="955"/>
      <c r="BD78" s="956"/>
      <c r="BE78" s="233"/>
      <c r="BF78" s="233"/>
      <c r="BG78" s="233"/>
      <c r="BH78" s="233"/>
      <c r="BI78" s="233"/>
      <c r="BJ78" s="221"/>
      <c r="BK78" s="221"/>
      <c r="BL78" s="221"/>
      <c r="BM78" s="221"/>
      <c r="BN78" s="221"/>
      <c r="BO78" s="233"/>
      <c r="BP78" s="233"/>
      <c r="BQ78" s="230">
        <v>72</v>
      </c>
      <c r="BR78" s="235"/>
      <c r="BS78" s="928"/>
      <c r="BT78" s="929"/>
      <c r="BU78" s="929"/>
      <c r="BV78" s="929"/>
      <c r="BW78" s="929"/>
      <c r="BX78" s="929"/>
      <c r="BY78" s="929"/>
      <c r="BZ78" s="929"/>
      <c r="CA78" s="929"/>
      <c r="CB78" s="929"/>
      <c r="CC78" s="929"/>
      <c r="CD78" s="929"/>
      <c r="CE78" s="929"/>
      <c r="CF78" s="929"/>
      <c r="CG78" s="938"/>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28"/>
      <c r="DW78" s="929"/>
      <c r="DX78" s="929"/>
      <c r="DY78" s="929"/>
      <c r="DZ78" s="930"/>
      <c r="EA78" s="221"/>
    </row>
    <row r="79" spans="1:131" ht="26.25" customHeight="1" x14ac:dyDescent="0.15">
      <c r="A79" s="230">
        <v>12</v>
      </c>
      <c r="B79" s="957"/>
      <c r="C79" s="958"/>
      <c r="D79" s="958"/>
      <c r="E79" s="958"/>
      <c r="F79" s="958"/>
      <c r="G79" s="958"/>
      <c r="H79" s="958"/>
      <c r="I79" s="958"/>
      <c r="J79" s="958"/>
      <c r="K79" s="958"/>
      <c r="L79" s="958"/>
      <c r="M79" s="958"/>
      <c r="N79" s="958"/>
      <c r="O79" s="958"/>
      <c r="P79" s="959"/>
      <c r="Q79" s="960"/>
      <c r="R79" s="954"/>
      <c r="S79" s="954"/>
      <c r="T79" s="954"/>
      <c r="U79" s="954"/>
      <c r="V79" s="954"/>
      <c r="W79" s="954"/>
      <c r="X79" s="954"/>
      <c r="Y79" s="954"/>
      <c r="Z79" s="954"/>
      <c r="AA79" s="954"/>
      <c r="AB79" s="954"/>
      <c r="AC79" s="954"/>
      <c r="AD79" s="954"/>
      <c r="AE79" s="954"/>
      <c r="AF79" s="954"/>
      <c r="AG79" s="954"/>
      <c r="AH79" s="954"/>
      <c r="AI79" s="954"/>
      <c r="AJ79" s="954"/>
      <c r="AK79" s="954"/>
      <c r="AL79" s="954"/>
      <c r="AM79" s="954"/>
      <c r="AN79" s="954"/>
      <c r="AO79" s="954"/>
      <c r="AP79" s="954"/>
      <c r="AQ79" s="954"/>
      <c r="AR79" s="954"/>
      <c r="AS79" s="954"/>
      <c r="AT79" s="954"/>
      <c r="AU79" s="954"/>
      <c r="AV79" s="954"/>
      <c r="AW79" s="954"/>
      <c r="AX79" s="954"/>
      <c r="AY79" s="954"/>
      <c r="AZ79" s="955"/>
      <c r="BA79" s="955"/>
      <c r="BB79" s="955"/>
      <c r="BC79" s="955"/>
      <c r="BD79" s="956"/>
      <c r="BE79" s="233"/>
      <c r="BF79" s="233"/>
      <c r="BG79" s="233"/>
      <c r="BH79" s="233"/>
      <c r="BI79" s="233"/>
      <c r="BJ79" s="221"/>
      <c r="BK79" s="221"/>
      <c r="BL79" s="221"/>
      <c r="BM79" s="221"/>
      <c r="BN79" s="221"/>
      <c r="BO79" s="233"/>
      <c r="BP79" s="233"/>
      <c r="BQ79" s="230">
        <v>73</v>
      </c>
      <c r="BR79" s="235"/>
      <c r="BS79" s="928"/>
      <c r="BT79" s="929"/>
      <c r="BU79" s="929"/>
      <c r="BV79" s="929"/>
      <c r="BW79" s="929"/>
      <c r="BX79" s="929"/>
      <c r="BY79" s="929"/>
      <c r="BZ79" s="929"/>
      <c r="CA79" s="929"/>
      <c r="CB79" s="929"/>
      <c r="CC79" s="929"/>
      <c r="CD79" s="929"/>
      <c r="CE79" s="929"/>
      <c r="CF79" s="929"/>
      <c r="CG79" s="938"/>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28"/>
      <c r="DW79" s="929"/>
      <c r="DX79" s="929"/>
      <c r="DY79" s="929"/>
      <c r="DZ79" s="930"/>
      <c r="EA79" s="221"/>
    </row>
    <row r="80" spans="1:131" ht="26.25" customHeight="1" x14ac:dyDescent="0.15">
      <c r="A80" s="230">
        <v>13</v>
      </c>
      <c r="B80" s="957"/>
      <c r="C80" s="958"/>
      <c r="D80" s="958"/>
      <c r="E80" s="958"/>
      <c r="F80" s="958"/>
      <c r="G80" s="958"/>
      <c r="H80" s="958"/>
      <c r="I80" s="958"/>
      <c r="J80" s="958"/>
      <c r="K80" s="958"/>
      <c r="L80" s="958"/>
      <c r="M80" s="958"/>
      <c r="N80" s="958"/>
      <c r="O80" s="958"/>
      <c r="P80" s="959"/>
      <c r="Q80" s="960"/>
      <c r="R80" s="954"/>
      <c r="S80" s="954"/>
      <c r="T80" s="954"/>
      <c r="U80" s="954"/>
      <c r="V80" s="954"/>
      <c r="W80" s="954"/>
      <c r="X80" s="954"/>
      <c r="Y80" s="954"/>
      <c r="Z80" s="954"/>
      <c r="AA80" s="954"/>
      <c r="AB80" s="954"/>
      <c r="AC80" s="954"/>
      <c r="AD80" s="954"/>
      <c r="AE80" s="954"/>
      <c r="AF80" s="954"/>
      <c r="AG80" s="954"/>
      <c r="AH80" s="954"/>
      <c r="AI80" s="954"/>
      <c r="AJ80" s="954"/>
      <c r="AK80" s="954"/>
      <c r="AL80" s="954"/>
      <c r="AM80" s="954"/>
      <c r="AN80" s="954"/>
      <c r="AO80" s="954"/>
      <c r="AP80" s="954"/>
      <c r="AQ80" s="954"/>
      <c r="AR80" s="954"/>
      <c r="AS80" s="954"/>
      <c r="AT80" s="954"/>
      <c r="AU80" s="954"/>
      <c r="AV80" s="954"/>
      <c r="AW80" s="954"/>
      <c r="AX80" s="954"/>
      <c r="AY80" s="954"/>
      <c r="AZ80" s="955"/>
      <c r="BA80" s="955"/>
      <c r="BB80" s="955"/>
      <c r="BC80" s="955"/>
      <c r="BD80" s="956"/>
      <c r="BE80" s="233"/>
      <c r="BF80" s="233"/>
      <c r="BG80" s="233"/>
      <c r="BH80" s="233"/>
      <c r="BI80" s="233"/>
      <c r="BJ80" s="233"/>
      <c r="BK80" s="233"/>
      <c r="BL80" s="233"/>
      <c r="BM80" s="233"/>
      <c r="BN80" s="233"/>
      <c r="BO80" s="233"/>
      <c r="BP80" s="233"/>
      <c r="BQ80" s="230">
        <v>74</v>
      </c>
      <c r="BR80" s="235"/>
      <c r="BS80" s="928"/>
      <c r="BT80" s="929"/>
      <c r="BU80" s="929"/>
      <c r="BV80" s="929"/>
      <c r="BW80" s="929"/>
      <c r="BX80" s="929"/>
      <c r="BY80" s="929"/>
      <c r="BZ80" s="929"/>
      <c r="CA80" s="929"/>
      <c r="CB80" s="929"/>
      <c r="CC80" s="929"/>
      <c r="CD80" s="929"/>
      <c r="CE80" s="929"/>
      <c r="CF80" s="929"/>
      <c r="CG80" s="938"/>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28"/>
      <c r="DW80" s="929"/>
      <c r="DX80" s="929"/>
      <c r="DY80" s="929"/>
      <c r="DZ80" s="930"/>
      <c r="EA80" s="221"/>
    </row>
    <row r="81" spans="1:131" ht="26.25" customHeight="1" x14ac:dyDescent="0.15">
      <c r="A81" s="230">
        <v>14</v>
      </c>
      <c r="B81" s="957"/>
      <c r="C81" s="958"/>
      <c r="D81" s="958"/>
      <c r="E81" s="958"/>
      <c r="F81" s="958"/>
      <c r="G81" s="958"/>
      <c r="H81" s="958"/>
      <c r="I81" s="958"/>
      <c r="J81" s="958"/>
      <c r="K81" s="958"/>
      <c r="L81" s="958"/>
      <c r="M81" s="958"/>
      <c r="N81" s="958"/>
      <c r="O81" s="958"/>
      <c r="P81" s="959"/>
      <c r="Q81" s="960"/>
      <c r="R81" s="954"/>
      <c r="S81" s="954"/>
      <c r="T81" s="954"/>
      <c r="U81" s="954"/>
      <c r="V81" s="954"/>
      <c r="W81" s="954"/>
      <c r="X81" s="954"/>
      <c r="Y81" s="954"/>
      <c r="Z81" s="954"/>
      <c r="AA81" s="954"/>
      <c r="AB81" s="954"/>
      <c r="AC81" s="954"/>
      <c r="AD81" s="954"/>
      <c r="AE81" s="954"/>
      <c r="AF81" s="954"/>
      <c r="AG81" s="954"/>
      <c r="AH81" s="954"/>
      <c r="AI81" s="954"/>
      <c r="AJ81" s="954"/>
      <c r="AK81" s="954"/>
      <c r="AL81" s="954"/>
      <c r="AM81" s="954"/>
      <c r="AN81" s="954"/>
      <c r="AO81" s="954"/>
      <c r="AP81" s="954"/>
      <c r="AQ81" s="954"/>
      <c r="AR81" s="954"/>
      <c r="AS81" s="954"/>
      <c r="AT81" s="954"/>
      <c r="AU81" s="954"/>
      <c r="AV81" s="954"/>
      <c r="AW81" s="954"/>
      <c r="AX81" s="954"/>
      <c r="AY81" s="954"/>
      <c r="AZ81" s="955"/>
      <c r="BA81" s="955"/>
      <c r="BB81" s="955"/>
      <c r="BC81" s="955"/>
      <c r="BD81" s="956"/>
      <c r="BE81" s="233"/>
      <c r="BF81" s="233"/>
      <c r="BG81" s="233"/>
      <c r="BH81" s="233"/>
      <c r="BI81" s="233"/>
      <c r="BJ81" s="233"/>
      <c r="BK81" s="233"/>
      <c r="BL81" s="233"/>
      <c r="BM81" s="233"/>
      <c r="BN81" s="233"/>
      <c r="BO81" s="233"/>
      <c r="BP81" s="233"/>
      <c r="BQ81" s="230">
        <v>75</v>
      </c>
      <c r="BR81" s="235"/>
      <c r="BS81" s="928"/>
      <c r="BT81" s="929"/>
      <c r="BU81" s="929"/>
      <c r="BV81" s="929"/>
      <c r="BW81" s="929"/>
      <c r="BX81" s="929"/>
      <c r="BY81" s="929"/>
      <c r="BZ81" s="929"/>
      <c r="CA81" s="929"/>
      <c r="CB81" s="929"/>
      <c r="CC81" s="929"/>
      <c r="CD81" s="929"/>
      <c r="CE81" s="929"/>
      <c r="CF81" s="929"/>
      <c r="CG81" s="938"/>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28"/>
      <c r="DW81" s="929"/>
      <c r="DX81" s="929"/>
      <c r="DY81" s="929"/>
      <c r="DZ81" s="930"/>
      <c r="EA81" s="221"/>
    </row>
    <row r="82" spans="1:131" ht="26.25" customHeight="1" x14ac:dyDescent="0.15">
      <c r="A82" s="230">
        <v>15</v>
      </c>
      <c r="B82" s="957"/>
      <c r="C82" s="958"/>
      <c r="D82" s="958"/>
      <c r="E82" s="958"/>
      <c r="F82" s="958"/>
      <c r="G82" s="958"/>
      <c r="H82" s="958"/>
      <c r="I82" s="958"/>
      <c r="J82" s="958"/>
      <c r="K82" s="958"/>
      <c r="L82" s="958"/>
      <c r="M82" s="958"/>
      <c r="N82" s="958"/>
      <c r="O82" s="958"/>
      <c r="P82" s="959"/>
      <c r="Q82" s="960"/>
      <c r="R82" s="954"/>
      <c r="S82" s="954"/>
      <c r="T82" s="954"/>
      <c r="U82" s="954"/>
      <c r="V82" s="954"/>
      <c r="W82" s="954"/>
      <c r="X82" s="954"/>
      <c r="Y82" s="954"/>
      <c r="Z82" s="954"/>
      <c r="AA82" s="954"/>
      <c r="AB82" s="954"/>
      <c r="AC82" s="954"/>
      <c r="AD82" s="954"/>
      <c r="AE82" s="954"/>
      <c r="AF82" s="954"/>
      <c r="AG82" s="954"/>
      <c r="AH82" s="954"/>
      <c r="AI82" s="954"/>
      <c r="AJ82" s="954"/>
      <c r="AK82" s="954"/>
      <c r="AL82" s="954"/>
      <c r="AM82" s="954"/>
      <c r="AN82" s="954"/>
      <c r="AO82" s="954"/>
      <c r="AP82" s="954"/>
      <c r="AQ82" s="954"/>
      <c r="AR82" s="954"/>
      <c r="AS82" s="954"/>
      <c r="AT82" s="954"/>
      <c r="AU82" s="954"/>
      <c r="AV82" s="954"/>
      <c r="AW82" s="954"/>
      <c r="AX82" s="954"/>
      <c r="AY82" s="954"/>
      <c r="AZ82" s="955"/>
      <c r="BA82" s="955"/>
      <c r="BB82" s="955"/>
      <c r="BC82" s="955"/>
      <c r="BD82" s="956"/>
      <c r="BE82" s="233"/>
      <c r="BF82" s="233"/>
      <c r="BG82" s="233"/>
      <c r="BH82" s="233"/>
      <c r="BI82" s="233"/>
      <c r="BJ82" s="233"/>
      <c r="BK82" s="233"/>
      <c r="BL82" s="233"/>
      <c r="BM82" s="233"/>
      <c r="BN82" s="233"/>
      <c r="BO82" s="233"/>
      <c r="BP82" s="233"/>
      <c r="BQ82" s="230">
        <v>76</v>
      </c>
      <c r="BR82" s="235"/>
      <c r="BS82" s="928"/>
      <c r="BT82" s="929"/>
      <c r="BU82" s="929"/>
      <c r="BV82" s="929"/>
      <c r="BW82" s="929"/>
      <c r="BX82" s="929"/>
      <c r="BY82" s="929"/>
      <c r="BZ82" s="929"/>
      <c r="CA82" s="929"/>
      <c r="CB82" s="929"/>
      <c r="CC82" s="929"/>
      <c r="CD82" s="929"/>
      <c r="CE82" s="929"/>
      <c r="CF82" s="929"/>
      <c r="CG82" s="938"/>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28"/>
      <c r="DW82" s="929"/>
      <c r="DX82" s="929"/>
      <c r="DY82" s="929"/>
      <c r="DZ82" s="930"/>
      <c r="EA82" s="221"/>
    </row>
    <row r="83" spans="1:131" ht="26.25" customHeight="1" x14ac:dyDescent="0.15">
      <c r="A83" s="230">
        <v>16</v>
      </c>
      <c r="B83" s="957"/>
      <c r="C83" s="958"/>
      <c r="D83" s="958"/>
      <c r="E83" s="958"/>
      <c r="F83" s="958"/>
      <c r="G83" s="958"/>
      <c r="H83" s="958"/>
      <c r="I83" s="958"/>
      <c r="J83" s="958"/>
      <c r="K83" s="958"/>
      <c r="L83" s="958"/>
      <c r="M83" s="958"/>
      <c r="N83" s="958"/>
      <c r="O83" s="958"/>
      <c r="P83" s="959"/>
      <c r="Q83" s="960"/>
      <c r="R83" s="954"/>
      <c r="S83" s="954"/>
      <c r="T83" s="954"/>
      <c r="U83" s="954"/>
      <c r="V83" s="954"/>
      <c r="W83" s="954"/>
      <c r="X83" s="954"/>
      <c r="Y83" s="954"/>
      <c r="Z83" s="954"/>
      <c r="AA83" s="954"/>
      <c r="AB83" s="954"/>
      <c r="AC83" s="954"/>
      <c r="AD83" s="954"/>
      <c r="AE83" s="954"/>
      <c r="AF83" s="954"/>
      <c r="AG83" s="954"/>
      <c r="AH83" s="954"/>
      <c r="AI83" s="954"/>
      <c r="AJ83" s="954"/>
      <c r="AK83" s="954"/>
      <c r="AL83" s="954"/>
      <c r="AM83" s="954"/>
      <c r="AN83" s="954"/>
      <c r="AO83" s="954"/>
      <c r="AP83" s="954"/>
      <c r="AQ83" s="954"/>
      <c r="AR83" s="954"/>
      <c r="AS83" s="954"/>
      <c r="AT83" s="954"/>
      <c r="AU83" s="954"/>
      <c r="AV83" s="954"/>
      <c r="AW83" s="954"/>
      <c r="AX83" s="954"/>
      <c r="AY83" s="954"/>
      <c r="AZ83" s="955"/>
      <c r="BA83" s="955"/>
      <c r="BB83" s="955"/>
      <c r="BC83" s="955"/>
      <c r="BD83" s="956"/>
      <c r="BE83" s="233"/>
      <c r="BF83" s="233"/>
      <c r="BG83" s="233"/>
      <c r="BH83" s="233"/>
      <c r="BI83" s="233"/>
      <c r="BJ83" s="233"/>
      <c r="BK83" s="233"/>
      <c r="BL83" s="233"/>
      <c r="BM83" s="233"/>
      <c r="BN83" s="233"/>
      <c r="BO83" s="233"/>
      <c r="BP83" s="233"/>
      <c r="BQ83" s="230">
        <v>77</v>
      </c>
      <c r="BR83" s="235"/>
      <c r="BS83" s="928"/>
      <c r="BT83" s="929"/>
      <c r="BU83" s="929"/>
      <c r="BV83" s="929"/>
      <c r="BW83" s="929"/>
      <c r="BX83" s="929"/>
      <c r="BY83" s="929"/>
      <c r="BZ83" s="929"/>
      <c r="CA83" s="929"/>
      <c r="CB83" s="929"/>
      <c r="CC83" s="929"/>
      <c r="CD83" s="929"/>
      <c r="CE83" s="929"/>
      <c r="CF83" s="929"/>
      <c r="CG83" s="938"/>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28"/>
      <c r="DW83" s="929"/>
      <c r="DX83" s="929"/>
      <c r="DY83" s="929"/>
      <c r="DZ83" s="930"/>
      <c r="EA83" s="221"/>
    </row>
    <row r="84" spans="1:131" ht="26.25" customHeight="1" x14ac:dyDescent="0.15">
      <c r="A84" s="230">
        <v>17</v>
      </c>
      <c r="B84" s="957"/>
      <c r="C84" s="958"/>
      <c r="D84" s="958"/>
      <c r="E84" s="958"/>
      <c r="F84" s="958"/>
      <c r="G84" s="958"/>
      <c r="H84" s="958"/>
      <c r="I84" s="958"/>
      <c r="J84" s="958"/>
      <c r="K84" s="958"/>
      <c r="L84" s="958"/>
      <c r="M84" s="958"/>
      <c r="N84" s="958"/>
      <c r="O84" s="958"/>
      <c r="P84" s="959"/>
      <c r="Q84" s="960"/>
      <c r="R84" s="954"/>
      <c r="S84" s="954"/>
      <c r="T84" s="954"/>
      <c r="U84" s="954"/>
      <c r="V84" s="954"/>
      <c r="W84" s="954"/>
      <c r="X84" s="954"/>
      <c r="Y84" s="954"/>
      <c r="Z84" s="954"/>
      <c r="AA84" s="954"/>
      <c r="AB84" s="954"/>
      <c r="AC84" s="954"/>
      <c r="AD84" s="954"/>
      <c r="AE84" s="954"/>
      <c r="AF84" s="954"/>
      <c r="AG84" s="954"/>
      <c r="AH84" s="954"/>
      <c r="AI84" s="954"/>
      <c r="AJ84" s="954"/>
      <c r="AK84" s="954"/>
      <c r="AL84" s="954"/>
      <c r="AM84" s="954"/>
      <c r="AN84" s="954"/>
      <c r="AO84" s="954"/>
      <c r="AP84" s="954"/>
      <c r="AQ84" s="954"/>
      <c r="AR84" s="954"/>
      <c r="AS84" s="954"/>
      <c r="AT84" s="954"/>
      <c r="AU84" s="954"/>
      <c r="AV84" s="954"/>
      <c r="AW84" s="954"/>
      <c r="AX84" s="954"/>
      <c r="AY84" s="954"/>
      <c r="AZ84" s="955"/>
      <c r="BA84" s="955"/>
      <c r="BB84" s="955"/>
      <c r="BC84" s="955"/>
      <c r="BD84" s="956"/>
      <c r="BE84" s="233"/>
      <c r="BF84" s="233"/>
      <c r="BG84" s="233"/>
      <c r="BH84" s="233"/>
      <c r="BI84" s="233"/>
      <c r="BJ84" s="233"/>
      <c r="BK84" s="233"/>
      <c r="BL84" s="233"/>
      <c r="BM84" s="233"/>
      <c r="BN84" s="233"/>
      <c r="BO84" s="233"/>
      <c r="BP84" s="233"/>
      <c r="BQ84" s="230">
        <v>78</v>
      </c>
      <c r="BR84" s="235"/>
      <c r="BS84" s="928"/>
      <c r="BT84" s="929"/>
      <c r="BU84" s="929"/>
      <c r="BV84" s="929"/>
      <c r="BW84" s="929"/>
      <c r="BX84" s="929"/>
      <c r="BY84" s="929"/>
      <c r="BZ84" s="929"/>
      <c r="CA84" s="929"/>
      <c r="CB84" s="929"/>
      <c r="CC84" s="929"/>
      <c r="CD84" s="929"/>
      <c r="CE84" s="929"/>
      <c r="CF84" s="929"/>
      <c r="CG84" s="938"/>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28"/>
      <c r="DW84" s="929"/>
      <c r="DX84" s="929"/>
      <c r="DY84" s="929"/>
      <c r="DZ84" s="930"/>
      <c r="EA84" s="221"/>
    </row>
    <row r="85" spans="1:131" ht="26.25" customHeight="1" x14ac:dyDescent="0.15">
      <c r="A85" s="230">
        <v>18</v>
      </c>
      <c r="B85" s="957"/>
      <c r="C85" s="958"/>
      <c r="D85" s="958"/>
      <c r="E85" s="958"/>
      <c r="F85" s="958"/>
      <c r="G85" s="958"/>
      <c r="H85" s="958"/>
      <c r="I85" s="958"/>
      <c r="J85" s="958"/>
      <c r="K85" s="958"/>
      <c r="L85" s="958"/>
      <c r="M85" s="958"/>
      <c r="N85" s="958"/>
      <c r="O85" s="958"/>
      <c r="P85" s="959"/>
      <c r="Q85" s="960"/>
      <c r="R85" s="954"/>
      <c r="S85" s="954"/>
      <c r="T85" s="954"/>
      <c r="U85" s="954"/>
      <c r="V85" s="954"/>
      <c r="W85" s="954"/>
      <c r="X85" s="954"/>
      <c r="Y85" s="954"/>
      <c r="Z85" s="954"/>
      <c r="AA85" s="954"/>
      <c r="AB85" s="954"/>
      <c r="AC85" s="954"/>
      <c r="AD85" s="954"/>
      <c r="AE85" s="954"/>
      <c r="AF85" s="954"/>
      <c r="AG85" s="954"/>
      <c r="AH85" s="954"/>
      <c r="AI85" s="954"/>
      <c r="AJ85" s="954"/>
      <c r="AK85" s="954"/>
      <c r="AL85" s="954"/>
      <c r="AM85" s="954"/>
      <c r="AN85" s="954"/>
      <c r="AO85" s="954"/>
      <c r="AP85" s="954"/>
      <c r="AQ85" s="954"/>
      <c r="AR85" s="954"/>
      <c r="AS85" s="954"/>
      <c r="AT85" s="954"/>
      <c r="AU85" s="954"/>
      <c r="AV85" s="954"/>
      <c r="AW85" s="954"/>
      <c r="AX85" s="954"/>
      <c r="AY85" s="954"/>
      <c r="AZ85" s="955"/>
      <c r="BA85" s="955"/>
      <c r="BB85" s="955"/>
      <c r="BC85" s="955"/>
      <c r="BD85" s="956"/>
      <c r="BE85" s="233"/>
      <c r="BF85" s="233"/>
      <c r="BG85" s="233"/>
      <c r="BH85" s="233"/>
      <c r="BI85" s="233"/>
      <c r="BJ85" s="233"/>
      <c r="BK85" s="233"/>
      <c r="BL85" s="233"/>
      <c r="BM85" s="233"/>
      <c r="BN85" s="233"/>
      <c r="BO85" s="233"/>
      <c r="BP85" s="233"/>
      <c r="BQ85" s="230">
        <v>79</v>
      </c>
      <c r="BR85" s="235"/>
      <c r="BS85" s="928"/>
      <c r="BT85" s="929"/>
      <c r="BU85" s="929"/>
      <c r="BV85" s="929"/>
      <c r="BW85" s="929"/>
      <c r="BX85" s="929"/>
      <c r="BY85" s="929"/>
      <c r="BZ85" s="929"/>
      <c r="CA85" s="929"/>
      <c r="CB85" s="929"/>
      <c r="CC85" s="929"/>
      <c r="CD85" s="929"/>
      <c r="CE85" s="929"/>
      <c r="CF85" s="929"/>
      <c r="CG85" s="938"/>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28"/>
      <c r="DW85" s="929"/>
      <c r="DX85" s="929"/>
      <c r="DY85" s="929"/>
      <c r="DZ85" s="930"/>
      <c r="EA85" s="221"/>
    </row>
    <row r="86" spans="1:131" ht="26.25" customHeight="1" x14ac:dyDescent="0.15">
      <c r="A86" s="230">
        <v>19</v>
      </c>
      <c r="B86" s="957"/>
      <c r="C86" s="958"/>
      <c r="D86" s="958"/>
      <c r="E86" s="958"/>
      <c r="F86" s="958"/>
      <c r="G86" s="958"/>
      <c r="H86" s="958"/>
      <c r="I86" s="958"/>
      <c r="J86" s="958"/>
      <c r="K86" s="958"/>
      <c r="L86" s="958"/>
      <c r="M86" s="958"/>
      <c r="N86" s="958"/>
      <c r="O86" s="958"/>
      <c r="P86" s="959"/>
      <c r="Q86" s="960"/>
      <c r="R86" s="954"/>
      <c r="S86" s="954"/>
      <c r="T86" s="954"/>
      <c r="U86" s="954"/>
      <c r="V86" s="954"/>
      <c r="W86" s="954"/>
      <c r="X86" s="954"/>
      <c r="Y86" s="954"/>
      <c r="Z86" s="954"/>
      <c r="AA86" s="954"/>
      <c r="AB86" s="954"/>
      <c r="AC86" s="954"/>
      <c r="AD86" s="954"/>
      <c r="AE86" s="954"/>
      <c r="AF86" s="954"/>
      <c r="AG86" s="954"/>
      <c r="AH86" s="954"/>
      <c r="AI86" s="954"/>
      <c r="AJ86" s="954"/>
      <c r="AK86" s="954"/>
      <c r="AL86" s="954"/>
      <c r="AM86" s="954"/>
      <c r="AN86" s="954"/>
      <c r="AO86" s="954"/>
      <c r="AP86" s="954"/>
      <c r="AQ86" s="954"/>
      <c r="AR86" s="954"/>
      <c r="AS86" s="954"/>
      <c r="AT86" s="954"/>
      <c r="AU86" s="954"/>
      <c r="AV86" s="954"/>
      <c r="AW86" s="954"/>
      <c r="AX86" s="954"/>
      <c r="AY86" s="954"/>
      <c r="AZ86" s="955"/>
      <c r="BA86" s="955"/>
      <c r="BB86" s="955"/>
      <c r="BC86" s="955"/>
      <c r="BD86" s="956"/>
      <c r="BE86" s="233"/>
      <c r="BF86" s="233"/>
      <c r="BG86" s="233"/>
      <c r="BH86" s="233"/>
      <c r="BI86" s="233"/>
      <c r="BJ86" s="233"/>
      <c r="BK86" s="233"/>
      <c r="BL86" s="233"/>
      <c r="BM86" s="233"/>
      <c r="BN86" s="233"/>
      <c r="BO86" s="233"/>
      <c r="BP86" s="233"/>
      <c r="BQ86" s="230">
        <v>80</v>
      </c>
      <c r="BR86" s="235"/>
      <c r="BS86" s="928"/>
      <c r="BT86" s="929"/>
      <c r="BU86" s="929"/>
      <c r="BV86" s="929"/>
      <c r="BW86" s="929"/>
      <c r="BX86" s="929"/>
      <c r="BY86" s="929"/>
      <c r="BZ86" s="929"/>
      <c r="CA86" s="929"/>
      <c r="CB86" s="929"/>
      <c r="CC86" s="929"/>
      <c r="CD86" s="929"/>
      <c r="CE86" s="929"/>
      <c r="CF86" s="929"/>
      <c r="CG86" s="938"/>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28"/>
      <c r="DW86" s="929"/>
      <c r="DX86" s="929"/>
      <c r="DY86" s="929"/>
      <c r="DZ86" s="930"/>
      <c r="EA86" s="221"/>
    </row>
    <row r="87" spans="1:131" ht="26.25" customHeight="1" x14ac:dyDescent="0.15">
      <c r="A87" s="236">
        <v>20</v>
      </c>
      <c r="B87" s="947"/>
      <c r="C87" s="948"/>
      <c r="D87" s="948"/>
      <c r="E87" s="948"/>
      <c r="F87" s="948"/>
      <c r="G87" s="948"/>
      <c r="H87" s="948"/>
      <c r="I87" s="948"/>
      <c r="J87" s="948"/>
      <c r="K87" s="948"/>
      <c r="L87" s="948"/>
      <c r="M87" s="948"/>
      <c r="N87" s="948"/>
      <c r="O87" s="948"/>
      <c r="P87" s="949"/>
      <c r="Q87" s="950"/>
      <c r="R87" s="951"/>
      <c r="S87" s="951"/>
      <c r="T87" s="951"/>
      <c r="U87" s="951"/>
      <c r="V87" s="951"/>
      <c r="W87" s="951"/>
      <c r="X87" s="951"/>
      <c r="Y87" s="951"/>
      <c r="Z87" s="951"/>
      <c r="AA87" s="951"/>
      <c r="AB87" s="951"/>
      <c r="AC87" s="951"/>
      <c r="AD87" s="951"/>
      <c r="AE87" s="951"/>
      <c r="AF87" s="951"/>
      <c r="AG87" s="951"/>
      <c r="AH87" s="951"/>
      <c r="AI87" s="951"/>
      <c r="AJ87" s="951"/>
      <c r="AK87" s="951"/>
      <c r="AL87" s="951"/>
      <c r="AM87" s="951"/>
      <c r="AN87" s="951"/>
      <c r="AO87" s="951"/>
      <c r="AP87" s="951"/>
      <c r="AQ87" s="951"/>
      <c r="AR87" s="951"/>
      <c r="AS87" s="951"/>
      <c r="AT87" s="951"/>
      <c r="AU87" s="951"/>
      <c r="AV87" s="951"/>
      <c r="AW87" s="951"/>
      <c r="AX87" s="951"/>
      <c r="AY87" s="951"/>
      <c r="AZ87" s="952"/>
      <c r="BA87" s="952"/>
      <c r="BB87" s="952"/>
      <c r="BC87" s="952"/>
      <c r="BD87" s="953"/>
      <c r="BE87" s="233"/>
      <c r="BF87" s="233"/>
      <c r="BG87" s="233"/>
      <c r="BH87" s="233"/>
      <c r="BI87" s="233"/>
      <c r="BJ87" s="233"/>
      <c r="BK87" s="233"/>
      <c r="BL87" s="233"/>
      <c r="BM87" s="233"/>
      <c r="BN87" s="233"/>
      <c r="BO87" s="233"/>
      <c r="BP87" s="233"/>
      <c r="BQ87" s="230">
        <v>81</v>
      </c>
      <c r="BR87" s="235"/>
      <c r="BS87" s="928"/>
      <c r="BT87" s="929"/>
      <c r="BU87" s="929"/>
      <c r="BV87" s="929"/>
      <c r="BW87" s="929"/>
      <c r="BX87" s="929"/>
      <c r="BY87" s="929"/>
      <c r="BZ87" s="929"/>
      <c r="CA87" s="929"/>
      <c r="CB87" s="929"/>
      <c r="CC87" s="929"/>
      <c r="CD87" s="929"/>
      <c r="CE87" s="929"/>
      <c r="CF87" s="929"/>
      <c r="CG87" s="938"/>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28"/>
      <c r="DW87" s="929"/>
      <c r="DX87" s="929"/>
      <c r="DY87" s="929"/>
      <c r="DZ87" s="930"/>
      <c r="EA87" s="221"/>
    </row>
    <row r="88" spans="1:131" ht="26.25" customHeight="1" thickBot="1" x14ac:dyDescent="0.2">
      <c r="A88" s="232" t="s">
        <v>394</v>
      </c>
      <c r="B88" s="920" t="s">
        <v>434</v>
      </c>
      <c r="C88" s="921"/>
      <c r="D88" s="921"/>
      <c r="E88" s="921"/>
      <c r="F88" s="921"/>
      <c r="G88" s="921"/>
      <c r="H88" s="921"/>
      <c r="I88" s="921"/>
      <c r="J88" s="921"/>
      <c r="K88" s="921"/>
      <c r="L88" s="921"/>
      <c r="M88" s="921"/>
      <c r="N88" s="921"/>
      <c r="O88" s="921"/>
      <c r="P88" s="931"/>
      <c r="Q88" s="945"/>
      <c r="R88" s="946"/>
      <c r="S88" s="946"/>
      <c r="T88" s="946"/>
      <c r="U88" s="946"/>
      <c r="V88" s="946"/>
      <c r="W88" s="946"/>
      <c r="X88" s="946"/>
      <c r="Y88" s="946"/>
      <c r="Z88" s="946"/>
      <c r="AA88" s="946"/>
      <c r="AB88" s="946"/>
      <c r="AC88" s="946"/>
      <c r="AD88" s="946"/>
      <c r="AE88" s="946"/>
      <c r="AF88" s="942">
        <v>10681</v>
      </c>
      <c r="AG88" s="942"/>
      <c r="AH88" s="942"/>
      <c r="AI88" s="942"/>
      <c r="AJ88" s="942"/>
      <c r="AK88" s="946"/>
      <c r="AL88" s="946"/>
      <c r="AM88" s="946"/>
      <c r="AN88" s="946"/>
      <c r="AO88" s="946"/>
      <c r="AP88" s="942">
        <v>2356</v>
      </c>
      <c r="AQ88" s="942"/>
      <c r="AR88" s="942"/>
      <c r="AS88" s="942"/>
      <c r="AT88" s="942"/>
      <c r="AU88" s="942" t="s">
        <v>608</v>
      </c>
      <c r="AV88" s="942"/>
      <c r="AW88" s="942"/>
      <c r="AX88" s="942"/>
      <c r="AY88" s="942"/>
      <c r="AZ88" s="943"/>
      <c r="BA88" s="943"/>
      <c r="BB88" s="943"/>
      <c r="BC88" s="943"/>
      <c r="BD88" s="944"/>
      <c r="BE88" s="233"/>
      <c r="BF88" s="233"/>
      <c r="BG88" s="233"/>
      <c r="BH88" s="233"/>
      <c r="BI88" s="233"/>
      <c r="BJ88" s="233"/>
      <c r="BK88" s="233"/>
      <c r="BL88" s="233"/>
      <c r="BM88" s="233"/>
      <c r="BN88" s="233"/>
      <c r="BO88" s="233"/>
      <c r="BP88" s="233"/>
      <c r="BQ88" s="230">
        <v>82</v>
      </c>
      <c r="BR88" s="235"/>
      <c r="BS88" s="928"/>
      <c r="BT88" s="929"/>
      <c r="BU88" s="929"/>
      <c r="BV88" s="929"/>
      <c r="BW88" s="929"/>
      <c r="BX88" s="929"/>
      <c r="BY88" s="929"/>
      <c r="BZ88" s="929"/>
      <c r="CA88" s="929"/>
      <c r="CB88" s="929"/>
      <c r="CC88" s="929"/>
      <c r="CD88" s="929"/>
      <c r="CE88" s="929"/>
      <c r="CF88" s="929"/>
      <c r="CG88" s="938"/>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28"/>
      <c r="DW88" s="929"/>
      <c r="DX88" s="929"/>
      <c r="DY88" s="929"/>
      <c r="DZ88" s="930"/>
      <c r="EA88" s="221"/>
    </row>
    <row r="89" spans="1:131" ht="26.25" hidden="1" customHeight="1" x14ac:dyDescent="0.15">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928"/>
      <c r="BT89" s="929"/>
      <c r="BU89" s="929"/>
      <c r="BV89" s="929"/>
      <c r="BW89" s="929"/>
      <c r="BX89" s="929"/>
      <c r="BY89" s="929"/>
      <c r="BZ89" s="929"/>
      <c r="CA89" s="929"/>
      <c r="CB89" s="929"/>
      <c r="CC89" s="929"/>
      <c r="CD89" s="929"/>
      <c r="CE89" s="929"/>
      <c r="CF89" s="929"/>
      <c r="CG89" s="938"/>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28"/>
      <c r="DW89" s="929"/>
      <c r="DX89" s="929"/>
      <c r="DY89" s="929"/>
      <c r="DZ89" s="930"/>
      <c r="EA89" s="221"/>
    </row>
    <row r="90" spans="1:131" ht="26.25" hidden="1" customHeight="1" x14ac:dyDescent="0.15">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928"/>
      <c r="BT90" s="929"/>
      <c r="BU90" s="929"/>
      <c r="BV90" s="929"/>
      <c r="BW90" s="929"/>
      <c r="BX90" s="929"/>
      <c r="BY90" s="929"/>
      <c r="BZ90" s="929"/>
      <c r="CA90" s="929"/>
      <c r="CB90" s="929"/>
      <c r="CC90" s="929"/>
      <c r="CD90" s="929"/>
      <c r="CE90" s="929"/>
      <c r="CF90" s="929"/>
      <c r="CG90" s="938"/>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28"/>
      <c r="DW90" s="929"/>
      <c r="DX90" s="929"/>
      <c r="DY90" s="929"/>
      <c r="DZ90" s="930"/>
      <c r="EA90" s="221"/>
    </row>
    <row r="91" spans="1:131" ht="26.25" hidden="1" customHeight="1" x14ac:dyDescent="0.15">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928"/>
      <c r="BT91" s="929"/>
      <c r="BU91" s="929"/>
      <c r="BV91" s="929"/>
      <c r="BW91" s="929"/>
      <c r="BX91" s="929"/>
      <c r="BY91" s="929"/>
      <c r="BZ91" s="929"/>
      <c r="CA91" s="929"/>
      <c r="CB91" s="929"/>
      <c r="CC91" s="929"/>
      <c r="CD91" s="929"/>
      <c r="CE91" s="929"/>
      <c r="CF91" s="929"/>
      <c r="CG91" s="938"/>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28"/>
      <c r="DW91" s="929"/>
      <c r="DX91" s="929"/>
      <c r="DY91" s="929"/>
      <c r="DZ91" s="930"/>
      <c r="EA91" s="221"/>
    </row>
    <row r="92" spans="1:131" ht="26.25" hidden="1" customHeight="1" x14ac:dyDescent="0.15">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928"/>
      <c r="BT92" s="929"/>
      <c r="BU92" s="929"/>
      <c r="BV92" s="929"/>
      <c r="BW92" s="929"/>
      <c r="BX92" s="929"/>
      <c r="BY92" s="929"/>
      <c r="BZ92" s="929"/>
      <c r="CA92" s="929"/>
      <c r="CB92" s="929"/>
      <c r="CC92" s="929"/>
      <c r="CD92" s="929"/>
      <c r="CE92" s="929"/>
      <c r="CF92" s="929"/>
      <c r="CG92" s="938"/>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28"/>
      <c r="DW92" s="929"/>
      <c r="DX92" s="929"/>
      <c r="DY92" s="929"/>
      <c r="DZ92" s="930"/>
      <c r="EA92" s="221"/>
    </row>
    <row r="93" spans="1:131" ht="26.25" hidden="1" customHeight="1" x14ac:dyDescent="0.15">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928"/>
      <c r="BT93" s="929"/>
      <c r="BU93" s="929"/>
      <c r="BV93" s="929"/>
      <c r="BW93" s="929"/>
      <c r="BX93" s="929"/>
      <c r="BY93" s="929"/>
      <c r="BZ93" s="929"/>
      <c r="CA93" s="929"/>
      <c r="CB93" s="929"/>
      <c r="CC93" s="929"/>
      <c r="CD93" s="929"/>
      <c r="CE93" s="929"/>
      <c r="CF93" s="929"/>
      <c r="CG93" s="938"/>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28"/>
      <c r="DW93" s="929"/>
      <c r="DX93" s="929"/>
      <c r="DY93" s="929"/>
      <c r="DZ93" s="930"/>
      <c r="EA93" s="221"/>
    </row>
    <row r="94" spans="1:131" ht="26.25" hidden="1" customHeight="1" x14ac:dyDescent="0.15">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928"/>
      <c r="BT94" s="929"/>
      <c r="BU94" s="929"/>
      <c r="BV94" s="929"/>
      <c r="BW94" s="929"/>
      <c r="BX94" s="929"/>
      <c r="BY94" s="929"/>
      <c r="BZ94" s="929"/>
      <c r="CA94" s="929"/>
      <c r="CB94" s="929"/>
      <c r="CC94" s="929"/>
      <c r="CD94" s="929"/>
      <c r="CE94" s="929"/>
      <c r="CF94" s="929"/>
      <c r="CG94" s="938"/>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28"/>
      <c r="DW94" s="929"/>
      <c r="DX94" s="929"/>
      <c r="DY94" s="929"/>
      <c r="DZ94" s="930"/>
      <c r="EA94" s="221"/>
    </row>
    <row r="95" spans="1:131" ht="26.25" hidden="1" customHeight="1" x14ac:dyDescent="0.15">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928"/>
      <c r="BT95" s="929"/>
      <c r="BU95" s="929"/>
      <c r="BV95" s="929"/>
      <c r="BW95" s="929"/>
      <c r="BX95" s="929"/>
      <c r="BY95" s="929"/>
      <c r="BZ95" s="929"/>
      <c r="CA95" s="929"/>
      <c r="CB95" s="929"/>
      <c r="CC95" s="929"/>
      <c r="CD95" s="929"/>
      <c r="CE95" s="929"/>
      <c r="CF95" s="929"/>
      <c r="CG95" s="938"/>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28"/>
      <c r="DW95" s="929"/>
      <c r="DX95" s="929"/>
      <c r="DY95" s="929"/>
      <c r="DZ95" s="930"/>
      <c r="EA95" s="221"/>
    </row>
    <row r="96" spans="1:131" ht="26.25" hidden="1" customHeight="1" x14ac:dyDescent="0.15">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928"/>
      <c r="BT96" s="929"/>
      <c r="BU96" s="929"/>
      <c r="BV96" s="929"/>
      <c r="BW96" s="929"/>
      <c r="BX96" s="929"/>
      <c r="BY96" s="929"/>
      <c r="BZ96" s="929"/>
      <c r="CA96" s="929"/>
      <c r="CB96" s="929"/>
      <c r="CC96" s="929"/>
      <c r="CD96" s="929"/>
      <c r="CE96" s="929"/>
      <c r="CF96" s="929"/>
      <c r="CG96" s="938"/>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28"/>
      <c r="DW96" s="929"/>
      <c r="DX96" s="929"/>
      <c r="DY96" s="929"/>
      <c r="DZ96" s="930"/>
      <c r="EA96" s="221"/>
    </row>
    <row r="97" spans="1:131" ht="26.25" hidden="1" customHeight="1" x14ac:dyDescent="0.15">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928"/>
      <c r="BT97" s="929"/>
      <c r="BU97" s="929"/>
      <c r="BV97" s="929"/>
      <c r="BW97" s="929"/>
      <c r="BX97" s="929"/>
      <c r="BY97" s="929"/>
      <c r="BZ97" s="929"/>
      <c r="CA97" s="929"/>
      <c r="CB97" s="929"/>
      <c r="CC97" s="929"/>
      <c r="CD97" s="929"/>
      <c r="CE97" s="929"/>
      <c r="CF97" s="929"/>
      <c r="CG97" s="938"/>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28"/>
      <c r="DW97" s="929"/>
      <c r="DX97" s="929"/>
      <c r="DY97" s="929"/>
      <c r="DZ97" s="930"/>
      <c r="EA97" s="221"/>
    </row>
    <row r="98" spans="1:131" ht="26.25" hidden="1" customHeight="1" x14ac:dyDescent="0.15">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928"/>
      <c r="BT98" s="929"/>
      <c r="BU98" s="929"/>
      <c r="BV98" s="929"/>
      <c r="BW98" s="929"/>
      <c r="BX98" s="929"/>
      <c r="BY98" s="929"/>
      <c r="BZ98" s="929"/>
      <c r="CA98" s="929"/>
      <c r="CB98" s="929"/>
      <c r="CC98" s="929"/>
      <c r="CD98" s="929"/>
      <c r="CE98" s="929"/>
      <c r="CF98" s="929"/>
      <c r="CG98" s="938"/>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28"/>
      <c r="DW98" s="929"/>
      <c r="DX98" s="929"/>
      <c r="DY98" s="929"/>
      <c r="DZ98" s="930"/>
      <c r="EA98" s="221"/>
    </row>
    <row r="99" spans="1:131" ht="26.25" hidden="1" customHeight="1" x14ac:dyDescent="0.15">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928"/>
      <c r="BT99" s="929"/>
      <c r="BU99" s="929"/>
      <c r="BV99" s="929"/>
      <c r="BW99" s="929"/>
      <c r="BX99" s="929"/>
      <c r="BY99" s="929"/>
      <c r="BZ99" s="929"/>
      <c r="CA99" s="929"/>
      <c r="CB99" s="929"/>
      <c r="CC99" s="929"/>
      <c r="CD99" s="929"/>
      <c r="CE99" s="929"/>
      <c r="CF99" s="929"/>
      <c r="CG99" s="938"/>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28"/>
      <c r="DW99" s="929"/>
      <c r="DX99" s="929"/>
      <c r="DY99" s="929"/>
      <c r="DZ99" s="930"/>
      <c r="EA99" s="221"/>
    </row>
    <row r="100" spans="1:131" ht="26.25" hidden="1" customHeight="1" x14ac:dyDescent="0.15">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928"/>
      <c r="BT100" s="929"/>
      <c r="BU100" s="929"/>
      <c r="BV100" s="929"/>
      <c r="BW100" s="929"/>
      <c r="BX100" s="929"/>
      <c r="BY100" s="929"/>
      <c r="BZ100" s="929"/>
      <c r="CA100" s="929"/>
      <c r="CB100" s="929"/>
      <c r="CC100" s="929"/>
      <c r="CD100" s="929"/>
      <c r="CE100" s="929"/>
      <c r="CF100" s="929"/>
      <c r="CG100" s="938"/>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28"/>
      <c r="DW100" s="929"/>
      <c r="DX100" s="929"/>
      <c r="DY100" s="929"/>
      <c r="DZ100" s="930"/>
      <c r="EA100" s="221"/>
    </row>
    <row r="101" spans="1:131" ht="26.25" hidden="1" customHeight="1" x14ac:dyDescent="0.15">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928"/>
      <c r="BT101" s="929"/>
      <c r="BU101" s="929"/>
      <c r="BV101" s="929"/>
      <c r="BW101" s="929"/>
      <c r="BX101" s="929"/>
      <c r="BY101" s="929"/>
      <c r="BZ101" s="929"/>
      <c r="CA101" s="929"/>
      <c r="CB101" s="929"/>
      <c r="CC101" s="929"/>
      <c r="CD101" s="929"/>
      <c r="CE101" s="929"/>
      <c r="CF101" s="929"/>
      <c r="CG101" s="938"/>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28"/>
      <c r="DW101" s="929"/>
      <c r="DX101" s="929"/>
      <c r="DY101" s="929"/>
      <c r="DZ101" s="930"/>
      <c r="EA101" s="221"/>
    </row>
    <row r="102" spans="1:131" ht="26.25" customHeight="1" thickBot="1" x14ac:dyDescent="0.2">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394</v>
      </c>
      <c r="BR102" s="920" t="s">
        <v>435</v>
      </c>
      <c r="BS102" s="921"/>
      <c r="BT102" s="921"/>
      <c r="BU102" s="921"/>
      <c r="BV102" s="921"/>
      <c r="BW102" s="921"/>
      <c r="BX102" s="921"/>
      <c r="BY102" s="921"/>
      <c r="BZ102" s="921"/>
      <c r="CA102" s="921"/>
      <c r="CB102" s="921"/>
      <c r="CC102" s="921"/>
      <c r="CD102" s="921"/>
      <c r="CE102" s="921"/>
      <c r="CF102" s="921"/>
      <c r="CG102" s="931"/>
      <c r="CH102" s="932"/>
      <c r="CI102" s="933"/>
      <c r="CJ102" s="933"/>
      <c r="CK102" s="933"/>
      <c r="CL102" s="934"/>
      <c r="CM102" s="932"/>
      <c r="CN102" s="933"/>
      <c r="CO102" s="933"/>
      <c r="CP102" s="933"/>
      <c r="CQ102" s="934"/>
      <c r="CR102" s="935"/>
      <c r="CS102" s="936"/>
      <c r="CT102" s="936"/>
      <c r="CU102" s="936"/>
      <c r="CV102" s="937"/>
      <c r="CW102" s="935"/>
      <c r="CX102" s="936"/>
      <c r="CY102" s="936"/>
      <c r="CZ102" s="936"/>
      <c r="DA102" s="937"/>
      <c r="DB102" s="935"/>
      <c r="DC102" s="936"/>
      <c r="DD102" s="936"/>
      <c r="DE102" s="936"/>
      <c r="DF102" s="937"/>
      <c r="DG102" s="935"/>
      <c r="DH102" s="936"/>
      <c r="DI102" s="936"/>
      <c r="DJ102" s="936"/>
      <c r="DK102" s="937"/>
      <c r="DL102" s="935"/>
      <c r="DM102" s="936"/>
      <c r="DN102" s="936"/>
      <c r="DO102" s="936"/>
      <c r="DP102" s="937"/>
      <c r="DQ102" s="935"/>
      <c r="DR102" s="936"/>
      <c r="DS102" s="936"/>
      <c r="DT102" s="936"/>
      <c r="DU102" s="937"/>
      <c r="DV102" s="920"/>
      <c r="DW102" s="921"/>
      <c r="DX102" s="921"/>
      <c r="DY102" s="921"/>
      <c r="DZ102" s="922"/>
      <c r="EA102" s="221"/>
    </row>
    <row r="103" spans="1:131" ht="26.25" customHeight="1" x14ac:dyDescent="0.15">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23" t="s">
        <v>436</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221"/>
    </row>
    <row r="104" spans="1:131" ht="26.25" customHeight="1" x14ac:dyDescent="0.15">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24" t="s">
        <v>437</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221"/>
    </row>
    <row r="105" spans="1:131" ht="11.25" customHeight="1" x14ac:dyDescent="0.15">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25" t="s">
        <v>438</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25" t="s">
        <v>439</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25" t="s">
        <v>440</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441</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221" customFormat="1" ht="26.25" customHeight="1" x14ac:dyDescent="0.15">
      <c r="A109" s="878" t="s">
        <v>442</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81" t="s">
        <v>443</v>
      </c>
      <c r="AB109" s="879"/>
      <c r="AC109" s="879"/>
      <c r="AD109" s="879"/>
      <c r="AE109" s="880"/>
      <c r="AF109" s="881" t="s">
        <v>444</v>
      </c>
      <c r="AG109" s="879"/>
      <c r="AH109" s="879"/>
      <c r="AI109" s="879"/>
      <c r="AJ109" s="880"/>
      <c r="AK109" s="881" t="s">
        <v>306</v>
      </c>
      <c r="AL109" s="879"/>
      <c r="AM109" s="879"/>
      <c r="AN109" s="879"/>
      <c r="AO109" s="880"/>
      <c r="AP109" s="881" t="s">
        <v>445</v>
      </c>
      <c r="AQ109" s="879"/>
      <c r="AR109" s="879"/>
      <c r="AS109" s="879"/>
      <c r="AT109" s="912"/>
      <c r="AU109" s="878" t="s">
        <v>442</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81" t="s">
        <v>443</v>
      </c>
      <c r="BR109" s="879"/>
      <c r="BS109" s="879"/>
      <c r="BT109" s="879"/>
      <c r="BU109" s="880"/>
      <c r="BV109" s="881" t="s">
        <v>444</v>
      </c>
      <c r="BW109" s="879"/>
      <c r="BX109" s="879"/>
      <c r="BY109" s="879"/>
      <c r="BZ109" s="880"/>
      <c r="CA109" s="881" t="s">
        <v>306</v>
      </c>
      <c r="CB109" s="879"/>
      <c r="CC109" s="879"/>
      <c r="CD109" s="879"/>
      <c r="CE109" s="880"/>
      <c r="CF109" s="919" t="s">
        <v>445</v>
      </c>
      <c r="CG109" s="919"/>
      <c r="CH109" s="919"/>
      <c r="CI109" s="919"/>
      <c r="CJ109" s="919"/>
      <c r="CK109" s="881" t="s">
        <v>446</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81" t="s">
        <v>443</v>
      </c>
      <c r="DH109" s="879"/>
      <c r="DI109" s="879"/>
      <c r="DJ109" s="879"/>
      <c r="DK109" s="880"/>
      <c r="DL109" s="881" t="s">
        <v>444</v>
      </c>
      <c r="DM109" s="879"/>
      <c r="DN109" s="879"/>
      <c r="DO109" s="879"/>
      <c r="DP109" s="880"/>
      <c r="DQ109" s="881" t="s">
        <v>306</v>
      </c>
      <c r="DR109" s="879"/>
      <c r="DS109" s="879"/>
      <c r="DT109" s="879"/>
      <c r="DU109" s="880"/>
      <c r="DV109" s="881" t="s">
        <v>445</v>
      </c>
      <c r="DW109" s="879"/>
      <c r="DX109" s="879"/>
      <c r="DY109" s="879"/>
      <c r="DZ109" s="912"/>
    </row>
    <row r="110" spans="1:131" s="221" customFormat="1" ht="26.25" customHeight="1" x14ac:dyDescent="0.15">
      <c r="A110" s="790" t="s">
        <v>447</v>
      </c>
      <c r="B110" s="791"/>
      <c r="C110" s="791"/>
      <c r="D110" s="791"/>
      <c r="E110" s="791"/>
      <c r="F110" s="791"/>
      <c r="G110" s="791"/>
      <c r="H110" s="791"/>
      <c r="I110" s="791"/>
      <c r="J110" s="791"/>
      <c r="K110" s="791"/>
      <c r="L110" s="791"/>
      <c r="M110" s="791"/>
      <c r="N110" s="791"/>
      <c r="O110" s="791"/>
      <c r="P110" s="791"/>
      <c r="Q110" s="791"/>
      <c r="R110" s="791"/>
      <c r="S110" s="791"/>
      <c r="T110" s="791"/>
      <c r="U110" s="791"/>
      <c r="V110" s="791"/>
      <c r="W110" s="791"/>
      <c r="X110" s="791"/>
      <c r="Y110" s="791"/>
      <c r="Z110" s="792"/>
      <c r="AA110" s="871">
        <v>15788649</v>
      </c>
      <c r="AB110" s="872"/>
      <c r="AC110" s="872"/>
      <c r="AD110" s="872"/>
      <c r="AE110" s="873"/>
      <c r="AF110" s="874">
        <v>15769550</v>
      </c>
      <c r="AG110" s="872"/>
      <c r="AH110" s="872"/>
      <c r="AI110" s="872"/>
      <c r="AJ110" s="873"/>
      <c r="AK110" s="874">
        <v>15792240</v>
      </c>
      <c r="AL110" s="872"/>
      <c r="AM110" s="872"/>
      <c r="AN110" s="872"/>
      <c r="AO110" s="873"/>
      <c r="AP110" s="875">
        <v>15.9</v>
      </c>
      <c r="AQ110" s="876"/>
      <c r="AR110" s="876"/>
      <c r="AS110" s="876"/>
      <c r="AT110" s="877"/>
      <c r="AU110" s="913" t="s">
        <v>73</v>
      </c>
      <c r="AV110" s="914"/>
      <c r="AW110" s="914"/>
      <c r="AX110" s="914"/>
      <c r="AY110" s="914"/>
      <c r="AZ110" s="843" t="s">
        <v>448</v>
      </c>
      <c r="BA110" s="791"/>
      <c r="BB110" s="791"/>
      <c r="BC110" s="791"/>
      <c r="BD110" s="791"/>
      <c r="BE110" s="791"/>
      <c r="BF110" s="791"/>
      <c r="BG110" s="791"/>
      <c r="BH110" s="791"/>
      <c r="BI110" s="791"/>
      <c r="BJ110" s="791"/>
      <c r="BK110" s="791"/>
      <c r="BL110" s="791"/>
      <c r="BM110" s="791"/>
      <c r="BN110" s="791"/>
      <c r="BO110" s="791"/>
      <c r="BP110" s="792"/>
      <c r="BQ110" s="844">
        <v>178856397</v>
      </c>
      <c r="BR110" s="825"/>
      <c r="BS110" s="825"/>
      <c r="BT110" s="825"/>
      <c r="BU110" s="825"/>
      <c r="BV110" s="825">
        <v>178298768</v>
      </c>
      <c r="BW110" s="825"/>
      <c r="BX110" s="825"/>
      <c r="BY110" s="825"/>
      <c r="BZ110" s="825"/>
      <c r="CA110" s="825">
        <v>173418922</v>
      </c>
      <c r="CB110" s="825"/>
      <c r="CC110" s="825"/>
      <c r="CD110" s="825"/>
      <c r="CE110" s="825"/>
      <c r="CF110" s="849">
        <v>174.6</v>
      </c>
      <c r="CG110" s="850"/>
      <c r="CH110" s="850"/>
      <c r="CI110" s="850"/>
      <c r="CJ110" s="850"/>
      <c r="CK110" s="909" t="s">
        <v>449</v>
      </c>
      <c r="CL110" s="802"/>
      <c r="CM110" s="843" t="s">
        <v>450</v>
      </c>
      <c r="CN110" s="791"/>
      <c r="CO110" s="791"/>
      <c r="CP110" s="791"/>
      <c r="CQ110" s="791"/>
      <c r="CR110" s="791"/>
      <c r="CS110" s="791"/>
      <c r="CT110" s="791"/>
      <c r="CU110" s="791"/>
      <c r="CV110" s="791"/>
      <c r="CW110" s="791"/>
      <c r="CX110" s="791"/>
      <c r="CY110" s="791"/>
      <c r="CZ110" s="791"/>
      <c r="DA110" s="791"/>
      <c r="DB110" s="791"/>
      <c r="DC110" s="791"/>
      <c r="DD110" s="791"/>
      <c r="DE110" s="791"/>
      <c r="DF110" s="792"/>
      <c r="DG110" s="844" t="s">
        <v>451</v>
      </c>
      <c r="DH110" s="825"/>
      <c r="DI110" s="825"/>
      <c r="DJ110" s="825"/>
      <c r="DK110" s="825"/>
      <c r="DL110" s="825" t="s">
        <v>451</v>
      </c>
      <c r="DM110" s="825"/>
      <c r="DN110" s="825"/>
      <c r="DO110" s="825"/>
      <c r="DP110" s="825"/>
      <c r="DQ110" s="825" t="s">
        <v>451</v>
      </c>
      <c r="DR110" s="825"/>
      <c r="DS110" s="825"/>
      <c r="DT110" s="825"/>
      <c r="DU110" s="825"/>
      <c r="DV110" s="826" t="s">
        <v>129</v>
      </c>
      <c r="DW110" s="826"/>
      <c r="DX110" s="826"/>
      <c r="DY110" s="826"/>
      <c r="DZ110" s="827"/>
    </row>
    <row r="111" spans="1:131" s="221" customFormat="1" ht="26.25" customHeight="1" x14ac:dyDescent="0.15">
      <c r="A111" s="757" t="s">
        <v>452</v>
      </c>
      <c r="B111" s="758"/>
      <c r="C111" s="758"/>
      <c r="D111" s="758"/>
      <c r="E111" s="758"/>
      <c r="F111" s="758"/>
      <c r="G111" s="758"/>
      <c r="H111" s="758"/>
      <c r="I111" s="758"/>
      <c r="J111" s="758"/>
      <c r="K111" s="758"/>
      <c r="L111" s="758"/>
      <c r="M111" s="758"/>
      <c r="N111" s="758"/>
      <c r="O111" s="758"/>
      <c r="P111" s="758"/>
      <c r="Q111" s="758"/>
      <c r="R111" s="758"/>
      <c r="S111" s="758"/>
      <c r="T111" s="758"/>
      <c r="U111" s="758"/>
      <c r="V111" s="758"/>
      <c r="W111" s="758"/>
      <c r="X111" s="758"/>
      <c r="Y111" s="758"/>
      <c r="Z111" s="908"/>
      <c r="AA111" s="901" t="s">
        <v>129</v>
      </c>
      <c r="AB111" s="902"/>
      <c r="AC111" s="902"/>
      <c r="AD111" s="902"/>
      <c r="AE111" s="903"/>
      <c r="AF111" s="904" t="s">
        <v>129</v>
      </c>
      <c r="AG111" s="902"/>
      <c r="AH111" s="902"/>
      <c r="AI111" s="902"/>
      <c r="AJ111" s="903"/>
      <c r="AK111" s="904" t="s">
        <v>129</v>
      </c>
      <c r="AL111" s="902"/>
      <c r="AM111" s="902"/>
      <c r="AN111" s="902"/>
      <c r="AO111" s="903"/>
      <c r="AP111" s="905" t="s">
        <v>451</v>
      </c>
      <c r="AQ111" s="906"/>
      <c r="AR111" s="906"/>
      <c r="AS111" s="906"/>
      <c r="AT111" s="907"/>
      <c r="AU111" s="915"/>
      <c r="AV111" s="916"/>
      <c r="AW111" s="916"/>
      <c r="AX111" s="916"/>
      <c r="AY111" s="916"/>
      <c r="AZ111" s="798" t="s">
        <v>453</v>
      </c>
      <c r="BA111" s="735"/>
      <c r="BB111" s="735"/>
      <c r="BC111" s="735"/>
      <c r="BD111" s="735"/>
      <c r="BE111" s="735"/>
      <c r="BF111" s="735"/>
      <c r="BG111" s="735"/>
      <c r="BH111" s="735"/>
      <c r="BI111" s="735"/>
      <c r="BJ111" s="735"/>
      <c r="BK111" s="735"/>
      <c r="BL111" s="735"/>
      <c r="BM111" s="735"/>
      <c r="BN111" s="735"/>
      <c r="BO111" s="735"/>
      <c r="BP111" s="736"/>
      <c r="BQ111" s="799" t="s">
        <v>129</v>
      </c>
      <c r="BR111" s="800"/>
      <c r="BS111" s="800"/>
      <c r="BT111" s="800"/>
      <c r="BU111" s="800"/>
      <c r="BV111" s="800" t="s">
        <v>451</v>
      </c>
      <c r="BW111" s="800"/>
      <c r="BX111" s="800"/>
      <c r="BY111" s="800"/>
      <c r="BZ111" s="800"/>
      <c r="CA111" s="800" t="s">
        <v>454</v>
      </c>
      <c r="CB111" s="800"/>
      <c r="CC111" s="800"/>
      <c r="CD111" s="800"/>
      <c r="CE111" s="800"/>
      <c r="CF111" s="858" t="s">
        <v>451</v>
      </c>
      <c r="CG111" s="859"/>
      <c r="CH111" s="859"/>
      <c r="CI111" s="859"/>
      <c r="CJ111" s="859"/>
      <c r="CK111" s="910"/>
      <c r="CL111" s="804"/>
      <c r="CM111" s="798" t="s">
        <v>455</v>
      </c>
      <c r="CN111" s="735"/>
      <c r="CO111" s="735"/>
      <c r="CP111" s="735"/>
      <c r="CQ111" s="735"/>
      <c r="CR111" s="735"/>
      <c r="CS111" s="735"/>
      <c r="CT111" s="735"/>
      <c r="CU111" s="735"/>
      <c r="CV111" s="735"/>
      <c r="CW111" s="735"/>
      <c r="CX111" s="735"/>
      <c r="CY111" s="735"/>
      <c r="CZ111" s="735"/>
      <c r="DA111" s="735"/>
      <c r="DB111" s="735"/>
      <c r="DC111" s="735"/>
      <c r="DD111" s="735"/>
      <c r="DE111" s="735"/>
      <c r="DF111" s="736"/>
      <c r="DG111" s="799" t="s">
        <v>454</v>
      </c>
      <c r="DH111" s="800"/>
      <c r="DI111" s="800"/>
      <c r="DJ111" s="800"/>
      <c r="DK111" s="800"/>
      <c r="DL111" s="800" t="s">
        <v>454</v>
      </c>
      <c r="DM111" s="800"/>
      <c r="DN111" s="800"/>
      <c r="DO111" s="800"/>
      <c r="DP111" s="800"/>
      <c r="DQ111" s="800" t="s">
        <v>451</v>
      </c>
      <c r="DR111" s="800"/>
      <c r="DS111" s="800"/>
      <c r="DT111" s="800"/>
      <c r="DU111" s="800"/>
      <c r="DV111" s="777" t="s">
        <v>129</v>
      </c>
      <c r="DW111" s="777"/>
      <c r="DX111" s="777"/>
      <c r="DY111" s="777"/>
      <c r="DZ111" s="778"/>
    </row>
    <row r="112" spans="1:131" s="221" customFormat="1" ht="26.25" customHeight="1" x14ac:dyDescent="0.15">
      <c r="A112" s="895" t="s">
        <v>456</v>
      </c>
      <c r="B112" s="896"/>
      <c r="C112" s="735" t="s">
        <v>457</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62">
        <v>433333</v>
      </c>
      <c r="AB112" s="763"/>
      <c r="AC112" s="763"/>
      <c r="AD112" s="763"/>
      <c r="AE112" s="764"/>
      <c r="AF112" s="765">
        <v>433333</v>
      </c>
      <c r="AG112" s="763"/>
      <c r="AH112" s="763"/>
      <c r="AI112" s="763"/>
      <c r="AJ112" s="764"/>
      <c r="AK112" s="765">
        <v>160000</v>
      </c>
      <c r="AL112" s="763"/>
      <c r="AM112" s="763"/>
      <c r="AN112" s="763"/>
      <c r="AO112" s="764"/>
      <c r="AP112" s="807">
        <v>0.2</v>
      </c>
      <c r="AQ112" s="808"/>
      <c r="AR112" s="808"/>
      <c r="AS112" s="808"/>
      <c r="AT112" s="809"/>
      <c r="AU112" s="915"/>
      <c r="AV112" s="916"/>
      <c r="AW112" s="916"/>
      <c r="AX112" s="916"/>
      <c r="AY112" s="916"/>
      <c r="AZ112" s="798" t="s">
        <v>458</v>
      </c>
      <c r="BA112" s="735"/>
      <c r="BB112" s="735"/>
      <c r="BC112" s="735"/>
      <c r="BD112" s="735"/>
      <c r="BE112" s="735"/>
      <c r="BF112" s="735"/>
      <c r="BG112" s="735"/>
      <c r="BH112" s="735"/>
      <c r="BI112" s="735"/>
      <c r="BJ112" s="735"/>
      <c r="BK112" s="735"/>
      <c r="BL112" s="735"/>
      <c r="BM112" s="735"/>
      <c r="BN112" s="735"/>
      <c r="BO112" s="735"/>
      <c r="BP112" s="736"/>
      <c r="BQ112" s="799">
        <v>81452963</v>
      </c>
      <c r="BR112" s="800"/>
      <c r="BS112" s="800"/>
      <c r="BT112" s="800"/>
      <c r="BU112" s="800"/>
      <c r="BV112" s="800">
        <v>78485235</v>
      </c>
      <c r="BW112" s="800"/>
      <c r="BX112" s="800"/>
      <c r="BY112" s="800"/>
      <c r="BZ112" s="800"/>
      <c r="CA112" s="800">
        <v>75770096</v>
      </c>
      <c r="CB112" s="800"/>
      <c r="CC112" s="800"/>
      <c r="CD112" s="800"/>
      <c r="CE112" s="800"/>
      <c r="CF112" s="858">
        <v>76.3</v>
      </c>
      <c r="CG112" s="859"/>
      <c r="CH112" s="859"/>
      <c r="CI112" s="859"/>
      <c r="CJ112" s="859"/>
      <c r="CK112" s="910"/>
      <c r="CL112" s="804"/>
      <c r="CM112" s="798" t="s">
        <v>459</v>
      </c>
      <c r="CN112" s="735"/>
      <c r="CO112" s="735"/>
      <c r="CP112" s="735"/>
      <c r="CQ112" s="735"/>
      <c r="CR112" s="735"/>
      <c r="CS112" s="735"/>
      <c r="CT112" s="735"/>
      <c r="CU112" s="735"/>
      <c r="CV112" s="735"/>
      <c r="CW112" s="735"/>
      <c r="CX112" s="735"/>
      <c r="CY112" s="735"/>
      <c r="CZ112" s="735"/>
      <c r="DA112" s="735"/>
      <c r="DB112" s="735"/>
      <c r="DC112" s="735"/>
      <c r="DD112" s="735"/>
      <c r="DE112" s="735"/>
      <c r="DF112" s="736"/>
      <c r="DG112" s="799" t="s">
        <v>451</v>
      </c>
      <c r="DH112" s="800"/>
      <c r="DI112" s="800"/>
      <c r="DJ112" s="800"/>
      <c r="DK112" s="800"/>
      <c r="DL112" s="800" t="s">
        <v>454</v>
      </c>
      <c r="DM112" s="800"/>
      <c r="DN112" s="800"/>
      <c r="DO112" s="800"/>
      <c r="DP112" s="800"/>
      <c r="DQ112" s="800" t="s">
        <v>454</v>
      </c>
      <c r="DR112" s="800"/>
      <c r="DS112" s="800"/>
      <c r="DT112" s="800"/>
      <c r="DU112" s="800"/>
      <c r="DV112" s="777" t="s">
        <v>454</v>
      </c>
      <c r="DW112" s="777"/>
      <c r="DX112" s="777"/>
      <c r="DY112" s="777"/>
      <c r="DZ112" s="778"/>
    </row>
    <row r="113" spans="1:130" s="221" customFormat="1" ht="26.25" customHeight="1" x14ac:dyDescent="0.15">
      <c r="A113" s="897"/>
      <c r="B113" s="898"/>
      <c r="C113" s="735" t="s">
        <v>460</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901">
        <v>5452620</v>
      </c>
      <c r="AB113" s="902"/>
      <c r="AC113" s="902"/>
      <c r="AD113" s="902"/>
      <c r="AE113" s="903"/>
      <c r="AF113" s="904">
        <v>5410906</v>
      </c>
      <c r="AG113" s="902"/>
      <c r="AH113" s="902"/>
      <c r="AI113" s="902"/>
      <c r="AJ113" s="903"/>
      <c r="AK113" s="904">
        <v>5259036</v>
      </c>
      <c r="AL113" s="902"/>
      <c r="AM113" s="902"/>
      <c r="AN113" s="902"/>
      <c r="AO113" s="903"/>
      <c r="AP113" s="905">
        <v>5.3</v>
      </c>
      <c r="AQ113" s="906"/>
      <c r="AR113" s="906"/>
      <c r="AS113" s="906"/>
      <c r="AT113" s="907"/>
      <c r="AU113" s="915"/>
      <c r="AV113" s="916"/>
      <c r="AW113" s="916"/>
      <c r="AX113" s="916"/>
      <c r="AY113" s="916"/>
      <c r="AZ113" s="798" t="s">
        <v>461</v>
      </c>
      <c r="BA113" s="735"/>
      <c r="BB113" s="735"/>
      <c r="BC113" s="735"/>
      <c r="BD113" s="735"/>
      <c r="BE113" s="735"/>
      <c r="BF113" s="735"/>
      <c r="BG113" s="735"/>
      <c r="BH113" s="735"/>
      <c r="BI113" s="735"/>
      <c r="BJ113" s="735"/>
      <c r="BK113" s="735"/>
      <c r="BL113" s="735"/>
      <c r="BM113" s="735"/>
      <c r="BN113" s="735"/>
      <c r="BO113" s="735"/>
      <c r="BP113" s="736"/>
      <c r="BQ113" s="799">
        <v>2150912</v>
      </c>
      <c r="BR113" s="800"/>
      <c r="BS113" s="800"/>
      <c r="BT113" s="800"/>
      <c r="BU113" s="800"/>
      <c r="BV113" s="800">
        <v>2150912</v>
      </c>
      <c r="BW113" s="800"/>
      <c r="BX113" s="800"/>
      <c r="BY113" s="800"/>
      <c r="BZ113" s="800"/>
      <c r="CA113" s="800">
        <v>1979362</v>
      </c>
      <c r="CB113" s="800"/>
      <c r="CC113" s="800"/>
      <c r="CD113" s="800"/>
      <c r="CE113" s="800"/>
      <c r="CF113" s="858">
        <v>2</v>
      </c>
      <c r="CG113" s="859"/>
      <c r="CH113" s="859"/>
      <c r="CI113" s="859"/>
      <c r="CJ113" s="859"/>
      <c r="CK113" s="910"/>
      <c r="CL113" s="804"/>
      <c r="CM113" s="798" t="s">
        <v>462</v>
      </c>
      <c r="CN113" s="735"/>
      <c r="CO113" s="735"/>
      <c r="CP113" s="735"/>
      <c r="CQ113" s="735"/>
      <c r="CR113" s="735"/>
      <c r="CS113" s="735"/>
      <c r="CT113" s="735"/>
      <c r="CU113" s="735"/>
      <c r="CV113" s="735"/>
      <c r="CW113" s="735"/>
      <c r="CX113" s="735"/>
      <c r="CY113" s="735"/>
      <c r="CZ113" s="735"/>
      <c r="DA113" s="735"/>
      <c r="DB113" s="735"/>
      <c r="DC113" s="735"/>
      <c r="DD113" s="735"/>
      <c r="DE113" s="735"/>
      <c r="DF113" s="736"/>
      <c r="DG113" s="762" t="s">
        <v>451</v>
      </c>
      <c r="DH113" s="763"/>
      <c r="DI113" s="763"/>
      <c r="DJ113" s="763"/>
      <c r="DK113" s="764"/>
      <c r="DL113" s="765" t="s">
        <v>454</v>
      </c>
      <c r="DM113" s="763"/>
      <c r="DN113" s="763"/>
      <c r="DO113" s="763"/>
      <c r="DP113" s="764"/>
      <c r="DQ113" s="765" t="s">
        <v>451</v>
      </c>
      <c r="DR113" s="763"/>
      <c r="DS113" s="763"/>
      <c r="DT113" s="763"/>
      <c r="DU113" s="764"/>
      <c r="DV113" s="807" t="s">
        <v>451</v>
      </c>
      <c r="DW113" s="808"/>
      <c r="DX113" s="808"/>
      <c r="DY113" s="808"/>
      <c r="DZ113" s="809"/>
    </row>
    <row r="114" spans="1:130" s="221" customFormat="1" ht="26.25" customHeight="1" x14ac:dyDescent="0.15">
      <c r="A114" s="897"/>
      <c r="B114" s="898"/>
      <c r="C114" s="735" t="s">
        <v>463</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62">
        <v>2664</v>
      </c>
      <c r="AB114" s="763"/>
      <c r="AC114" s="763"/>
      <c r="AD114" s="763"/>
      <c r="AE114" s="764"/>
      <c r="AF114" s="765">
        <v>2689</v>
      </c>
      <c r="AG114" s="763"/>
      <c r="AH114" s="763"/>
      <c r="AI114" s="763"/>
      <c r="AJ114" s="764"/>
      <c r="AK114" s="765">
        <v>174184</v>
      </c>
      <c r="AL114" s="763"/>
      <c r="AM114" s="763"/>
      <c r="AN114" s="763"/>
      <c r="AO114" s="764"/>
      <c r="AP114" s="807">
        <v>0.2</v>
      </c>
      <c r="AQ114" s="808"/>
      <c r="AR114" s="808"/>
      <c r="AS114" s="808"/>
      <c r="AT114" s="809"/>
      <c r="AU114" s="915"/>
      <c r="AV114" s="916"/>
      <c r="AW114" s="916"/>
      <c r="AX114" s="916"/>
      <c r="AY114" s="916"/>
      <c r="AZ114" s="798" t="s">
        <v>464</v>
      </c>
      <c r="BA114" s="735"/>
      <c r="BB114" s="735"/>
      <c r="BC114" s="735"/>
      <c r="BD114" s="735"/>
      <c r="BE114" s="735"/>
      <c r="BF114" s="735"/>
      <c r="BG114" s="735"/>
      <c r="BH114" s="735"/>
      <c r="BI114" s="735"/>
      <c r="BJ114" s="735"/>
      <c r="BK114" s="735"/>
      <c r="BL114" s="735"/>
      <c r="BM114" s="735"/>
      <c r="BN114" s="735"/>
      <c r="BO114" s="735"/>
      <c r="BP114" s="736"/>
      <c r="BQ114" s="799">
        <v>23188939</v>
      </c>
      <c r="BR114" s="800"/>
      <c r="BS114" s="800"/>
      <c r="BT114" s="800"/>
      <c r="BU114" s="800"/>
      <c r="BV114" s="800">
        <v>21186641</v>
      </c>
      <c r="BW114" s="800"/>
      <c r="BX114" s="800"/>
      <c r="BY114" s="800"/>
      <c r="BZ114" s="800"/>
      <c r="CA114" s="800">
        <v>21573273</v>
      </c>
      <c r="CB114" s="800"/>
      <c r="CC114" s="800"/>
      <c r="CD114" s="800"/>
      <c r="CE114" s="800"/>
      <c r="CF114" s="858">
        <v>21.7</v>
      </c>
      <c r="CG114" s="859"/>
      <c r="CH114" s="859"/>
      <c r="CI114" s="859"/>
      <c r="CJ114" s="859"/>
      <c r="CK114" s="910"/>
      <c r="CL114" s="804"/>
      <c r="CM114" s="798" t="s">
        <v>465</v>
      </c>
      <c r="CN114" s="735"/>
      <c r="CO114" s="735"/>
      <c r="CP114" s="735"/>
      <c r="CQ114" s="735"/>
      <c r="CR114" s="735"/>
      <c r="CS114" s="735"/>
      <c r="CT114" s="735"/>
      <c r="CU114" s="735"/>
      <c r="CV114" s="735"/>
      <c r="CW114" s="735"/>
      <c r="CX114" s="735"/>
      <c r="CY114" s="735"/>
      <c r="CZ114" s="735"/>
      <c r="DA114" s="735"/>
      <c r="DB114" s="735"/>
      <c r="DC114" s="735"/>
      <c r="DD114" s="735"/>
      <c r="DE114" s="735"/>
      <c r="DF114" s="736"/>
      <c r="DG114" s="762" t="s">
        <v>454</v>
      </c>
      <c r="DH114" s="763"/>
      <c r="DI114" s="763"/>
      <c r="DJ114" s="763"/>
      <c r="DK114" s="764"/>
      <c r="DL114" s="765" t="s">
        <v>454</v>
      </c>
      <c r="DM114" s="763"/>
      <c r="DN114" s="763"/>
      <c r="DO114" s="763"/>
      <c r="DP114" s="764"/>
      <c r="DQ114" s="765" t="s">
        <v>129</v>
      </c>
      <c r="DR114" s="763"/>
      <c r="DS114" s="763"/>
      <c r="DT114" s="763"/>
      <c r="DU114" s="764"/>
      <c r="DV114" s="807" t="s">
        <v>454</v>
      </c>
      <c r="DW114" s="808"/>
      <c r="DX114" s="808"/>
      <c r="DY114" s="808"/>
      <c r="DZ114" s="809"/>
    </row>
    <row r="115" spans="1:130" s="221" customFormat="1" ht="26.25" customHeight="1" x14ac:dyDescent="0.15">
      <c r="A115" s="897"/>
      <c r="B115" s="898"/>
      <c r="C115" s="735" t="s">
        <v>466</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901">
        <v>313</v>
      </c>
      <c r="AB115" s="902"/>
      <c r="AC115" s="902"/>
      <c r="AD115" s="902"/>
      <c r="AE115" s="903"/>
      <c r="AF115" s="904" t="s">
        <v>129</v>
      </c>
      <c r="AG115" s="902"/>
      <c r="AH115" s="902"/>
      <c r="AI115" s="902"/>
      <c r="AJ115" s="903"/>
      <c r="AK115" s="904" t="s">
        <v>451</v>
      </c>
      <c r="AL115" s="902"/>
      <c r="AM115" s="902"/>
      <c r="AN115" s="902"/>
      <c r="AO115" s="903"/>
      <c r="AP115" s="905" t="s">
        <v>454</v>
      </c>
      <c r="AQ115" s="906"/>
      <c r="AR115" s="906"/>
      <c r="AS115" s="906"/>
      <c r="AT115" s="907"/>
      <c r="AU115" s="915"/>
      <c r="AV115" s="916"/>
      <c r="AW115" s="916"/>
      <c r="AX115" s="916"/>
      <c r="AY115" s="916"/>
      <c r="AZ115" s="798" t="s">
        <v>467</v>
      </c>
      <c r="BA115" s="735"/>
      <c r="BB115" s="735"/>
      <c r="BC115" s="735"/>
      <c r="BD115" s="735"/>
      <c r="BE115" s="735"/>
      <c r="BF115" s="735"/>
      <c r="BG115" s="735"/>
      <c r="BH115" s="735"/>
      <c r="BI115" s="735"/>
      <c r="BJ115" s="735"/>
      <c r="BK115" s="735"/>
      <c r="BL115" s="735"/>
      <c r="BM115" s="735"/>
      <c r="BN115" s="735"/>
      <c r="BO115" s="735"/>
      <c r="BP115" s="736"/>
      <c r="BQ115" s="799" t="s">
        <v>454</v>
      </c>
      <c r="BR115" s="800"/>
      <c r="BS115" s="800"/>
      <c r="BT115" s="800"/>
      <c r="BU115" s="800"/>
      <c r="BV115" s="800" t="s">
        <v>451</v>
      </c>
      <c r="BW115" s="800"/>
      <c r="BX115" s="800"/>
      <c r="BY115" s="800"/>
      <c r="BZ115" s="800"/>
      <c r="CA115" s="800" t="s">
        <v>129</v>
      </c>
      <c r="CB115" s="800"/>
      <c r="CC115" s="800"/>
      <c r="CD115" s="800"/>
      <c r="CE115" s="800"/>
      <c r="CF115" s="858" t="s">
        <v>451</v>
      </c>
      <c r="CG115" s="859"/>
      <c r="CH115" s="859"/>
      <c r="CI115" s="859"/>
      <c r="CJ115" s="859"/>
      <c r="CK115" s="910"/>
      <c r="CL115" s="804"/>
      <c r="CM115" s="798" t="s">
        <v>468</v>
      </c>
      <c r="CN115" s="735"/>
      <c r="CO115" s="735"/>
      <c r="CP115" s="735"/>
      <c r="CQ115" s="735"/>
      <c r="CR115" s="735"/>
      <c r="CS115" s="735"/>
      <c r="CT115" s="735"/>
      <c r="CU115" s="735"/>
      <c r="CV115" s="735"/>
      <c r="CW115" s="735"/>
      <c r="CX115" s="735"/>
      <c r="CY115" s="735"/>
      <c r="CZ115" s="735"/>
      <c r="DA115" s="735"/>
      <c r="DB115" s="735"/>
      <c r="DC115" s="735"/>
      <c r="DD115" s="735"/>
      <c r="DE115" s="735"/>
      <c r="DF115" s="736"/>
      <c r="DG115" s="762" t="s">
        <v>454</v>
      </c>
      <c r="DH115" s="763"/>
      <c r="DI115" s="763"/>
      <c r="DJ115" s="763"/>
      <c r="DK115" s="764"/>
      <c r="DL115" s="765" t="s">
        <v>454</v>
      </c>
      <c r="DM115" s="763"/>
      <c r="DN115" s="763"/>
      <c r="DO115" s="763"/>
      <c r="DP115" s="764"/>
      <c r="DQ115" s="765" t="s">
        <v>454</v>
      </c>
      <c r="DR115" s="763"/>
      <c r="DS115" s="763"/>
      <c r="DT115" s="763"/>
      <c r="DU115" s="764"/>
      <c r="DV115" s="807" t="s">
        <v>129</v>
      </c>
      <c r="DW115" s="808"/>
      <c r="DX115" s="808"/>
      <c r="DY115" s="808"/>
      <c r="DZ115" s="809"/>
    </row>
    <row r="116" spans="1:130" s="221" customFormat="1" ht="26.25" customHeight="1" x14ac:dyDescent="0.15">
      <c r="A116" s="899"/>
      <c r="B116" s="900"/>
      <c r="C116" s="822" t="s">
        <v>469</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3"/>
      <c r="AA116" s="762">
        <v>1278</v>
      </c>
      <c r="AB116" s="763"/>
      <c r="AC116" s="763"/>
      <c r="AD116" s="763"/>
      <c r="AE116" s="764"/>
      <c r="AF116" s="765">
        <v>1323</v>
      </c>
      <c r="AG116" s="763"/>
      <c r="AH116" s="763"/>
      <c r="AI116" s="763"/>
      <c r="AJ116" s="764"/>
      <c r="AK116" s="765">
        <v>2979</v>
      </c>
      <c r="AL116" s="763"/>
      <c r="AM116" s="763"/>
      <c r="AN116" s="763"/>
      <c r="AO116" s="764"/>
      <c r="AP116" s="807">
        <v>0</v>
      </c>
      <c r="AQ116" s="808"/>
      <c r="AR116" s="808"/>
      <c r="AS116" s="808"/>
      <c r="AT116" s="809"/>
      <c r="AU116" s="915"/>
      <c r="AV116" s="916"/>
      <c r="AW116" s="916"/>
      <c r="AX116" s="916"/>
      <c r="AY116" s="916"/>
      <c r="AZ116" s="892" t="s">
        <v>470</v>
      </c>
      <c r="BA116" s="893"/>
      <c r="BB116" s="893"/>
      <c r="BC116" s="893"/>
      <c r="BD116" s="893"/>
      <c r="BE116" s="893"/>
      <c r="BF116" s="893"/>
      <c r="BG116" s="893"/>
      <c r="BH116" s="893"/>
      <c r="BI116" s="893"/>
      <c r="BJ116" s="893"/>
      <c r="BK116" s="893"/>
      <c r="BL116" s="893"/>
      <c r="BM116" s="893"/>
      <c r="BN116" s="893"/>
      <c r="BO116" s="893"/>
      <c r="BP116" s="894"/>
      <c r="BQ116" s="799" t="s">
        <v>451</v>
      </c>
      <c r="BR116" s="800"/>
      <c r="BS116" s="800"/>
      <c r="BT116" s="800"/>
      <c r="BU116" s="800"/>
      <c r="BV116" s="800" t="s">
        <v>454</v>
      </c>
      <c r="BW116" s="800"/>
      <c r="BX116" s="800"/>
      <c r="BY116" s="800"/>
      <c r="BZ116" s="800"/>
      <c r="CA116" s="800" t="s">
        <v>454</v>
      </c>
      <c r="CB116" s="800"/>
      <c r="CC116" s="800"/>
      <c r="CD116" s="800"/>
      <c r="CE116" s="800"/>
      <c r="CF116" s="858" t="s">
        <v>451</v>
      </c>
      <c r="CG116" s="859"/>
      <c r="CH116" s="859"/>
      <c r="CI116" s="859"/>
      <c r="CJ116" s="859"/>
      <c r="CK116" s="910"/>
      <c r="CL116" s="804"/>
      <c r="CM116" s="798" t="s">
        <v>471</v>
      </c>
      <c r="CN116" s="735"/>
      <c r="CO116" s="735"/>
      <c r="CP116" s="735"/>
      <c r="CQ116" s="735"/>
      <c r="CR116" s="735"/>
      <c r="CS116" s="735"/>
      <c r="CT116" s="735"/>
      <c r="CU116" s="735"/>
      <c r="CV116" s="735"/>
      <c r="CW116" s="735"/>
      <c r="CX116" s="735"/>
      <c r="CY116" s="735"/>
      <c r="CZ116" s="735"/>
      <c r="DA116" s="735"/>
      <c r="DB116" s="735"/>
      <c r="DC116" s="735"/>
      <c r="DD116" s="735"/>
      <c r="DE116" s="735"/>
      <c r="DF116" s="736"/>
      <c r="DG116" s="762" t="s">
        <v>451</v>
      </c>
      <c r="DH116" s="763"/>
      <c r="DI116" s="763"/>
      <c r="DJ116" s="763"/>
      <c r="DK116" s="764"/>
      <c r="DL116" s="765" t="s">
        <v>454</v>
      </c>
      <c r="DM116" s="763"/>
      <c r="DN116" s="763"/>
      <c r="DO116" s="763"/>
      <c r="DP116" s="764"/>
      <c r="DQ116" s="765" t="s">
        <v>454</v>
      </c>
      <c r="DR116" s="763"/>
      <c r="DS116" s="763"/>
      <c r="DT116" s="763"/>
      <c r="DU116" s="764"/>
      <c r="DV116" s="807" t="s">
        <v>129</v>
      </c>
      <c r="DW116" s="808"/>
      <c r="DX116" s="808"/>
      <c r="DY116" s="808"/>
      <c r="DZ116" s="809"/>
    </row>
    <row r="117" spans="1:130" s="221" customFormat="1" ht="26.25" customHeight="1" x14ac:dyDescent="0.15">
      <c r="A117" s="878" t="s">
        <v>188</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860" t="s">
        <v>472</v>
      </c>
      <c r="Z117" s="880"/>
      <c r="AA117" s="885">
        <v>21678857</v>
      </c>
      <c r="AB117" s="886"/>
      <c r="AC117" s="886"/>
      <c r="AD117" s="886"/>
      <c r="AE117" s="887"/>
      <c r="AF117" s="888">
        <v>21617801</v>
      </c>
      <c r="AG117" s="886"/>
      <c r="AH117" s="886"/>
      <c r="AI117" s="886"/>
      <c r="AJ117" s="887"/>
      <c r="AK117" s="888">
        <v>21388439</v>
      </c>
      <c r="AL117" s="886"/>
      <c r="AM117" s="886"/>
      <c r="AN117" s="886"/>
      <c r="AO117" s="887"/>
      <c r="AP117" s="889"/>
      <c r="AQ117" s="890"/>
      <c r="AR117" s="890"/>
      <c r="AS117" s="890"/>
      <c r="AT117" s="891"/>
      <c r="AU117" s="915"/>
      <c r="AV117" s="916"/>
      <c r="AW117" s="916"/>
      <c r="AX117" s="916"/>
      <c r="AY117" s="916"/>
      <c r="AZ117" s="846" t="s">
        <v>473</v>
      </c>
      <c r="BA117" s="847"/>
      <c r="BB117" s="847"/>
      <c r="BC117" s="847"/>
      <c r="BD117" s="847"/>
      <c r="BE117" s="847"/>
      <c r="BF117" s="847"/>
      <c r="BG117" s="847"/>
      <c r="BH117" s="847"/>
      <c r="BI117" s="847"/>
      <c r="BJ117" s="847"/>
      <c r="BK117" s="847"/>
      <c r="BL117" s="847"/>
      <c r="BM117" s="847"/>
      <c r="BN117" s="847"/>
      <c r="BO117" s="847"/>
      <c r="BP117" s="848"/>
      <c r="BQ117" s="799" t="s">
        <v>129</v>
      </c>
      <c r="BR117" s="800"/>
      <c r="BS117" s="800"/>
      <c r="BT117" s="800"/>
      <c r="BU117" s="800"/>
      <c r="BV117" s="800" t="s">
        <v>396</v>
      </c>
      <c r="BW117" s="800"/>
      <c r="BX117" s="800"/>
      <c r="BY117" s="800"/>
      <c r="BZ117" s="800"/>
      <c r="CA117" s="800" t="s">
        <v>129</v>
      </c>
      <c r="CB117" s="800"/>
      <c r="CC117" s="800"/>
      <c r="CD117" s="800"/>
      <c r="CE117" s="800"/>
      <c r="CF117" s="858" t="s">
        <v>396</v>
      </c>
      <c r="CG117" s="859"/>
      <c r="CH117" s="859"/>
      <c r="CI117" s="859"/>
      <c r="CJ117" s="859"/>
      <c r="CK117" s="910"/>
      <c r="CL117" s="804"/>
      <c r="CM117" s="798" t="s">
        <v>474</v>
      </c>
      <c r="CN117" s="735"/>
      <c r="CO117" s="735"/>
      <c r="CP117" s="735"/>
      <c r="CQ117" s="735"/>
      <c r="CR117" s="735"/>
      <c r="CS117" s="735"/>
      <c r="CT117" s="735"/>
      <c r="CU117" s="735"/>
      <c r="CV117" s="735"/>
      <c r="CW117" s="735"/>
      <c r="CX117" s="735"/>
      <c r="CY117" s="735"/>
      <c r="CZ117" s="735"/>
      <c r="DA117" s="735"/>
      <c r="DB117" s="735"/>
      <c r="DC117" s="735"/>
      <c r="DD117" s="735"/>
      <c r="DE117" s="735"/>
      <c r="DF117" s="736"/>
      <c r="DG117" s="762" t="s">
        <v>129</v>
      </c>
      <c r="DH117" s="763"/>
      <c r="DI117" s="763"/>
      <c r="DJ117" s="763"/>
      <c r="DK117" s="764"/>
      <c r="DL117" s="765" t="s">
        <v>396</v>
      </c>
      <c r="DM117" s="763"/>
      <c r="DN117" s="763"/>
      <c r="DO117" s="763"/>
      <c r="DP117" s="764"/>
      <c r="DQ117" s="765" t="s">
        <v>396</v>
      </c>
      <c r="DR117" s="763"/>
      <c r="DS117" s="763"/>
      <c r="DT117" s="763"/>
      <c r="DU117" s="764"/>
      <c r="DV117" s="807" t="s">
        <v>396</v>
      </c>
      <c r="DW117" s="808"/>
      <c r="DX117" s="808"/>
      <c r="DY117" s="808"/>
      <c r="DZ117" s="809"/>
    </row>
    <row r="118" spans="1:130" s="221" customFormat="1" ht="26.25" customHeight="1" x14ac:dyDescent="0.15">
      <c r="A118" s="878" t="s">
        <v>446</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81" t="s">
        <v>443</v>
      </c>
      <c r="AB118" s="879"/>
      <c r="AC118" s="879"/>
      <c r="AD118" s="879"/>
      <c r="AE118" s="880"/>
      <c r="AF118" s="881" t="s">
        <v>444</v>
      </c>
      <c r="AG118" s="879"/>
      <c r="AH118" s="879"/>
      <c r="AI118" s="879"/>
      <c r="AJ118" s="880"/>
      <c r="AK118" s="881" t="s">
        <v>306</v>
      </c>
      <c r="AL118" s="879"/>
      <c r="AM118" s="879"/>
      <c r="AN118" s="879"/>
      <c r="AO118" s="880"/>
      <c r="AP118" s="882" t="s">
        <v>445</v>
      </c>
      <c r="AQ118" s="883"/>
      <c r="AR118" s="883"/>
      <c r="AS118" s="883"/>
      <c r="AT118" s="884"/>
      <c r="AU118" s="915"/>
      <c r="AV118" s="916"/>
      <c r="AW118" s="916"/>
      <c r="AX118" s="916"/>
      <c r="AY118" s="916"/>
      <c r="AZ118" s="821" t="s">
        <v>475</v>
      </c>
      <c r="BA118" s="822"/>
      <c r="BB118" s="822"/>
      <c r="BC118" s="822"/>
      <c r="BD118" s="822"/>
      <c r="BE118" s="822"/>
      <c r="BF118" s="822"/>
      <c r="BG118" s="822"/>
      <c r="BH118" s="822"/>
      <c r="BI118" s="822"/>
      <c r="BJ118" s="822"/>
      <c r="BK118" s="822"/>
      <c r="BL118" s="822"/>
      <c r="BM118" s="822"/>
      <c r="BN118" s="822"/>
      <c r="BO118" s="822"/>
      <c r="BP118" s="823"/>
      <c r="BQ118" s="862" t="s">
        <v>129</v>
      </c>
      <c r="BR118" s="828"/>
      <c r="BS118" s="828"/>
      <c r="BT118" s="828"/>
      <c r="BU118" s="828"/>
      <c r="BV118" s="828" t="s">
        <v>129</v>
      </c>
      <c r="BW118" s="828"/>
      <c r="BX118" s="828"/>
      <c r="BY118" s="828"/>
      <c r="BZ118" s="828"/>
      <c r="CA118" s="828" t="s">
        <v>129</v>
      </c>
      <c r="CB118" s="828"/>
      <c r="CC118" s="828"/>
      <c r="CD118" s="828"/>
      <c r="CE118" s="828"/>
      <c r="CF118" s="858" t="s">
        <v>129</v>
      </c>
      <c r="CG118" s="859"/>
      <c r="CH118" s="859"/>
      <c r="CI118" s="859"/>
      <c r="CJ118" s="859"/>
      <c r="CK118" s="910"/>
      <c r="CL118" s="804"/>
      <c r="CM118" s="798" t="s">
        <v>476</v>
      </c>
      <c r="CN118" s="735"/>
      <c r="CO118" s="735"/>
      <c r="CP118" s="735"/>
      <c r="CQ118" s="735"/>
      <c r="CR118" s="735"/>
      <c r="CS118" s="735"/>
      <c r="CT118" s="735"/>
      <c r="CU118" s="735"/>
      <c r="CV118" s="735"/>
      <c r="CW118" s="735"/>
      <c r="CX118" s="735"/>
      <c r="CY118" s="735"/>
      <c r="CZ118" s="735"/>
      <c r="DA118" s="735"/>
      <c r="DB118" s="735"/>
      <c r="DC118" s="735"/>
      <c r="DD118" s="735"/>
      <c r="DE118" s="735"/>
      <c r="DF118" s="736"/>
      <c r="DG118" s="762" t="s">
        <v>396</v>
      </c>
      <c r="DH118" s="763"/>
      <c r="DI118" s="763"/>
      <c r="DJ118" s="763"/>
      <c r="DK118" s="764"/>
      <c r="DL118" s="765" t="s">
        <v>129</v>
      </c>
      <c r="DM118" s="763"/>
      <c r="DN118" s="763"/>
      <c r="DO118" s="763"/>
      <c r="DP118" s="764"/>
      <c r="DQ118" s="765" t="s">
        <v>396</v>
      </c>
      <c r="DR118" s="763"/>
      <c r="DS118" s="763"/>
      <c r="DT118" s="763"/>
      <c r="DU118" s="764"/>
      <c r="DV118" s="807" t="s">
        <v>129</v>
      </c>
      <c r="DW118" s="808"/>
      <c r="DX118" s="808"/>
      <c r="DY118" s="808"/>
      <c r="DZ118" s="809"/>
    </row>
    <row r="119" spans="1:130" s="221" customFormat="1" ht="26.25" customHeight="1" x14ac:dyDescent="0.15">
      <c r="A119" s="801" t="s">
        <v>449</v>
      </c>
      <c r="B119" s="802"/>
      <c r="C119" s="843" t="s">
        <v>450</v>
      </c>
      <c r="D119" s="791"/>
      <c r="E119" s="791"/>
      <c r="F119" s="791"/>
      <c r="G119" s="791"/>
      <c r="H119" s="791"/>
      <c r="I119" s="791"/>
      <c r="J119" s="791"/>
      <c r="K119" s="791"/>
      <c r="L119" s="791"/>
      <c r="M119" s="791"/>
      <c r="N119" s="791"/>
      <c r="O119" s="791"/>
      <c r="P119" s="791"/>
      <c r="Q119" s="791"/>
      <c r="R119" s="791"/>
      <c r="S119" s="791"/>
      <c r="T119" s="791"/>
      <c r="U119" s="791"/>
      <c r="V119" s="791"/>
      <c r="W119" s="791"/>
      <c r="X119" s="791"/>
      <c r="Y119" s="791"/>
      <c r="Z119" s="792"/>
      <c r="AA119" s="871" t="s">
        <v>396</v>
      </c>
      <c r="AB119" s="872"/>
      <c r="AC119" s="872"/>
      <c r="AD119" s="872"/>
      <c r="AE119" s="873"/>
      <c r="AF119" s="874" t="s">
        <v>129</v>
      </c>
      <c r="AG119" s="872"/>
      <c r="AH119" s="872"/>
      <c r="AI119" s="872"/>
      <c r="AJ119" s="873"/>
      <c r="AK119" s="874" t="s">
        <v>477</v>
      </c>
      <c r="AL119" s="872"/>
      <c r="AM119" s="872"/>
      <c r="AN119" s="872"/>
      <c r="AO119" s="873"/>
      <c r="AP119" s="875" t="s">
        <v>129</v>
      </c>
      <c r="AQ119" s="876"/>
      <c r="AR119" s="876"/>
      <c r="AS119" s="876"/>
      <c r="AT119" s="877"/>
      <c r="AU119" s="917"/>
      <c r="AV119" s="918"/>
      <c r="AW119" s="918"/>
      <c r="AX119" s="918"/>
      <c r="AY119" s="918"/>
      <c r="AZ119" s="244" t="s">
        <v>188</v>
      </c>
      <c r="BA119" s="244"/>
      <c r="BB119" s="244"/>
      <c r="BC119" s="244"/>
      <c r="BD119" s="244"/>
      <c r="BE119" s="244"/>
      <c r="BF119" s="244"/>
      <c r="BG119" s="244"/>
      <c r="BH119" s="244"/>
      <c r="BI119" s="244"/>
      <c r="BJ119" s="244"/>
      <c r="BK119" s="244"/>
      <c r="BL119" s="244"/>
      <c r="BM119" s="244"/>
      <c r="BN119" s="244"/>
      <c r="BO119" s="860" t="s">
        <v>478</v>
      </c>
      <c r="BP119" s="861"/>
      <c r="BQ119" s="862">
        <v>285649211</v>
      </c>
      <c r="BR119" s="828"/>
      <c r="BS119" s="828"/>
      <c r="BT119" s="828"/>
      <c r="BU119" s="828"/>
      <c r="BV119" s="828">
        <v>280121556</v>
      </c>
      <c r="BW119" s="828"/>
      <c r="BX119" s="828"/>
      <c r="BY119" s="828"/>
      <c r="BZ119" s="828"/>
      <c r="CA119" s="828">
        <v>272741653</v>
      </c>
      <c r="CB119" s="828"/>
      <c r="CC119" s="828"/>
      <c r="CD119" s="828"/>
      <c r="CE119" s="828"/>
      <c r="CF119" s="731"/>
      <c r="CG119" s="732"/>
      <c r="CH119" s="732"/>
      <c r="CI119" s="732"/>
      <c r="CJ119" s="817"/>
      <c r="CK119" s="911"/>
      <c r="CL119" s="806"/>
      <c r="CM119" s="821" t="s">
        <v>479</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746" t="s">
        <v>396</v>
      </c>
      <c r="DH119" s="747"/>
      <c r="DI119" s="747"/>
      <c r="DJ119" s="747"/>
      <c r="DK119" s="748"/>
      <c r="DL119" s="749" t="s">
        <v>129</v>
      </c>
      <c r="DM119" s="747"/>
      <c r="DN119" s="747"/>
      <c r="DO119" s="747"/>
      <c r="DP119" s="748"/>
      <c r="DQ119" s="749" t="s">
        <v>477</v>
      </c>
      <c r="DR119" s="747"/>
      <c r="DS119" s="747"/>
      <c r="DT119" s="747"/>
      <c r="DU119" s="748"/>
      <c r="DV119" s="831" t="s">
        <v>129</v>
      </c>
      <c r="DW119" s="832"/>
      <c r="DX119" s="832"/>
      <c r="DY119" s="832"/>
      <c r="DZ119" s="833"/>
    </row>
    <row r="120" spans="1:130" s="221" customFormat="1" ht="26.25" customHeight="1" x14ac:dyDescent="0.15">
      <c r="A120" s="803"/>
      <c r="B120" s="804"/>
      <c r="C120" s="798" t="s">
        <v>455</v>
      </c>
      <c r="D120" s="735"/>
      <c r="E120" s="735"/>
      <c r="F120" s="735"/>
      <c r="G120" s="735"/>
      <c r="H120" s="735"/>
      <c r="I120" s="735"/>
      <c r="J120" s="735"/>
      <c r="K120" s="735"/>
      <c r="L120" s="735"/>
      <c r="M120" s="735"/>
      <c r="N120" s="735"/>
      <c r="O120" s="735"/>
      <c r="P120" s="735"/>
      <c r="Q120" s="735"/>
      <c r="R120" s="735"/>
      <c r="S120" s="735"/>
      <c r="T120" s="735"/>
      <c r="U120" s="735"/>
      <c r="V120" s="735"/>
      <c r="W120" s="735"/>
      <c r="X120" s="735"/>
      <c r="Y120" s="735"/>
      <c r="Z120" s="736"/>
      <c r="AA120" s="762" t="s">
        <v>396</v>
      </c>
      <c r="AB120" s="763"/>
      <c r="AC120" s="763"/>
      <c r="AD120" s="763"/>
      <c r="AE120" s="764"/>
      <c r="AF120" s="765" t="s">
        <v>396</v>
      </c>
      <c r="AG120" s="763"/>
      <c r="AH120" s="763"/>
      <c r="AI120" s="763"/>
      <c r="AJ120" s="764"/>
      <c r="AK120" s="765" t="s">
        <v>129</v>
      </c>
      <c r="AL120" s="763"/>
      <c r="AM120" s="763"/>
      <c r="AN120" s="763"/>
      <c r="AO120" s="764"/>
      <c r="AP120" s="807" t="s">
        <v>129</v>
      </c>
      <c r="AQ120" s="808"/>
      <c r="AR120" s="808"/>
      <c r="AS120" s="808"/>
      <c r="AT120" s="809"/>
      <c r="AU120" s="863" t="s">
        <v>480</v>
      </c>
      <c r="AV120" s="864"/>
      <c r="AW120" s="864"/>
      <c r="AX120" s="864"/>
      <c r="AY120" s="865"/>
      <c r="AZ120" s="843" t="s">
        <v>481</v>
      </c>
      <c r="BA120" s="791"/>
      <c r="BB120" s="791"/>
      <c r="BC120" s="791"/>
      <c r="BD120" s="791"/>
      <c r="BE120" s="791"/>
      <c r="BF120" s="791"/>
      <c r="BG120" s="791"/>
      <c r="BH120" s="791"/>
      <c r="BI120" s="791"/>
      <c r="BJ120" s="791"/>
      <c r="BK120" s="791"/>
      <c r="BL120" s="791"/>
      <c r="BM120" s="791"/>
      <c r="BN120" s="791"/>
      <c r="BO120" s="791"/>
      <c r="BP120" s="792"/>
      <c r="BQ120" s="844">
        <v>50537468</v>
      </c>
      <c r="BR120" s="825"/>
      <c r="BS120" s="825"/>
      <c r="BT120" s="825"/>
      <c r="BU120" s="825"/>
      <c r="BV120" s="825">
        <v>52897198</v>
      </c>
      <c r="BW120" s="825"/>
      <c r="BX120" s="825"/>
      <c r="BY120" s="825"/>
      <c r="BZ120" s="825"/>
      <c r="CA120" s="825">
        <v>58438855</v>
      </c>
      <c r="CB120" s="825"/>
      <c r="CC120" s="825"/>
      <c r="CD120" s="825"/>
      <c r="CE120" s="825"/>
      <c r="CF120" s="849">
        <v>58.8</v>
      </c>
      <c r="CG120" s="850"/>
      <c r="CH120" s="850"/>
      <c r="CI120" s="850"/>
      <c r="CJ120" s="850"/>
      <c r="CK120" s="851" t="s">
        <v>482</v>
      </c>
      <c r="CL120" s="835"/>
      <c r="CM120" s="835"/>
      <c r="CN120" s="835"/>
      <c r="CO120" s="836"/>
      <c r="CP120" s="855" t="s">
        <v>483</v>
      </c>
      <c r="CQ120" s="856"/>
      <c r="CR120" s="856"/>
      <c r="CS120" s="856"/>
      <c r="CT120" s="856"/>
      <c r="CU120" s="856"/>
      <c r="CV120" s="856"/>
      <c r="CW120" s="856"/>
      <c r="CX120" s="856"/>
      <c r="CY120" s="856"/>
      <c r="CZ120" s="856"/>
      <c r="DA120" s="856"/>
      <c r="DB120" s="856"/>
      <c r="DC120" s="856"/>
      <c r="DD120" s="856"/>
      <c r="DE120" s="856"/>
      <c r="DF120" s="857"/>
      <c r="DG120" s="844" t="s">
        <v>129</v>
      </c>
      <c r="DH120" s="825"/>
      <c r="DI120" s="825"/>
      <c r="DJ120" s="825"/>
      <c r="DK120" s="825"/>
      <c r="DL120" s="825" t="s">
        <v>129</v>
      </c>
      <c r="DM120" s="825"/>
      <c r="DN120" s="825"/>
      <c r="DO120" s="825"/>
      <c r="DP120" s="825"/>
      <c r="DQ120" s="825">
        <v>73952449</v>
      </c>
      <c r="DR120" s="825"/>
      <c r="DS120" s="825"/>
      <c r="DT120" s="825"/>
      <c r="DU120" s="825"/>
      <c r="DV120" s="826">
        <v>74.5</v>
      </c>
      <c r="DW120" s="826"/>
      <c r="DX120" s="826"/>
      <c r="DY120" s="826"/>
      <c r="DZ120" s="827"/>
    </row>
    <row r="121" spans="1:130" s="221" customFormat="1" ht="26.25" customHeight="1" x14ac:dyDescent="0.15">
      <c r="A121" s="803"/>
      <c r="B121" s="804"/>
      <c r="C121" s="846" t="s">
        <v>484</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62" t="s">
        <v>129</v>
      </c>
      <c r="AB121" s="763"/>
      <c r="AC121" s="763"/>
      <c r="AD121" s="763"/>
      <c r="AE121" s="764"/>
      <c r="AF121" s="765" t="s">
        <v>129</v>
      </c>
      <c r="AG121" s="763"/>
      <c r="AH121" s="763"/>
      <c r="AI121" s="763"/>
      <c r="AJ121" s="764"/>
      <c r="AK121" s="765" t="s">
        <v>129</v>
      </c>
      <c r="AL121" s="763"/>
      <c r="AM121" s="763"/>
      <c r="AN121" s="763"/>
      <c r="AO121" s="764"/>
      <c r="AP121" s="807" t="s">
        <v>129</v>
      </c>
      <c r="AQ121" s="808"/>
      <c r="AR121" s="808"/>
      <c r="AS121" s="808"/>
      <c r="AT121" s="809"/>
      <c r="AU121" s="866"/>
      <c r="AV121" s="867"/>
      <c r="AW121" s="867"/>
      <c r="AX121" s="867"/>
      <c r="AY121" s="868"/>
      <c r="AZ121" s="798" t="s">
        <v>485</v>
      </c>
      <c r="BA121" s="735"/>
      <c r="BB121" s="735"/>
      <c r="BC121" s="735"/>
      <c r="BD121" s="735"/>
      <c r="BE121" s="735"/>
      <c r="BF121" s="735"/>
      <c r="BG121" s="735"/>
      <c r="BH121" s="735"/>
      <c r="BI121" s="735"/>
      <c r="BJ121" s="735"/>
      <c r="BK121" s="735"/>
      <c r="BL121" s="735"/>
      <c r="BM121" s="735"/>
      <c r="BN121" s="735"/>
      <c r="BO121" s="735"/>
      <c r="BP121" s="736"/>
      <c r="BQ121" s="799">
        <v>3473629</v>
      </c>
      <c r="BR121" s="800"/>
      <c r="BS121" s="800"/>
      <c r="BT121" s="800"/>
      <c r="BU121" s="800"/>
      <c r="BV121" s="800">
        <v>3785410</v>
      </c>
      <c r="BW121" s="800"/>
      <c r="BX121" s="800"/>
      <c r="BY121" s="800"/>
      <c r="BZ121" s="800"/>
      <c r="CA121" s="800">
        <v>2971942</v>
      </c>
      <c r="CB121" s="800"/>
      <c r="CC121" s="800"/>
      <c r="CD121" s="800"/>
      <c r="CE121" s="800"/>
      <c r="CF121" s="858">
        <v>3</v>
      </c>
      <c r="CG121" s="859"/>
      <c r="CH121" s="859"/>
      <c r="CI121" s="859"/>
      <c r="CJ121" s="859"/>
      <c r="CK121" s="852"/>
      <c r="CL121" s="838"/>
      <c r="CM121" s="838"/>
      <c r="CN121" s="838"/>
      <c r="CO121" s="839"/>
      <c r="CP121" s="818" t="s">
        <v>423</v>
      </c>
      <c r="CQ121" s="819"/>
      <c r="CR121" s="819"/>
      <c r="CS121" s="819"/>
      <c r="CT121" s="819"/>
      <c r="CU121" s="819"/>
      <c r="CV121" s="819"/>
      <c r="CW121" s="819"/>
      <c r="CX121" s="819"/>
      <c r="CY121" s="819"/>
      <c r="CZ121" s="819"/>
      <c r="DA121" s="819"/>
      <c r="DB121" s="819"/>
      <c r="DC121" s="819"/>
      <c r="DD121" s="819"/>
      <c r="DE121" s="819"/>
      <c r="DF121" s="820"/>
      <c r="DG121" s="799">
        <v>582506</v>
      </c>
      <c r="DH121" s="800"/>
      <c r="DI121" s="800"/>
      <c r="DJ121" s="800"/>
      <c r="DK121" s="800"/>
      <c r="DL121" s="800">
        <v>633928</v>
      </c>
      <c r="DM121" s="800"/>
      <c r="DN121" s="800"/>
      <c r="DO121" s="800"/>
      <c r="DP121" s="800"/>
      <c r="DQ121" s="800">
        <v>712514</v>
      </c>
      <c r="DR121" s="800"/>
      <c r="DS121" s="800"/>
      <c r="DT121" s="800"/>
      <c r="DU121" s="800"/>
      <c r="DV121" s="777">
        <v>0.7</v>
      </c>
      <c r="DW121" s="777"/>
      <c r="DX121" s="777"/>
      <c r="DY121" s="777"/>
      <c r="DZ121" s="778"/>
    </row>
    <row r="122" spans="1:130" s="221" customFormat="1" ht="26.25" customHeight="1" x14ac:dyDescent="0.15">
      <c r="A122" s="803"/>
      <c r="B122" s="804"/>
      <c r="C122" s="798" t="s">
        <v>465</v>
      </c>
      <c r="D122" s="735"/>
      <c r="E122" s="735"/>
      <c r="F122" s="735"/>
      <c r="G122" s="735"/>
      <c r="H122" s="735"/>
      <c r="I122" s="735"/>
      <c r="J122" s="735"/>
      <c r="K122" s="735"/>
      <c r="L122" s="735"/>
      <c r="M122" s="735"/>
      <c r="N122" s="735"/>
      <c r="O122" s="735"/>
      <c r="P122" s="735"/>
      <c r="Q122" s="735"/>
      <c r="R122" s="735"/>
      <c r="S122" s="735"/>
      <c r="T122" s="735"/>
      <c r="U122" s="735"/>
      <c r="V122" s="735"/>
      <c r="W122" s="735"/>
      <c r="X122" s="735"/>
      <c r="Y122" s="735"/>
      <c r="Z122" s="736"/>
      <c r="AA122" s="762" t="s">
        <v>129</v>
      </c>
      <c r="AB122" s="763"/>
      <c r="AC122" s="763"/>
      <c r="AD122" s="763"/>
      <c r="AE122" s="764"/>
      <c r="AF122" s="765" t="s">
        <v>396</v>
      </c>
      <c r="AG122" s="763"/>
      <c r="AH122" s="763"/>
      <c r="AI122" s="763"/>
      <c r="AJ122" s="764"/>
      <c r="AK122" s="765" t="s">
        <v>129</v>
      </c>
      <c r="AL122" s="763"/>
      <c r="AM122" s="763"/>
      <c r="AN122" s="763"/>
      <c r="AO122" s="764"/>
      <c r="AP122" s="807" t="s">
        <v>129</v>
      </c>
      <c r="AQ122" s="808"/>
      <c r="AR122" s="808"/>
      <c r="AS122" s="808"/>
      <c r="AT122" s="809"/>
      <c r="AU122" s="866"/>
      <c r="AV122" s="867"/>
      <c r="AW122" s="867"/>
      <c r="AX122" s="867"/>
      <c r="AY122" s="868"/>
      <c r="AZ122" s="821" t="s">
        <v>486</v>
      </c>
      <c r="BA122" s="822"/>
      <c r="BB122" s="822"/>
      <c r="BC122" s="822"/>
      <c r="BD122" s="822"/>
      <c r="BE122" s="822"/>
      <c r="BF122" s="822"/>
      <c r="BG122" s="822"/>
      <c r="BH122" s="822"/>
      <c r="BI122" s="822"/>
      <c r="BJ122" s="822"/>
      <c r="BK122" s="822"/>
      <c r="BL122" s="822"/>
      <c r="BM122" s="822"/>
      <c r="BN122" s="822"/>
      <c r="BO122" s="822"/>
      <c r="BP122" s="823"/>
      <c r="BQ122" s="862">
        <v>183439876</v>
      </c>
      <c r="BR122" s="828"/>
      <c r="BS122" s="828"/>
      <c r="BT122" s="828"/>
      <c r="BU122" s="828"/>
      <c r="BV122" s="828">
        <v>182508167</v>
      </c>
      <c r="BW122" s="828"/>
      <c r="BX122" s="828"/>
      <c r="BY122" s="828"/>
      <c r="BZ122" s="828"/>
      <c r="CA122" s="828">
        <v>180762003</v>
      </c>
      <c r="CB122" s="828"/>
      <c r="CC122" s="828"/>
      <c r="CD122" s="828"/>
      <c r="CE122" s="828"/>
      <c r="CF122" s="829">
        <v>182</v>
      </c>
      <c r="CG122" s="830"/>
      <c r="CH122" s="830"/>
      <c r="CI122" s="830"/>
      <c r="CJ122" s="830"/>
      <c r="CK122" s="852"/>
      <c r="CL122" s="838"/>
      <c r="CM122" s="838"/>
      <c r="CN122" s="838"/>
      <c r="CO122" s="839"/>
      <c r="CP122" s="818" t="s">
        <v>412</v>
      </c>
      <c r="CQ122" s="819"/>
      <c r="CR122" s="819"/>
      <c r="CS122" s="819"/>
      <c r="CT122" s="819"/>
      <c r="CU122" s="819"/>
      <c r="CV122" s="819"/>
      <c r="CW122" s="819"/>
      <c r="CX122" s="819"/>
      <c r="CY122" s="819"/>
      <c r="CZ122" s="819"/>
      <c r="DA122" s="819"/>
      <c r="DB122" s="819"/>
      <c r="DC122" s="819"/>
      <c r="DD122" s="819"/>
      <c r="DE122" s="819"/>
      <c r="DF122" s="820"/>
      <c r="DG122" s="799">
        <v>313086</v>
      </c>
      <c r="DH122" s="800"/>
      <c r="DI122" s="800"/>
      <c r="DJ122" s="800"/>
      <c r="DK122" s="800"/>
      <c r="DL122" s="800">
        <v>409521</v>
      </c>
      <c r="DM122" s="800"/>
      <c r="DN122" s="800"/>
      <c r="DO122" s="800"/>
      <c r="DP122" s="800"/>
      <c r="DQ122" s="800">
        <v>489196</v>
      </c>
      <c r="DR122" s="800"/>
      <c r="DS122" s="800"/>
      <c r="DT122" s="800"/>
      <c r="DU122" s="800"/>
      <c r="DV122" s="777">
        <v>0.5</v>
      </c>
      <c r="DW122" s="777"/>
      <c r="DX122" s="777"/>
      <c r="DY122" s="777"/>
      <c r="DZ122" s="778"/>
    </row>
    <row r="123" spans="1:130" s="221" customFormat="1" ht="26.25" customHeight="1" x14ac:dyDescent="0.15">
      <c r="A123" s="803"/>
      <c r="B123" s="804"/>
      <c r="C123" s="798" t="s">
        <v>471</v>
      </c>
      <c r="D123" s="735"/>
      <c r="E123" s="735"/>
      <c r="F123" s="735"/>
      <c r="G123" s="735"/>
      <c r="H123" s="735"/>
      <c r="I123" s="735"/>
      <c r="J123" s="735"/>
      <c r="K123" s="735"/>
      <c r="L123" s="735"/>
      <c r="M123" s="735"/>
      <c r="N123" s="735"/>
      <c r="O123" s="735"/>
      <c r="P123" s="735"/>
      <c r="Q123" s="735"/>
      <c r="R123" s="735"/>
      <c r="S123" s="735"/>
      <c r="T123" s="735"/>
      <c r="U123" s="735"/>
      <c r="V123" s="735"/>
      <c r="W123" s="735"/>
      <c r="X123" s="735"/>
      <c r="Y123" s="735"/>
      <c r="Z123" s="736"/>
      <c r="AA123" s="762" t="s">
        <v>129</v>
      </c>
      <c r="AB123" s="763"/>
      <c r="AC123" s="763"/>
      <c r="AD123" s="763"/>
      <c r="AE123" s="764"/>
      <c r="AF123" s="765" t="s">
        <v>396</v>
      </c>
      <c r="AG123" s="763"/>
      <c r="AH123" s="763"/>
      <c r="AI123" s="763"/>
      <c r="AJ123" s="764"/>
      <c r="AK123" s="765" t="s">
        <v>129</v>
      </c>
      <c r="AL123" s="763"/>
      <c r="AM123" s="763"/>
      <c r="AN123" s="763"/>
      <c r="AO123" s="764"/>
      <c r="AP123" s="807" t="s">
        <v>396</v>
      </c>
      <c r="AQ123" s="808"/>
      <c r="AR123" s="808"/>
      <c r="AS123" s="808"/>
      <c r="AT123" s="809"/>
      <c r="AU123" s="869"/>
      <c r="AV123" s="870"/>
      <c r="AW123" s="870"/>
      <c r="AX123" s="870"/>
      <c r="AY123" s="870"/>
      <c r="AZ123" s="244" t="s">
        <v>188</v>
      </c>
      <c r="BA123" s="244"/>
      <c r="BB123" s="244"/>
      <c r="BC123" s="244"/>
      <c r="BD123" s="244"/>
      <c r="BE123" s="244"/>
      <c r="BF123" s="244"/>
      <c r="BG123" s="244"/>
      <c r="BH123" s="244"/>
      <c r="BI123" s="244"/>
      <c r="BJ123" s="244"/>
      <c r="BK123" s="244"/>
      <c r="BL123" s="244"/>
      <c r="BM123" s="244"/>
      <c r="BN123" s="244"/>
      <c r="BO123" s="860" t="s">
        <v>487</v>
      </c>
      <c r="BP123" s="861"/>
      <c r="BQ123" s="815">
        <v>237450973</v>
      </c>
      <c r="BR123" s="816"/>
      <c r="BS123" s="816"/>
      <c r="BT123" s="816"/>
      <c r="BU123" s="816"/>
      <c r="BV123" s="816">
        <v>239190775</v>
      </c>
      <c r="BW123" s="816"/>
      <c r="BX123" s="816"/>
      <c r="BY123" s="816"/>
      <c r="BZ123" s="816"/>
      <c r="CA123" s="816">
        <v>242172800</v>
      </c>
      <c r="CB123" s="816"/>
      <c r="CC123" s="816"/>
      <c r="CD123" s="816"/>
      <c r="CE123" s="816"/>
      <c r="CF123" s="731"/>
      <c r="CG123" s="732"/>
      <c r="CH123" s="732"/>
      <c r="CI123" s="732"/>
      <c r="CJ123" s="817"/>
      <c r="CK123" s="852"/>
      <c r="CL123" s="838"/>
      <c r="CM123" s="838"/>
      <c r="CN123" s="838"/>
      <c r="CO123" s="839"/>
      <c r="CP123" s="818" t="s">
        <v>488</v>
      </c>
      <c r="CQ123" s="819"/>
      <c r="CR123" s="819"/>
      <c r="CS123" s="819"/>
      <c r="CT123" s="819"/>
      <c r="CU123" s="819"/>
      <c r="CV123" s="819"/>
      <c r="CW123" s="819"/>
      <c r="CX123" s="819"/>
      <c r="CY123" s="819"/>
      <c r="CZ123" s="819"/>
      <c r="DA123" s="819"/>
      <c r="DB123" s="819"/>
      <c r="DC123" s="819"/>
      <c r="DD123" s="819"/>
      <c r="DE123" s="819"/>
      <c r="DF123" s="820"/>
      <c r="DG123" s="762">
        <v>510534</v>
      </c>
      <c r="DH123" s="763"/>
      <c r="DI123" s="763"/>
      <c r="DJ123" s="763"/>
      <c r="DK123" s="764"/>
      <c r="DL123" s="765">
        <v>492238</v>
      </c>
      <c r="DM123" s="763"/>
      <c r="DN123" s="763"/>
      <c r="DO123" s="763"/>
      <c r="DP123" s="764"/>
      <c r="DQ123" s="765">
        <v>474963</v>
      </c>
      <c r="DR123" s="763"/>
      <c r="DS123" s="763"/>
      <c r="DT123" s="763"/>
      <c r="DU123" s="764"/>
      <c r="DV123" s="807">
        <v>0.5</v>
      </c>
      <c r="DW123" s="808"/>
      <c r="DX123" s="808"/>
      <c r="DY123" s="808"/>
      <c r="DZ123" s="809"/>
    </row>
    <row r="124" spans="1:130" s="221" customFormat="1" ht="26.25" customHeight="1" thickBot="1" x14ac:dyDescent="0.2">
      <c r="A124" s="803"/>
      <c r="B124" s="804"/>
      <c r="C124" s="798" t="s">
        <v>474</v>
      </c>
      <c r="D124" s="735"/>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6"/>
      <c r="AA124" s="762">
        <v>313</v>
      </c>
      <c r="AB124" s="763"/>
      <c r="AC124" s="763"/>
      <c r="AD124" s="763"/>
      <c r="AE124" s="764"/>
      <c r="AF124" s="765" t="s">
        <v>396</v>
      </c>
      <c r="AG124" s="763"/>
      <c r="AH124" s="763"/>
      <c r="AI124" s="763"/>
      <c r="AJ124" s="764"/>
      <c r="AK124" s="765" t="s">
        <v>129</v>
      </c>
      <c r="AL124" s="763"/>
      <c r="AM124" s="763"/>
      <c r="AN124" s="763"/>
      <c r="AO124" s="764"/>
      <c r="AP124" s="807" t="s">
        <v>477</v>
      </c>
      <c r="AQ124" s="808"/>
      <c r="AR124" s="808"/>
      <c r="AS124" s="808"/>
      <c r="AT124" s="809"/>
      <c r="AU124" s="810" t="s">
        <v>489</v>
      </c>
      <c r="AV124" s="811"/>
      <c r="AW124" s="811"/>
      <c r="AX124" s="811"/>
      <c r="AY124" s="811"/>
      <c r="AZ124" s="811"/>
      <c r="BA124" s="811"/>
      <c r="BB124" s="811"/>
      <c r="BC124" s="811"/>
      <c r="BD124" s="811"/>
      <c r="BE124" s="811"/>
      <c r="BF124" s="811"/>
      <c r="BG124" s="811"/>
      <c r="BH124" s="811"/>
      <c r="BI124" s="811"/>
      <c r="BJ124" s="811"/>
      <c r="BK124" s="811"/>
      <c r="BL124" s="811"/>
      <c r="BM124" s="811"/>
      <c r="BN124" s="811"/>
      <c r="BO124" s="811"/>
      <c r="BP124" s="812"/>
      <c r="BQ124" s="813">
        <v>51.8</v>
      </c>
      <c r="BR124" s="814"/>
      <c r="BS124" s="814"/>
      <c r="BT124" s="814"/>
      <c r="BU124" s="814"/>
      <c r="BV124" s="814">
        <v>43</v>
      </c>
      <c r="BW124" s="814"/>
      <c r="BX124" s="814"/>
      <c r="BY124" s="814"/>
      <c r="BZ124" s="814"/>
      <c r="CA124" s="814">
        <v>30.7</v>
      </c>
      <c r="CB124" s="814"/>
      <c r="CC124" s="814"/>
      <c r="CD124" s="814"/>
      <c r="CE124" s="814"/>
      <c r="CF124" s="709"/>
      <c r="CG124" s="710"/>
      <c r="CH124" s="710"/>
      <c r="CI124" s="710"/>
      <c r="CJ124" s="845"/>
      <c r="CK124" s="853"/>
      <c r="CL124" s="853"/>
      <c r="CM124" s="853"/>
      <c r="CN124" s="853"/>
      <c r="CO124" s="854"/>
      <c r="CP124" s="818" t="s">
        <v>490</v>
      </c>
      <c r="CQ124" s="819"/>
      <c r="CR124" s="819"/>
      <c r="CS124" s="819"/>
      <c r="CT124" s="819"/>
      <c r="CU124" s="819"/>
      <c r="CV124" s="819"/>
      <c r="CW124" s="819"/>
      <c r="CX124" s="819"/>
      <c r="CY124" s="819"/>
      <c r="CZ124" s="819"/>
      <c r="DA124" s="819"/>
      <c r="DB124" s="819"/>
      <c r="DC124" s="819"/>
      <c r="DD124" s="819"/>
      <c r="DE124" s="819"/>
      <c r="DF124" s="820"/>
      <c r="DG124" s="746">
        <v>80046837</v>
      </c>
      <c r="DH124" s="747"/>
      <c r="DI124" s="747"/>
      <c r="DJ124" s="747"/>
      <c r="DK124" s="748"/>
      <c r="DL124" s="749">
        <v>76949548</v>
      </c>
      <c r="DM124" s="747"/>
      <c r="DN124" s="747"/>
      <c r="DO124" s="747"/>
      <c r="DP124" s="748"/>
      <c r="DQ124" s="749">
        <v>140974</v>
      </c>
      <c r="DR124" s="747"/>
      <c r="DS124" s="747"/>
      <c r="DT124" s="747"/>
      <c r="DU124" s="748"/>
      <c r="DV124" s="831">
        <v>0.1</v>
      </c>
      <c r="DW124" s="832"/>
      <c r="DX124" s="832"/>
      <c r="DY124" s="832"/>
      <c r="DZ124" s="833"/>
    </row>
    <row r="125" spans="1:130" s="221" customFormat="1" ht="26.25" customHeight="1" x14ac:dyDescent="0.15">
      <c r="A125" s="803"/>
      <c r="B125" s="804"/>
      <c r="C125" s="798" t="s">
        <v>476</v>
      </c>
      <c r="D125" s="735"/>
      <c r="E125" s="735"/>
      <c r="F125" s="735"/>
      <c r="G125" s="735"/>
      <c r="H125" s="735"/>
      <c r="I125" s="735"/>
      <c r="J125" s="735"/>
      <c r="K125" s="735"/>
      <c r="L125" s="735"/>
      <c r="M125" s="735"/>
      <c r="N125" s="735"/>
      <c r="O125" s="735"/>
      <c r="P125" s="735"/>
      <c r="Q125" s="735"/>
      <c r="R125" s="735"/>
      <c r="S125" s="735"/>
      <c r="T125" s="735"/>
      <c r="U125" s="735"/>
      <c r="V125" s="735"/>
      <c r="W125" s="735"/>
      <c r="X125" s="735"/>
      <c r="Y125" s="735"/>
      <c r="Z125" s="736"/>
      <c r="AA125" s="762" t="s">
        <v>396</v>
      </c>
      <c r="AB125" s="763"/>
      <c r="AC125" s="763"/>
      <c r="AD125" s="763"/>
      <c r="AE125" s="764"/>
      <c r="AF125" s="765" t="s">
        <v>396</v>
      </c>
      <c r="AG125" s="763"/>
      <c r="AH125" s="763"/>
      <c r="AI125" s="763"/>
      <c r="AJ125" s="764"/>
      <c r="AK125" s="765" t="s">
        <v>396</v>
      </c>
      <c r="AL125" s="763"/>
      <c r="AM125" s="763"/>
      <c r="AN125" s="763"/>
      <c r="AO125" s="764"/>
      <c r="AP125" s="807" t="s">
        <v>396</v>
      </c>
      <c r="AQ125" s="808"/>
      <c r="AR125" s="808"/>
      <c r="AS125" s="808"/>
      <c r="AT125" s="809"/>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34" t="s">
        <v>491</v>
      </c>
      <c r="CL125" s="835"/>
      <c r="CM125" s="835"/>
      <c r="CN125" s="835"/>
      <c r="CO125" s="836"/>
      <c r="CP125" s="843" t="s">
        <v>492</v>
      </c>
      <c r="CQ125" s="791"/>
      <c r="CR125" s="791"/>
      <c r="CS125" s="791"/>
      <c r="CT125" s="791"/>
      <c r="CU125" s="791"/>
      <c r="CV125" s="791"/>
      <c r="CW125" s="791"/>
      <c r="CX125" s="791"/>
      <c r="CY125" s="791"/>
      <c r="CZ125" s="791"/>
      <c r="DA125" s="791"/>
      <c r="DB125" s="791"/>
      <c r="DC125" s="791"/>
      <c r="DD125" s="791"/>
      <c r="DE125" s="791"/>
      <c r="DF125" s="792"/>
      <c r="DG125" s="844" t="s">
        <v>396</v>
      </c>
      <c r="DH125" s="825"/>
      <c r="DI125" s="825"/>
      <c r="DJ125" s="825"/>
      <c r="DK125" s="825"/>
      <c r="DL125" s="825" t="s">
        <v>396</v>
      </c>
      <c r="DM125" s="825"/>
      <c r="DN125" s="825"/>
      <c r="DO125" s="825"/>
      <c r="DP125" s="825"/>
      <c r="DQ125" s="825" t="s">
        <v>396</v>
      </c>
      <c r="DR125" s="825"/>
      <c r="DS125" s="825"/>
      <c r="DT125" s="825"/>
      <c r="DU125" s="825"/>
      <c r="DV125" s="826" t="s">
        <v>396</v>
      </c>
      <c r="DW125" s="826"/>
      <c r="DX125" s="826"/>
      <c r="DY125" s="826"/>
      <c r="DZ125" s="827"/>
    </row>
    <row r="126" spans="1:130" s="221" customFormat="1" ht="26.25" customHeight="1" thickBot="1" x14ac:dyDescent="0.2">
      <c r="A126" s="803"/>
      <c r="B126" s="804"/>
      <c r="C126" s="798" t="s">
        <v>479</v>
      </c>
      <c r="D126" s="735"/>
      <c r="E126" s="735"/>
      <c r="F126" s="735"/>
      <c r="G126" s="735"/>
      <c r="H126" s="735"/>
      <c r="I126" s="735"/>
      <c r="J126" s="735"/>
      <c r="K126" s="735"/>
      <c r="L126" s="735"/>
      <c r="M126" s="735"/>
      <c r="N126" s="735"/>
      <c r="O126" s="735"/>
      <c r="P126" s="735"/>
      <c r="Q126" s="735"/>
      <c r="R126" s="735"/>
      <c r="S126" s="735"/>
      <c r="T126" s="735"/>
      <c r="U126" s="735"/>
      <c r="V126" s="735"/>
      <c r="W126" s="735"/>
      <c r="X126" s="735"/>
      <c r="Y126" s="735"/>
      <c r="Z126" s="736"/>
      <c r="AA126" s="762" t="s">
        <v>396</v>
      </c>
      <c r="AB126" s="763"/>
      <c r="AC126" s="763"/>
      <c r="AD126" s="763"/>
      <c r="AE126" s="764"/>
      <c r="AF126" s="765" t="s">
        <v>396</v>
      </c>
      <c r="AG126" s="763"/>
      <c r="AH126" s="763"/>
      <c r="AI126" s="763"/>
      <c r="AJ126" s="764"/>
      <c r="AK126" s="765" t="s">
        <v>396</v>
      </c>
      <c r="AL126" s="763"/>
      <c r="AM126" s="763"/>
      <c r="AN126" s="763"/>
      <c r="AO126" s="764"/>
      <c r="AP126" s="807" t="s">
        <v>396</v>
      </c>
      <c r="AQ126" s="808"/>
      <c r="AR126" s="808"/>
      <c r="AS126" s="808"/>
      <c r="AT126" s="809"/>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37"/>
      <c r="CL126" s="838"/>
      <c r="CM126" s="838"/>
      <c r="CN126" s="838"/>
      <c r="CO126" s="839"/>
      <c r="CP126" s="798" t="s">
        <v>493</v>
      </c>
      <c r="CQ126" s="735"/>
      <c r="CR126" s="735"/>
      <c r="CS126" s="735"/>
      <c r="CT126" s="735"/>
      <c r="CU126" s="735"/>
      <c r="CV126" s="735"/>
      <c r="CW126" s="735"/>
      <c r="CX126" s="735"/>
      <c r="CY126" s="735"/>
      <c r="CZ126" s="735"/>
      <c r="DA126" s="735"/>
      <c r="DB126" s="735"/>
      <c r="DC126" s="735"/>
      <c r="DD126" s="735"/>
      <c r="DE126" s="735"/>
      <c r="DF126" s="736"/>
      <c r="DG126" s="799" t="s">
        <v>396</v>
      </c>
      <c r="DH126" s="800"/>
      <c r="DI126" s="800"/>
      <c r="DJ126" s="800"/>
      <c r="DK126" s="800"/>
      <c r="DL126" s="800" t="s">
        <v>396</v>
      </c>
      <c r="DM126" s="800"/>
      <c r="DN126" s="800"/>
      <c r="DO126" s="800"/>
      <c r="DP126" s="800"/>
      <c r="DQ126" s="800" t="s">
        <v>129</v>
      </c>
      <c r="DR126" s="800"/>
      <c r="DS126" s="800"/>
      <c r="DT126" s="800"/>
      <c r="DU126" s="800"/>
      <c r="DV126" s="777" t="s">
        <v>129</v>
      </c>
      <c r="DW126" s="777"/>
      <c r="DX126" s="777"/>
      <c r="DY126" s="777"/>
      <c r="DZ126" s="778"/>
    </row>
    <row r="127" spans="1:130" s="221" customFormat="1" ht="26.25" customHeight="1" x14ac:dyDescent="0.15">
      <c r="A127" s="805"/>
      <c r="B127" s="806"/>
      <c r="C127" s="821" t="s">
        <v>494</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62" t="s">
        <v>396</v>
      </c>
      <c r="AB127" s="763"/>
      <c r="AC127" s="763"/>
      <c r="AD127" s="763"/>
      <c r="AE127" s="764"/>
      <c r="AF127" s="765" t="s">
        <v>396</v>
      </c>
      <c r="AG127" s="763"/>
      <c r="AH127" s="763"/>
      <c r="AI127" s="763"/>
      <c r="AJ127" s="764"/>
      <c r="AK127" s="765" t="s">
        <v>129</v>
      </c>
      <c r="AL127" s="763"/>
      <c r="AM127" s="763"/>
      <c r="AN127" s="763"/>
      <c r="AO127" s="764"/>
      <c r="AP127" s="807" t="s">
        <v>396</v>
      </c>
      <c r="AQ127" s="808"/>
      <c r="AR127" s="808"/>
      <c r="AS127" s="808"/>
      <c r="AT127" s="809"/>
      <c r="AU127" s="223"/>
      <c r="AV127" s="223"/>
      <c r="AW127" s="223"/>
      <c r="AX127" s="824" t="s">
        <v>495</v>
      </c>
      <c r="AY127" s="795"/>
      <c r="AZ127" s="795"/>
      <c r="BA127" s="795"/>
      <c r="BB127" s="795"/>
      <c r="BC127" s="795"/>
      <c r="BD127" s="795"/>
      <c r="BE127" s="796"/>
      <c r="BF127" s="794" t="s">
        <v>496</v>
      </c>
      <c r="BG127" s="795"/>
      <c r="BH127" s="795"/>
      <c r="BI127" s="795"/>
      <c r="BJ127" s="795"/>
      <c r="BK127" s="795"/>
      <c r="BL127" s="796"/>
      <c r="BM127" s="794" t="s">
        <v>497</v>
      </c>
      <c r="BN127" s="795"/>
      <c r="BO127" s="795"/>
      <c r="BP127" s="795"/>
      <c r="BQ127" s="795"/>
      <c r="BR127" s="795"/>
      <c r="BS127" s="796"/>
      <c r="BT127" s="794" t="s">
        <v>498</v>
      </c>
      <c r="BU127" s="795"/>
      <c r="BV127" s="795"/>
      <c r="BW127" s="795"/>
      <c r="BX127" s="795"/>
      <c r="BY127" s="795"/>
      <c r="BZ127" s="797"/>
      <c r="CA127" s="223"/>
      <c r="CB127" s="223"/>
      <c r="CC127" s="223"/>
      <c r="CD127" s="246"/>
      <c r="CE127" s="246"/>
      <c r="CF127" s="246"/>
      <c r="CG127" s="223"/>
      <c r="CH127" s="223"/>
      <c r="CI127" s="223"/>
      <c r="CJ127" s="245"/>
      <c r="CK127" s="837"/>
      <c r="CL127" s="838"/>
      <c r="CM127" s="838"/>
      <c r="CN127" s="838"/>
      <c r="CO127" s="839"/>
      <c r="CP127" s="798" t="s">
        <v>499</v>
      </c>
      <c r="CQ127" s="735"/>
      <c r="CR127" s="735"/>
      <c r="CS127" s="735"/>
      <c r="CT127" s="735"/>
      <c r="CU127" s="735"/>
      <c r="CV127" s="735"/>
      <c r="CW127" s="735"/>
      <c r="CX127" s="735"/>
      <c r="CY127" s="735"/>
      <c r="CZ127" s="735"/>
      <c r="DA127" s="735"/>
      <c r="DB127" s="735"/>
      <c r="DC127" s="735"/>
      <c r="DD127" s="735"/>
      <c r="DE127" s="735"/>
      <c r="DF127" s="736"/>
      <c r="DG127" s="799" t="s">
        <v>396</v>
      </c>
      <c r="DH127" s="800"/>
      <c r="DI127" s="800"/>
      <c r="DJ127" s="800"/>
      <c r="DK127" s="800"/>
      <c r="DL127" s="800" t="s">
        <v>396</v>
      </c>
      <c r="DM127" s="800"/>
      <c r="DN127" s="800"/>
      <c r="DO127" s="800"/>
      <c r="DP127" s="800"/>
      <c r="DQ127" s="800" t="s">
        <v>477</v>
      </c>
      <c r="DR127" s="800"/>
      <c r="DS127" s="800"/>
      <c r="DT127" s="800"/>
      <c r="DU127" s="800"/>
      <c r="DV127" s="777" t="s">
        <v>129</v>
      </c>
      <c r="DW127" s="777"/>
      <c r="DX127" s="777"/>
      <c r="DY127" s="777"/>
      <c r="DZ127" s="778"/>
    </row>
    <row r="128" spans="1:130" s="221" customFormat="1" ht="26.25" customHeight="1" thickBot="1" x14ac:dyDescent="0.2">
      <c r="A128" s="779" t="s">
        <v>500</v>
      </c>
      <c r="B128" s="780"/>
      <c r="C128" s="780"/>
      <c r="D128" s="780"/>
      <c r="E128" s="780"/>
      <c r="F128" s="780"/>
      <c r="G128" s="780"/>
      <c r="H128" s="780"/>
      <c r="I128" s="780"/>
      <c r="J128" s="780"/>
      <c r="K128" s="780"/>
      <c r="L128" s="780"/>
      <c r="M128" s="780"/>
      <c r="N128" s="780"/>
      <c r="O128" s="780"/>
      <c r="P128" s="780"/>
      <c r="Q128" s="780"/>
      <c r="R128" s="780"/>
      <c r="S128" s="780"/>
      <c r="T128" s="780"/>
      <c r="U128" s="780"/>
      <c r="V128" s="780"/>
      <c r="W128" s="781" t="s">
        <v>501</v>
      </c>
      <c r="X128" s="781"/>
      <c r="Y128" s="781"/>
      <c r="Z128" s="782"/>
      <c r="AA128" s="783">
        <v>220462</v>
      </c>
      <c r="AB128" s="784"/>
      <c r="AC128" s="784"/>
      <c r="AD128" s="784"/>
      <c r="AE128" s="785"/>
      <c r="AF128" s="786">
        <v>351332</v>
      </c>
      <c r="AG128" s="784"/>
      <c r="AH128" s="784"/>
      <c r="AI128" s="784"/>
      <c r="AJ128" s="785"/>
      <c r="AK128" s="786">
        <v>225618</v>
      </c>
      <c r="AL128" s="784"/>
      <c r="AM128" s="784"/>
      <c r="AN128" s="784"/>
      <c r="AO128" s="785"/>
      <c r="AP128" s="787"/>
      <c r="AQ128" s="788"/>
      <c r="AR128" s="788"/>
      <c r="AS128" s="788"/>
      <c r="AT128" s="789"/>
      <c r="AU128" s="223"/>
      <c r="AV128" s="223"/>
      <c r="AW128" s="223"/>
      <c r="AX128" s="790" t="s">
        <v>502</v>
      </c>
      <c r="AY128" s="791"/>
      <c r="AZ128" s="791"/>
      <c r="BA128" s="791"/>
      <c r="BB128" s="791"/>
      <c r="BC128" s="791"/>
      <c r="BD128" s="791"/>
      <c r="BE128" s="792"/>
      <c r="BF128" s="769" t="s">
        <v>477</v>
      </c>
      <c r="BG128" s="770"/>
      <c r="BH128" s="770"/>
      <c r="BI128" s="770"/>
      <c r="BJ128" s="770"/>
      <c r="BK128" s="770"/>
      <c r="BL128" s="793"/>
      <c r="BM128" s="769">
        <v>11.25</v>
      </c>
      <c r="BN128" s="770"/>
      <c r="BO128" s="770"/>
      <c r="BP128" s="770"/>
      <c r="BQ128" s="770"/>
      <c r="BR128" s="770"/>
      <c r="BS128" s="793"/>
      <c r="BT128" s="769">
        <v>20</v>
      </c>
      <c r="BU128" s="770"/>
      <c r="BV128" s="770"/>
      <c r="BW128" s="770"/>
      <c r="BX128" s="770"/>
      <c r="BY128" s="770"/>
      <c r="BZ128" s="771"/>
      <c r="CA128" s="246"/>
      <c r="CB128" s="246"/>
      <c r="CC128" s="246"/>
      <c r="CD128" s="246"/>
      <c r="CE128" s="246"/>
      <c r="CF128" s="246"/>
      <c r="CG128" s="223"/>
      <c r="CH128" s="223"/>
      <c r="CI128" s="223"/>
      <c r="CJ128" s="245"/>
      <c r="CK128" s="840"/>
      <c r="CL128" s="841"/>
      <c r="CM128" s="841"/>
      <c r="CN128" s="841"/>
      <c r="CO128" s="842"/>
      <c r="CP128" s="772" t="s">
        <v>503</v>
      </c>
      <c r="CQ128" s="713"/>
      <c r="CR128" s="713"/>
      <c r="CS128" s="713"/>
      <c r="CT128" s="713"/>
      <c r="CU128" s="713"/>
      <c r="CV128" s="713"/>
      <c r="CW128" s="713"/>
      <c r="CX128" s="713"/>
      <c r="CY128" s="713"/>
      <c r="CZ128" s="713"/>
      <c r="DA128" s="713"/>
      <c r="DB128" s="713"/>
      <c r="DC128" s="713"/>
      <c r="DD128" s="713"/>
      <c r="DE128" s="713"/>
      <c r="DF128" s="714"/>
      <c r="DG128" s="773" t="s">
        <v>477</v>
      </c>
      <c r="DH128" s="774"/>
      <c r="DI128" s="774"/>
      <c r="DJ128" s="774"/>
      <c r="DK128" s="774"/>
      <c r="DL128" s="774" t="s">
        <v>129</v>
      </c>
      <c r="DM128" s="774"/>
      <c r="DN128" s="774"/>
      <c r="DO128" s="774"/>
      <c r="DP128" s="774"/>
      <c r="DQ128" s="774" t="s">
        <v>129</v>
      </c>
      <c r="DR128" s="774"/>
      <c r="DS128" s="774"/>
      <c r="DT128" s="774"/>
      <c r="DU128" s="774"/>
      <c r="DV128" s="775" t="s">
        <v>129</v>
      </c>
      <c r="DW128" s="775"/>
      <c r="DX128" s="775"/>
      <c r="DY128" s="775"/>
      <c r="DZ128" s="776"/>
    </row>
    <row r="129" spans="1:131" s="221" customFormat="1" ht="26.25" customHeight="1" x14ac:dyDescent="0.15">
      <c r="A129" s="757" t="s">
        <v>107</v>
      </c>
      <c r="B129" s="758"/>
      <c r="C129" s="758"/>
      <c r="D129" s="758"/>
      <c r="E129" s="758"/>
      <c r="F129" s="758"/>
      <c r="G129" s="758"/>
      <c r="H129" s="758"/>
      <c r="I129" s="758"/>
      <c r="J129" s="758"/>
      <c r="K129" s="758"/>
      <c r="L129" s="758"/>
      <c r="M129" s="758"/>
      <c r="N129" s="758"/>
      <c r="O129" s="758"/>
      <c r="P129" s="758"/>
      <c r="Q129" s="758"/>
      <c r="R129" s="758"/>
      <c r="S129" s="758"/>
      <c r="T129" s="758"/>
      <c r="U129" s="758"/>
      <c r="V129" s="758"/>
      <c r="W129" s="759" t="s">
        <v>504</v>
      </c>
      <c r="X129" s="760"/>
      <c r="Y129" s="760"/>
      <c r="Z129" s="761"/>
      <c r="AA129" s="762">
        <v>106878973</v>
      </c>
      <c r="AB129" s="763"/>
      <c r="AC129" s="763"/>
      <c r="AD129" s="763"/>
      <c r="AE129" s="764"/>
      <c r="AF129" s="765">
        <v>108402910</v>
      </c>
      <c r="AG129" s="763"/>
      <c r="AH129" s="763"/>
      <c r="AI129" s="763"/>
      <c r="AJ129" s="764"/>
      <c r="AK129" s="765">
        <v>112889958</v>
      </c>
      <c r="AL129" s="763"/>
      <c r="AM129" s="763"/>
      <c r="AN129" s="763"/>
      <c r="AO129" s="764"/>
      <c r="AP129" s="766"/>
      <c r="AQ129" s="767"/>
      <c r="AR129" s="767"/>
      <c r="AS129" s="767"/>
      <c r="AT129" s="768"/>
      <c r="AU129" s="224"/>
      <c r="AV129" s="224"/>
      <c r="AW129" s="224"/>
      <c r="AX129" s="734" t="s">
        <v>505</v>
      </c>
      <c r="AY129" s="735"/>
      <c r="AZ129" s="735"/>
      <c r="BA129" s="735"/>
      <c r="BB129" s="735"/>
      <c r="BC129" s="735"/>
      <c r="BD129" s="735"/>
      <c r="BE129" s="736"/>
      <c r="BF129" s="753" t="s">
        <v>129</v>
      </c>
      <c r="BG129" s="754"/>
      <c r="BH129" s="754"/>
      <c r="BI129" s="754"/>
      <c r="BJ129" s="754"/>
      <c r="BK129" s="754"/>
      <c r="BL129" s="755"/>
      <c r="BM129" s="753">
        <v>16.25</v>
      </c>
      <c r="BN129" s="754"/>
      <c r="BO129" s="754"/>
      <c r="BP129" s="754"/>
      <c r="BQ129" s="754"/>
      <c r="BR129" s="754"/>
      <c r="BS129" s="755"/>
      <c r="BT129" s="753">
        <v>30</v>
      </c>
      <c r="BU129" s="754"/>
      <c r="BV129" s="754"/>
      <c r="BW129" s="754"/>
      <c r="BX129" s="754"/>
      <c r="BY129" s="754"/>
      <c r="BZ129" s="756"/>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757" t="s">
        <v>506</v>
      </c>
      <c r="B130" s="758"/>
      <c r="C130" s="758"/>
      <c r="D130" s="758"/>
      <c r="E130" s="758"/>
      <c r="F130" s="758"/>
      <c r="G130" s="758"/>
      <c r="H130" s="758"/>
      <c r="I130" s="758"/>
      <c r="J130" s="758"/>
      <c r="K130" s="758"/>
      <c r="L130" s="758"/>
      <c r="M130" s="758"/>
      <c r="N130" s="758"/>
      <c r="O130" s="758"/>
      <c r="P130" s="758"/>
      <c r="Q130" s="758"/>
      <c r="R130" s="758"/>
      <c r="S130" s="758"/>
      <c r="T130" s="758"/>
      <c r="U130" s="758"/>
      <c r="V130" s="758"/>
      <c r="W130" s="759" t="s">
        <v>507</v>
      </c>
      <c r="X130" s="760"/>
      <c r="Y130" s="760"/>
      <c r="Z130" s="761"/>
      <c r="AA130" s="762">
        <v>14008559</v>
      </c>
      <c r="AB130" s="763"/>
      <c r="AC130" s="763"/>
      <c r="AD130" s="763"/>
      <c r="AE130" s="764"/>
      <c r="AF130" s="765">
        <v>13419675</v>
      </c>
      <c r="AG130" s="763"/>
      <c r="AH130" s="763"/>
      <c r="AI130" s="763"/>
      <c r="AJ130" s="764"/>
      <c r="AK130" s="765">
        <v>13575997</v>
      </c>
      <c r="AL130" s="763"/>
      <c r="AM130" s="763"/>
      <c r="AN130" s="763"/>
      <c r="AO130" s="764"/>
      <c r="AP130" s="766"/>
      <c r="AQ130" s="767"/>
      <c r="AR130" s="767"/>
      <c r="AS130" s="767"/>
      <c r="AT130" s="768"/>
      <c r="AU130" s="224"/>
      <c r="AV130" s="224"/>
      <c r="AW130" s="224"/>
      <c r="AX130" s="734" t="s">
        <v>508</v>
      </c>
      <c r="AY130" s="735"/>
      <c r="AZ130" s="735"/>
      <c r="BA130" s="735"/>
      <c r="BB130" s="735"/>
      <c r="BC130" s="735"/>
      <c r="BD130" s="735"/>
      <c r="BE130" s="736"/>
      <c r="BF130" s="737">
        <v>7.9</v>
      </c>
      <c r="BG130" s="738"/>
      <c r="BH130" s="738"/>
      <c r="BI130" s="738"/>
      <c r="BJ130" s="738"/>
      <c r="BK130" s="738"/>
      <c r="BL130" s="739"/>
      <c r="BM130" s="737">
        <v>25</v>
      </c>
      <c r="BN130" s="738"/>
      <c r="BO130" s="738"/>
      <c r="BP130" s="738"/>
      <c r="BQ130" s="738"/>
      <c r="BR130" s="738"/>
      <c r="BS130" s="739"/>
      <c r="BT130" s="737">
        <v>35</v>
      </c>
      <c r="BU130" s="738"/>
      <c r="BV130" s="738"/>
      <c r="BW130" s="738"/>
      <c r="BX130" s="738"/>
      <c r="BY130" s="738"/>
      <c r="BZ130" s="74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509</v>
      </c>
      <c r="X131" s="744"/>
      <c r="Y131" s="744"/>
      <c r="Z131" s="745"/>
      <c r="AA131" s="746">
        <v>92870414</v>
      </c>
      <c r="AB131" s="747"/>
      <c r="AC131" s="747"/>
      <c r="AD131" s="747"/>
      <c r="AE131" s="748"/>
      <c r="AF131" s="749">
        <v>94983235</v>
      </c>
      <c r="AG131" s="747"/>
      <c r="AH131" s="747"/>
      <c r="AI131" s="747"/>
      <c r="AJ131" s="748"/>
      <c r="AK131" s="749">
        <v>99313961</v>
      </c>
      <c r="AL131" s="747"/>
      <c r="AM131" s="747"/>
      <c r="AN131" s="747"/>
      <c r="AO131" s="748"/>
      <c r="AP131" s="750"/>
      <c r="AQ131" s="751"/>
      <c r="AR131" s="751"/>
      <c r="AS131" s="751"/>
      <c r="AT131" s="752"/>
      <c r="AU131" s="224"/>
      <c r="AV131" s="224"/>
      <c r="AW131" s="224"/>
      <c r="AX131" s="712" t="s">
        <v>510</v>
      </c>
      <c r="AY131" s="713"/>
      <c r="AZ131" s="713"/>
      <c r="BA131" s="713"/>
      <c r="BB131" s="713"/>
      <c r="BC131" s="713"/>
      <c r="BD131" s="713"/>
      <c r="BE131" s="714"/>
      <c r="BF131" s="715">
        <v>30.7</v>
      </c>
      <c r="BG131" s="716"/>
      <c r="BH131" s="716"/>
      <c r="BI131" s="716"/>
      <c r="BJ131" s="716"/>
      <c r="BK131" s="716"/>
      <c r="BL131" s="717"/>
      <c r="BM131" s="715">
        <v>350</v>
      </c>
      <c r="BN131" s="716"/>
      <c r="BO131" s="716"/>
      <c r="BP131" s="716"/>
      <c r="BQ131" s="716"/>
      <c r="BR131" s="716"/>
      <c r="BS131" s="717"/>
      <c r="BT131" s="718"/>
      <c r="BU131" s="719"/>
      <c r="BV131" s="719"/>
      <c r="BW131" s="719"/>
      <c r="BX131" s="719"/>
      <c r="BY131" s="719"/>
      <c r="BZ131" s="720"/>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721" t="s">
        <v>511</v>
      </c>
      <c r="B132" s="722"/>
      <c r="C132" s="722"/>
      <c r="D132" s="722"/>
      <c r="E132" s="722"/>
      <c r="F132" s="722"/>
      <c r="G132" s="722"/>
      <c r="H132" s="722"/>
      <c r="I132" s="722"/>
      <c r="J132" s="722"/>
      <c r="K132" s="722"/>
      <c r="L132" s="722"/>
      <c r="M132" s="722"/>
      <c r="N132" s="722"/>
      <c r="O132" s="722"/>
      <c r="P132" s="722"/>
      <c r="Q132" s="722"/>
      <c r="R132" s="722"/>
      <c r="S132" s="722"/>
      <c r="T132" s="722"/>
      <c r="U132" s="722"/>
      <c r="V132" s="725" t="s">
        <v>512</v>
      </c>
      <c r="W132" s="725"/>
      <c r="X132" s="725"/>
      <c r="Y132" s="725"/>
      <c r="Z132" s="726"/>
      <c r="AA132" s="727">
        <v>8.0217538390000005</v>
      </c>
      <c r="AB132" s="728"/>
      <c r="AC132" s="728"/>
      <c r="AD132" s="728"/>
      <c r="AE132" s="729"/>
      <c r="AF132" s="730">
        <v>8.2612410500000006</v>
      </c>
      <c r="AG132" s="728"/>
      <c r="AH132" s="728"/>
      <c r="AI132" s="728"/>
      <c r="AJ132" s="729"/>
      <c r="AK132" s="730">
        <v>7.6392321120000002</v>
      </c>
      <c r="AL132" s="728"/>
      <c r="AM132" s="728"/>
      <c r="AN132" s="728"/>
      <c r="AO132" s="729"/>
      <c r="AP132" s="731"/>
      <c r="AQ132" s="732"/>
      <c r="AR132" s="732"/>
      <c r="AS132" s="732"/>
      <c r="AT132" s="733"/>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6"/>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723"/>
      <c r="B133" s="724"/>
      <c r="C133" s="724"/>
      <c r="D133" s="724"/>
      <c r="E133" s="724"/>
      <c r="F133" s="724"/>
      <c r="G133" s="724"/>
      <c r="H133" s="724"/>
      <c r="I133" s="724"/>
      <c r="J133" s="724"/>
      <c r="K133" s="724"/>
      <c r="L133" s="724"/>
      <c r="M133" s="724"/>
      <c r="N133" s="724"/>
      <c r="O133" s="724"/>
      <c r="P133" s="724"/>
      <c r="Q133" s="724"/>
      <c r="R133" s="724"/>
      <c r="S133" s="724"/>
      <c r="T133" s="724"/>
      <c r="U133" s="724"/>
      <c r="V133" s="704" t="s">
        <v>513</v>
      </c>
      <c r="W133" s="704"/>
      <c r="X133" s="704"/>
      <c r="Y133" s="704"/>
      <c r="Z133" s="705"/>
      <c r="AA133" s="706">
        <v>7.7</v>
      </c>
      <c r="AB133" s="707"/>
      <c r="AC133" s="707"/>
      <c r="AD133" s="707"/>
      <c r="AE133" s="708"/>
      <c r="AF133" s="706">
        <v>7.9</v>
      </c>
      <c r="AG133" s="707"/>
      <c r="AH133" s="707"/>
      <c r="AI133" s="707"/>
      <c r="AJ133" s="708"/>
      <c r="AK133" s="706">
        <v>7.9</v>
      </c>
      <c r="AL133" s="707"/>
      <c r="AM133" s="707"/>
      <c r="AN133" s="707"/>
      <c r="AO133" s="708"/>
      <c r="AP133" s="709"/>
      <c r="AQ133" s="710"/>
      <c r="AR133" s="710"/>
      <c r="AS133" s="710"/>
      <c r="AT133" s="711"/>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QezhkaJ8W2wqS5vQp2Na2Tnx3pCfjMQCnB4ZJbNPrKmOARJsRnwXg5nlLZAYi/gF/zzep/aGsARR1TG4dNUbeQ==" saltValue="N5nNYHNTVi6lMeDsF/Vv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514</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r98Zk19YKJus/Aq7hrh+MA0KiUC5iI/luQp05iePNP6HD3LfRdPu7zUnqVfmfIq+8DIoVinVB85zSe36DpaSw==" saltValue="cfsqlN4udO0SF/SgN/pD3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G60" sqref="G60"/>
    </sheetView>
  </sheetViews>
  <sheetFormatPr defaultColWidth="0" defaultRowHeight="13.5" customHeight="1" zeroHeight="1" x14ac:dyDescent="0.15"/>
  <cols>
    <col min="1" max="36" width="2.5" style="252" customWidth="1"/>
    <col min="37" max="44" width="17" style="252" customWidth="1"/>
    <col min="45" max="45" width="6.125" style="258" customWidth="1"/>
    <col min="46" max="46" width="3" style="256" customWidth="1"/>
    <col min="47" max="47" width="19.125" style="252" hidden="1" customWidth="1"/>
    <col min="48" max="52" width="12.625" style="252" hidden="1" customWidth="1"/>
    <col min="53" max="16384" width="8.625" style="252" hidden="1"/>
  </cols>
  <sheetData>
    <row r="1" spans="1:46" x14ac:dyDescent="0.15">
      <c r="AS1" s="252"/>
      <c r="AT1" s="252"/>
    </row>
    <row r="2" spans="1:46" x14ac:dyDescent="0.15">
      <c r="AS2" s="252"/>
      <c r="AT2" s="252"/>
    </row>
    <row r="3" spans="1:46" x14ac:dyDescent="0.15">
      <c r="AS3" s="252"/>
      <c r="AT3" s="252"/>
    </row>
    <row r="4" spans="1:46" x14ac:dyDescent="0.15">
      <c r="AS4" s="252"/>
      <c r="AT4" s="252"/>
    </row>
    <row r="5" spans="1:46" ht="17.25" x14ac:dyDescent="0.15">
      <c r="A5" s="253" t="s">
        <v>515</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x14ac:dyDescent="0.15">
      <c r="A6" s="256"/>
      <c r="AK6" s="257" t="s">
        <v>516</v>
      </c>
      <c r="AL6" s="257"/>
      <c r="AM6" s="257"/>
      <c r="AN6" s="257"/>
    </row>
    <row r="7" spans="1:46" ht="13.5" customHeight="1" x14ac:dyDescent="0.15">
      <c r="A7" s="256"/>
      <c r="AK7" s="259"/>
      <c r="AL7" s="260"/>
      <c r="AM7" s="260"/>
      <c r="AN7" s="261"/>
      <c r="AO7" s="1101" t="s">
        <v>517</v>
      </c>
      <c r="AP7" s="262"/>
      <c r="AQ7" s="263" t="s">
        <v>518</v>
      </c>
      <c r="AR7" s="264"/>
    </row>
    <row r="8" spans="1:46" x14ac:dyDescent="0.15">
      <c r="A8" s="256"/>
      <c r="AK8" s="265"/>
      <c r="AL8" s="266"/>
      <c r="AM8" s="266"/>
      <c r="AN8" s="267"/>
      <c r="AO8" s="1102"/>
      <c r="AP8" s="268" t="s">
        <v>519</v>
      </c>
      <c r="AQ8" s="269" t="s">
        <v>520</v>
      </c>
      <c r="AR8" s="270" t="s">
        <v>521</v>
      </c>
    </row>
    <row r="9" spans="1:46" x14ac:dyDescent="0.15">
      <c r="A9" s="256"/>
      <c r="AK9" s="1113" t="s">
        <v>522</v>
      </c>
      <c r="AL9" s="1114"/>
      <c r="AM9" s="1114"/>
      <c r="AN9" s="1115"/>
      <c r="AO9" s="271">
        <v>27020009</v>
      </c>
      <c r="AP9" s="271">
        <v>53272</v>
      </c>
      <c r="AQ9" s="272">
        <v>62943</v>
      </c>
      <c r="AR9" s="273">
        <v>-15.4</v>
      </c>
    </row>
    <row r="10" spans="1:46" ht="13.5" customHeight="1" x14ac:dyDescent="0.15">
      <c r="A10" s="256"/>
      <c r="AK10" s="1113" t="s">
        <v>523</v>
      </c>
      <c r="AL10" s="1114"/>
      <c r="AM10" s="1114"/>
      <c r="AN10" s="1115"/>
      <c r="AO10" s="274">
        <v>292554</v>
      </c>
      <c r="AP10" s="274">
        <v>577</v>
      </c>
      <c r="AQ10" s="275">
        <v>1681</v>
      </c>
      <c r="AR10" s="276">
        <v>-65.7</v>
      </c>
    </row>
    <row r="11" spans="1:46" ht="13.5" customHeight="1" x14ac:dyDescent="0.15">
      <c r="A11" s="256"/>
      <c r="AK11" s="1113" t="s">
        <v>524</v>
      </c>
      <c r="AL11" s="1114"/>
      <c r="AM11" s="1114"/>
      <c r="AN11" s="1115"/>
      <c r="AO11" s="274" t="s">
        <v>525</v>
      </c>
      <c r="AP11" s="274" t="s">
        <v>525</v>
      </c>
      <c r="AQ11" s="275">
        <v>656</v>
      </c>
      <c r="AR11" s="276" t="s">
        <v>525</v>
      </c>
    </row>
    <row r="12" spans="1:46" ht="13.5" customHeight="1" x14ac:dyDescent="0.15">
      <c r="A12" s="256"/>
      <c r="AK12" s="1113" t="s">
        <v>526</v>
      </c>
      <c r="AL12" s="1114"/>
      <c r="AM12" s="1114"/>
      <c r="AN12" s="1115"/>
      <c r="AO12" s="274" t="s">
        <v>525</v>
      </c>
      <c r="AP12" s="274" t="s">
        <v>525</v>
      </c>
      <c r="AQ12" s="275">
        <v>24</v>
      </c>
      <c r="AR12" s="276" t="s">
        <v>525</v>
      </c>
    </row>
    <row r="13" spans="1:46" ht="13.5" customHeight="1" x14ac:dyDescent="0.15">
      <c r="A13" s="256"/>
      <c r="AK13" s="1113" t="s">
        <v>527</v>
      </c>
      <c r="AL13" s="1114"/>
      <c r="AM13" s="1114"/>
      <c r="AN13" s="1115"/>
      <c r="AO13" s="274">
        <v>998284</v>
      </c>
      <c r="AP13" s="274">
        <v>1968</v>
      </c>
      <c r="AQ13" s="275">
        <v>1968</v>
      </c>
      <c r="AR13" s="276">
        <v>0</v>
      </c>
    </row>
    <row r="14" spans="1:46" ht="13.5" customHeight="1" x14ac:dyDescent="0.15">
      <c r="A14" s="256"/>
      <c r="AK14" s="1113" t="s">
        <v>528</v>
      </c>
      <c r="AL14" s="1114"/>
      <c r="AM14" s="1114"/>
      <c r="AN14" s="1115"/>
      <c r="AO14" s="274">
        <v>125176</v>
      </c>
      <c r="AP14" s="274">
        <v>247</v>
      </c>
      <c r="AQ14" s="275">
        <v>1222</v>
      </c>
      <c r="AR14" s="276">
        <v>-79.8</v>
      </c>
    </row>
    <row r="15" spans="1:46" ht="13.5" customHeight="1" x14ac:dyDescent="0.15">
      <c r="A15" s="256"/>
      <c r="AK15" s="1116" t="s">
        <v>529</v>
      </c>
      <c r="AL15" s="1117"/>
      <c r="AM15" s="1117"/>
      <c r="AN15" s="1118"/>
      <c r="AO15" s="274">
        <v>-1396792</v>
      </c>
      <c r="AP15" s="274">
        <v>-2754</v>
      </c>
      <c r="AQ15" s="275">
        <v>-3725</v>
      </c>
      <c r="AR15" s="276">
        <v>-26.1</v>
      </c>
    </row>
    <row r="16" spans="1:46" x14ac:dyDescent="0.15">
      <c r="A16" s="256"/>
      <c r="AK16" s="1116" t="s">
        <v>188</v>
      </c>
      <c r="AL16" s="1117"/>
      <c r="AM16" s="1117"/>
      <c r="AN16" s="1118"/>
      <c r="AO16" s="274">
        <v>27039231</v>
      </c>
      <c r="AP16" s="274">
        <v>53310</v>
      </c>
      <c r="AQ16" s="275">
        <v>64768</v>
      </c>
      <c r="AR16" s="276">
        <v>-17.7</v>
      </c>
    </row>
    <row r="17" spans="1:46" x14ac:dyDescent="0.15">
      <c r="A17" s="256"/>
    </row>
    <row r="18" spans="1:46" x14ac:dyDescent="0.15">
      <c r="A18" s="256"/>
      <c r="AQ18" s="277"/>
      <c r="AR18" s="277"/>
    </row>
    <row r="19" spans="1:46" x14ac:dyDescent="0.15">
      <c r="A19" s="256"/>
      <c r="AK19" s="252" t="s">
        <v>530</v>
      </c>
    </row>
    <row r="20" spans="1:46" x14ac:dyDescent="0.15">
      <c r="A20" s="256"/>
      <c r="AK20" s="278"/>
      <c r="AL20" s="279"/>
      <c r="AM20" s="279"/>
      <c r="AN20" s="280"/>
      <c r="AO20" s="281" t="s">
        <v>531</v>
      </c>
      <c r="AP20" s="282" t="s">
        <v>532</v>
      </c>
      <c r="AQ20" s="283" t="s">
        <v>533</v>
      </c>
      <c r="AR20" s="284"/>
    </row>
    <row r="21" spans="1:46" s="257" customFormat="1" x14ac:dyDescent="0.15">
      <c r="A21" s="285"/>
      <c r="AK21" s="1119" t="s">
        <v>534</v>
      </c>
      <c r="AL21" s="1120"/>
      <c r="AM21" s="1120"/>
      <c r="AN21" s="1121"/>
      <c r="AO21" s="286">
        <v>5.81</v>
      </c>
      <c r="AP21" s="287">
        <v>6.41</v>
      </c>
      <c r="AQ21" s="288">
        <v>-0.6</v>
      </c>
      <c r="AS21" s="289"/>
      <c r="AT21" s="285"/>
    </row>
    <row r="22" spans="1:46" s="257" customFormat="1" x14ac:dyDescent="0.15">
      <c r="A22" s="285"/>
      <c r="AK22" s="1119" t="s">
        <v>535</v>
      </c>
      <c r="AL22" s="1120"/>
      <c r="AM22" s="1120"/>
      <c r="AN22" s="1121"/>
      <c r="AO22" s="290">
        <v>98.9</v>
      </c>
      <c r="AP22" s="291">
        <v>99.7</v>
      </c>
      <c r="AQ22" s="292">
        <v>-0.8</v>
      </c>
      <c r="AR22" s="277"/>
      <c r="AS22" s="289"/>
      <c r="AT22" s="285"/>
    </row>
    <row r="23" spans="1:46" s="257" customFormat="1" x14ac:dyDescent="0.15">
      <c r="A23" s="285"/>
      <c r="AP23" s="277"/>
      <c r="AQ23" s="277"/>
      <c r="AR23" s="277"/>
      <c r="AS23" s="289"/>
      <c r="AT23" s="285"/>
    </row>
    <row r="24" spans="1:46" s="257" customFormat="1" x14ac:dyDescent="0.15">
      <c r="A24" s="285"/>
      <c r="AP24" s="277"/>
      <c r="AQ24" s="277"/>
      <c r="AR24" s="277"/>
      <c r="AS24" s="289"/>
      <c r="AT24" s="285"/>
    </row>
    <row r="25" spans="1:46" s="257"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x14ac:dyDescent="0.15">
      <c r="A26" s="1112" t="s">
        <v>536</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row>
    <row r="27" spans="1:46" x14ac:dyDescent="0.15">
      <c r="A27" s="297"/>
      <c r="AS27" s="252"/>
      <c r="AT27" s="252"/>
    </row>
    <row r="28" spans="1:46" ht="17.25" x14ac:dyDescent="0.15">
      <c r="A28" s="253" t="s">
        <v>537</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x14ac:dyDescent="0.15">
      <c r="A29" s="256"/>
      <c r="AK29" s="257" t="s">
        <v>538</v>
      </c>
      <c r="AL29" s="257"/>
      <c r="AM29" s="257"/>
      <c r="AN29" s="257"/>
      <c r="AS29" s="299"/>
    </row>
    <row r="30" spans="1:46" ht="13.5" customHeight="1" x14ac:dyDescent="0.15">
      <c r="A30" s="256"/>
      <c r="AK30" s="259"/>
      <c r="AL30" s="260"/>
      <c r="AM30" s="260"/>
      <c r="AN30" s="261"/>
      <c r="AO30" s="1101" t="s">
        <v>517</v>
      </c>
      <c r="AP30" s="262"/>
      <c r="AQ30" s="263" t="s">
        <v>518</v>
      </c>
      <c r="AR30" s="264"/>
    </row>
    <row r="31" spans="1:46" x14ac:dyDescent="0.15">
      <c r="A31" s="256"/>
      <c r="AK31" s="265"/>
      <c r="AL31" s="266"/>
      <c r="AM31" s="266"/>
      <c r="AN31" s="267"/>
      <c r="AO31" s="1102"/>
      <c r="AP31" s="268" t="s">
        <v>519</v>
      </c>
      <c r="AQ31" s="269" t="s">
        <v>520</v>
      </c>
      <c r="AR31" s="270" t="s">
        <v>521</v>
      </c>
    </row>
    <row r="32" spans="1:46" ht="27" customHeight="1" x14ac:dyDescent="0.15">
      <c r="A32" s="256"/>
      <c r="AK32" s="1103" t="s">
        <v>539</v>
      </c>
      <c r="AL32" s="1104"/>
      <c r="AM32" s="1104"/>
      <c r="AN32" s="1105"/>
      <c r="AO32" s="300">
        <v>15792240</v>
      </c>
      <c r="AP32" s="300">
        <v>31135</v>
      </c>
      <c r="AQ32" s="301">
        <v>36898</v>
      </c>
      <c r="AR32" s="302">
        <v>-15.6</v>
      </c>
    </row>
    <row r="33" spans="1:46" ht="13.5" customHeight="1" x14ac:dyDescent="0.15">
      <c r="A33" s="256"/>
      <c r="AK33" s="1103" t="s">
        <v>540</v>
      </c>
      <c r="AL33" s="1104"/>
      <c r="AM33" s="1104"/>
      <c r="AN33" s="1105"/>
      <c r="AO33" s="300" t="s">
        <v>525</v>
      </c>
      <c r="AP33" s="300" t="s">
        <v>525</v>
      </c>
      <c r="AQ33" s="301">
        <v>2</v>
      </c>
      <c r="AR33" s="302" t="s">
        <v>525</v>
      </c>
    </row>
    <row r="34" spans="1:46" ht="27" customHeight="1" x14ac:dyDescent="0.15">
      <c r="A34" s="256"/>
      <c r="AK34" s="1103" t="s">
        <v>541</v>
      </c>
      <c r="AL34" s="1104"/>
      <c r="AM34" s="1104"/>
      <c r="AN34" s="1105"/>
      <c r="AO34" s="300">
        <v>160000</v>
      </c>
      <c r="AP34" s="300">
        <v>315</v>
      </c>
      <c r="AQ34" s="301">
        <v>63</v>
      </c>
      <c r="AR34" s="302">
        <v>400</v>
      </c>
    </row>
    <row r="35" spans="1:46" ht="27" customHeight="1" x14ac:dyDescent="0.15">
      <c r="A35" s="256"/>
      <c r="AK35" s="1103" t="s">
        <v>542</v>
      </c>
      <c r="AL35" s="1104"/>
      <c r="AM35" s="1104"/>
      <c r="AN35" s="1105"/>
      <c r="AO35" s="300">
        <v>5259036</v>
      </c>
      <c r="AP35" s="300">
        <v>10369</v>
      </c>
      <c r="AQ35" s="301">
        <v>8350</v>
      </c>
      <c r="AR35" s="302">
        <v>24.2</v>
      </c>
    </row>
    <row r="36" spans="1:46" ht="27" customHeight="1" x14ac:dyDescent="0.15">
      <c r="A36" s="256"/>
      <c r="AK36" s="1103" t="s">
        <v>543</v>
      </c>
      <c r="AL36" s="1104"/>
      <c r="AM36" s="1104"/>
      <c r="AN36" s="1105"/>
      <c r="AO36" s="300">
        <v>174184</v>
      </c>
      <c r="AP36" s="300">
        <v>343</v>
      </c>
      <c r="AQ36" s="301">
        <v>436</v>
      </c>
      <c r="AR36" s="302">
        <v>-21.3</v>
      </c>
    </row>
    <row r="37" spans="1:46" ht="13.5" customHeight="1" x14ac:dyDescent="0.15">
      <c r="A37" s="256"/>
      <c r="AK37" s="1103" t="s">
        <v>544</v>
      </c>
      <c r="AL37" s="1104"/>
      <c r="AM37" s="1104"/>
      <c r="AN37" s="1105"/>
      <c r="AO37" s="300" t="s">
        <v>525</v>
      </c>
      <c r="AP37" s="300" t="s">
        <v>525</v>
      </c>
      <c r="AQ37" s="301">
        <v>641</v>
      </c>
      <c r="AR37" s="302" t="s">
        <v>525</v>
      </c>
    </row>
    <row r="38" spans="1:46" ht="27" customHeight="1" x14ac:dyDescent="0.15">
      <c r="A38" s="256"/>
      <c r="AK38" s="1106" t="s">
        <v>545</v>
      </c>
      <c r="AL38" s="1107"/>
      <c r="AM38" s="1107"/>
      <c r="AN38" s="1108"/>
      <c r="AO38" s="303">
        <v>2979</v>
      </c>
      <c r="AP38" s="303">
        <v>6</v>
      </c>
      <c r="AQ38" s="304">
        <v>1</v>
      </c>
      <c r="AR38" s="292">
        <v>500</v>
      </c>
      <c r="AS38" s="299"/>
    </row>
    <row r="39" spans="1:46" x14ac:dyDescent="0.15">
      <c r="A39" s="256"/>
      <c r="AK39" s="1106" t="s">
        <v>546</v>
      </c>
      <c r="AL39" s="1107"/>
      <c r="AM39" s="1107"/>
      <c r="AN39" s="1108"/>
      <c r="AO39" s="300">
        <v>-225618</v>
      </c>
      <c r="AP39" s="300">
        <v>-445</v>
      </c>
      <c r="AQ39" s="301">
        <v>-7817</v>
      </c>
      <c r="AR39" s="302">
        <v>-94.3</v>
      </c>
      <c r="AS39" s="299"/>
    </row>
    <row r="40" spans="1:46" ht="27" customHeight="1" x14ac:dyDescent="0.15">
      <c r="A40" s="256"/>
      <c r="AK40" s="1103" t="s">
        <v>547</v>
      </c>
      <c r="AL40" s="1104"/>
      <c r="AM40" s="1104"/>
      <c r="AN40" s="1105"/>
      <c r="AO40" s="300">
        <v>-13575997</v>
      </c>
      <c r="AP40" s="300">
        <v>-26766</v>
      </c>
      <c r="AQ40" s="301">
        <v>-28299</v>
      </c>
      <c r="AR40" s="302">
        <v>-5.4</v>
      </c>
      <c r="AS40" s="299"/>
    </row>
    <row r="41" spans="1:46" x14ac:dyDescent="0.15">
      <c r="A41" s="256"/>
      <c r="AK41" s="1109" t="s">
        <v>299</v>
      </c>
      <c r="AL41" s="1110"/>
      <c r="AM41" s="1110"/>
      <c r="AN41" s="1111"/>
      <c r="AO41" s="300">
        <v>7586824</v>
      </c>
      <c r="AP41" s="300">
        <v>14958</v>
      </c>
      <c r="AQ41" s="301">
        <v>10277</v>
      </c>
      <c r="AR41" s="302">
        <v>45.5</v>
      </c>
      <c r="AS41" s="299"/>
    </row>
    <row r="42" spans="1:46" x14ac:dyDescent="0.15">
      <c r="A42" s="256"/>
      <c r="AK42" s="305" t="s">
        <v>548</v>
      </c>
      <c r="AQ42" s="277"/>
      <c r="AR42" s="277"/>
      <c r="AS42" s="299"/>
    </row>
    <row r="43" spans="1:46" x14ac:dyDescent="0.15">
      <c r="A43" s="256"/>
      <c r="AP43" s="306"/>
      <c r="AQ43" s="277"/>
      <c r="AS43" s="299"/>
    </row>
    <row r="44" spans="1:46" x14ac:dyDescent="0.15">
      <c r="A44" s="256"/>
      <c r="AQ44" s="277"/>
    </row>
    <row r="45" spans="1:46" x14ac:dyDescent="0.15">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15">
      <c r="A47" s="309" t="s">
        <v>549</v>
      </c>
    </row>
    <row r="48" spans="1:46" x14ac:dyDescent="0.15">
      <c r="A48" s="256"/>
      <c r="AK48" s="310" t="s">
        <v>550</v>
      </c>
      <c r="AL48" s="310"/>
      <c r="AM48" s="310"/>
      <c r="AN48" s="310"/>
      <c r="AO48" s="310"/>
      <c r="AP48" s="310"/>
      <c r="AQ48" s="311"/>
      <c r="AR48" s="310"/>
    </row>
    <row r="49" spans="1:44" ht="13.5" customHeight="1" x14ac:dyDescent="0.15">
      <c r="A49" s="256"/>
      <c r="AK49" s="312"/>
      <c r="AL49" s="313"/>
      <c r="AM49" s="1096" t="s">
        <v>517</v>
      </c>
      <c r="AN49" s="1098" t="s">
        <v>551</v>
      </c>
      <c r="AO49" s="1099"/>
      <c r="AP49" s="1099"/>
      <c r="AQ49" s="1099"/>
      <c r="AR49" s="1100"/>
    </row>
    <row r="50" spans="1:44" x14ac:dyDescent="0.15">
      <c r="A50" s="256"/>
      <c r="AK50" s="314"/>
      <c r="AL50" s="315"/>
      <c r="AM50" s="1097"/>
      <c r="AN50" s="316" t="s">
        <v>552</v>
      </c>
      <c r="AO50" s="317" t="s">
        <v>553</v>
      </c>
      <c r="AP50" s="318" t="s">
        <v>554</v>
      </c>
      <c r="AQ50" s="319" t="s">
        <v>555</v>
      </c>
      <c r="AR50" s="320" t="s">
        <v>556</v>
      </c>
    </row>
    <row r="51" spans="1:44" x14ac:dyDescent="0.15">
      <c r="A51" s="256"/>
      <c r="AK51" s="312" t="s">
        <v>557</v>
      </c>
      <c r="AL51" s="313"/>
      <c r="AM51" s="321">
        <v>17861898</v>
      </c>
      <c r="AN51" s="322">
        <v>34692</v>
      </c>
      <c r="AO51" s="323">
        <v>-4</v>
      </c>
      <c r="AP51" s="324">
        <v>48088</v>
      </c>
      <c r="AQ51" s="325">
        <v>3.6</v>
      </c>
      <c r="AR51" s="326">
        <v>-7.6</v>
      </c>
    </row>
    <row r="52" spans="1:44" x14ac:dyDescent="0.15">
      <c r="A52" s="256"/>
      <c r="AK52" s="327"/>
      <c r="AL52" s="328" t="s">
        <v>558</v>
      </c>
      <c r="AM52" s="329">
        <v>5251273</v>
      </c>
      <c r="AN52" s="330">
        <v>10199</v>
      </c>
      <c r="AO52" s="331">
        <v>-34.4</v>
      </c>
      <c r="AP52" s="332">
        <v>25183</v>
      </c>
      <c r="AQ52" s="333">
        <v>-4.3</v>
      </c>
      <c r="AR52" s="334">
        <v>-30.1</v>
      </c>
    </row>
    <row r="53" spans="1:44" x14ac:dyDescent="0.15">
      <c r="A53" s="256"/>
      <c r="AK53" s="312" t="s">
        <v>559</v>
      </c>
      <c r="AL53" s="313"/>
      <c r="AM53" s="321">
        <v>15541045</v>
      </c>
      <c r="AN53" s="322">
        <v>30281</v>
      </c>
      <c r="AO53" s="323">
        <v>-12.7</v>
      </c>
      <c r="AP53" s="324">
        <v>46457</v>
      </c>
      <c r="AQ53" s="325">
        <v>-3.4</v>
      </c>
      <c r="AR53" s="326">
        <v>-9.3000000000000007</v>
      </c>
    </row>
    <row r="54" spans="1:44" x14ac:dyDescent="0.15">
      <c r="A54" s="256"/>
      <c r="AK54" s="327"/>
      <c r="AL54" s="328" t="s">
        <v>558</v>
      </c>
      <c r="AM54" s="329">
        <v>5548661</v>
      </c>
      <c r="AN54" s="330">
        <v>10811</v>
      </c>
      <c r="AO54" s="331">
        <v>6</v>
      </c>
      <c r="AP54" s="332">
        <v>24020</v>
      </c>
      <c r="AQ54" s="333">
        <v>-4.5999999999999996</v>
      </c>
      <c r="AR54" s="334">
        <v>10.6</v>
      </c>
    </row>
    <row r="55" spans="1:44" x14ac:dyDescent="0.15">
      <c r="A55" s="256"/>
      <c r="AK55" s="312" t="s">
        <v>560</v>
      </c>
      <c r="AL55" s="313"/>
      <c r="AM55" s="321">
        <v>11684083</v>
      </c>
      <c r="AN55" s="322">
        <v>22851</v>
      </c>
      <c r="AO55" s="323">
        <v>-24.5</v>
      </c>
      <c r="AP55" s="324">
        <v>51849</v>
      </c>
      <c r="AQ55" s="325">
        <v>11.6</v>
      </c>
      <c r="AR55" s="326">
        <v>-36.1</v>
      </c>
    </row>
    <row r="56" spans="1:44" x14ac:dyDescent="0.15">
      <c r="A56" s="256"/>
      <c r="AK56" s="327"/>
      <c r="AL56" s="328" t="s">
        <v>558</v>
      </c>
      <c r="AM56" s="329">
        <v>4964159</v>
      </c>
      <c r="AN56" s="330">
        <v>9709</v>
      </c>
      <c r="AO56" s="331">
        <v>-10.199999999999999</v>
      </c>
      <c r="AP56" s="332">
        <v>26326</v>
      </c>
      <c r="AQ56" s="333">
        <v>9.6</v>
      </c>
      <c r="AR56" s="334">
        <v>-19.8</v>
      </c>
    </row>
    <row r="57" spans="1:44" x14ac:dyDescent="0.15">
      <c r="A57" s="256"/>
      <c r="AK57" s="312" t="s">
        <v>561</v>
      </c>
      <c r="AL57" s="313"/>
      <c r="AM57" s="321">
        <v>12867860</v>
      </c>
      <c r="AN57" s="322">
        <v>25257</v>
      </c>
      <c r="AO57" s="323">
        <v>10.5</v>
      </c>
      <c r="AP57" s="324">
        <v>52191</v>
      </c>
      <c r="AQ57" s="325">
        <v>0.7</v>
      </c>
      <c r="AR57" s="326">
        <v>9.8000000000000007</v>
      </c>
    </row>
    <row r="58" spans="1:44" x14ac:dyDescent="0.15">
      <c r="A58" s="256"/>
      <c r="AK58" s="327"/>
      <c r="AL58" s="328" t="s">
        <v>558</v>
      </c>
      <c r="AM58" s="329">
        <v>6916960</v>
      </c>
      <c r="AN58" s="330">
        <v>13576</v>
      </c>
      <c r="AO58" s="331">
        <v>39.799999999999997</v>
      </c>
      <c r="AP58" s="332">
        <v>26807</v>
      </c>
      <c r="AQ58" s="333">
        <v>1.8</v>
      </c>
      <c r="AR58" s="334">
        <v>38</v>
      </c>
    </row>
    <row r="59" spans="1:44" x14ac:dyDescent="0.15">
      <c r="A59" s="256"/>
      <c r="AK59" s="312" t="s">
        <v>562</v>
      </c>
      <c r="AL59" s="313"/>
      <c r="AM59" s="321">
        <v>13359482</v>
      </c>
      <c r="AN59" s="322">
        <v>26339</v>
      </c>
      <c r="AO59" s="323">
        <v>4.3</v>
      </c>
      <c r="AP59" s="324">
        <v>48105</v>
      </c>
      <c r="AQ59" s="325">
        <v>-7.8</v>
      </c>
      <c r="AR59" s="326">
        <v>12.1</v>
      </c>
    </row>
    <row r="60" spans="1:44" x14ac:dyDescent="0.15">
      <c r="A60" s="256"/>
      <c r="AK60" s="327"/>
      <c r="AL60" s="328" t="s">
        <v>558</v>
      </c>
      <c r="AM60" s="329">
        <v>6038135</v>
      </c>
      <c r="AN60" s="330">
        <v>11905</v>
      </c>
      <c r="AO60" s="331">
        <v>-12.3</v>
      </c>
      <c r="AP60" s="332">
        <v>24072</v>
      </c>
      <c r="AQ60" s="333">
        <v>-10.199999999999999</v>
      </c>
      <c r="AR60" s="334">
        <v>-2.1</v>
      </c>
    </row>
    <row r="61" spans="1:44" x14ac:dyDescent="0.15">
      <c r="A61" s="256"/>
      <c r="AK61" s="312" t="s">
        <v>563</v>
      </c>
      <c r="AL61" s="335"/>
      <c r="AM61" s="321">
        <v>14262874</v>
      </c>
      <c r="AN61" s="322">
        <v>27884</v>
      </c>
      <c r="AO61" s="323">
        <v>-5.3</v>
      </c>
      <c r="AP61" s="324">
        <v>49338</v>
      </c>
      <c r="AQ61" s="336">
        <v>0.9</v>
      </c>
      <c r="AR61" s="326">
        <v>-6.2</v>
      </c>
    </row>
    <row r="62" spans="1:44" x14ac:dyDescent="0.15">
      <c r="A62" s="256"/>
      <c r="AK62" s="327"/>
      <c r="AL62" s="328" t="s">
        <v>558</v>
      </c>
      <c r="AM62" s="329">
        <v>5743838</v>
      </c>
      <c r="AN62" s="330">
        <v>11240</v>
      </c>
      <c r="AO62" s="331">
        <v>-2.2000000000000002</v>
      </c>
      <c r="AP62" s="332">
        <v>25282</v>
      </c>
      <c r="AQ62" s="333">
        <v>-1.5</v>
      </c>
      <c r="AR62" s="334">
        <v>-0.7</v>
      </c>
    </row>
    <row r="63" spans="1:44" x14ac:dyDescent="0.15">
      <c r="A63" s="256"/>
    </row>
    <row r="64" spans="1:44" x14ac:dyDescent="0.15">
      <c r="A64" s="256"/>
    </row>
    <row r="65" spans="1:46" x14ac:dyDescent="0.15">
      <c r="A65" s="256"/>
    </row>
    <row r="66" spans="1:46" x14ac:dyDescent="0.15">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15">
      <c r="AS67" s="252"/>
      <c r="AT67" s="252"/>
    </row>
    <row r="70" spans="1:46" hidden="1" x14ac:dyDescent="0.15"/>
    <row r="71" spans="1:46" hidden="1" x14ac:dyDescent="0.15"/>
    <row r="72" spans="1:46" hidden="1" x14ac:dyDescent="0.15"/>
    <row r="73" spans="1:46" hidden="1" x14ac:dyDescent="0.15"/>
  </sheetData>
  <sheetProtection algorithmName="SHA-512" hashValue="1QjPc8jKnrvOayOLOu+l2kevjqtgXoZjXp6W7T6W+v3h7KjUMIQHPg8ZXWtbPvO9+K+5KGKTc6Vv7URjmH8uSQ==" saltValue="osRDFl/TQYAgdM0/eg/t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565</v>
      </c>
    </row>
    <row r="121" spans="125:125" ht="13.5" hidden="1" customHeight="1" x14ac:dyDescent="0.15">
      <c r="DU121" s="250"/>
    </row>
  </sheetData>
  <sheetProtection algorithmName="SHA-512" hashValue="7zwNi0gmZUzyV34yuMnVQYeppfpHLv+pP67H4Q6/41OuUT2Rki3eqgWErbkj83nk3dLxHmQOkMS5FHnAo/wEVA==" saltValue="vmncvXI3fAaC6UpLS5grp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566</v>
      </c>
    </row>
  </sheetData>
  <sheetProtection algorithmName="SHA-512" hashValue="niyHtkBOUqXT17pU60yFy94OKLoE3E5c6GTFvQOlPOeCTT2ebHh5wxU7XGTXUUmstlPqAGxFwPtCcYyxkHriPw==" saltValue="dcrEIAmq3ALf4cWEd0bdl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G60" sqref="G6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22" t="s">
        <v>3</v>
      </c>
      <c r="D47" s="1122"/>
      <c r="E47" s="1123"/>
      <c r="F47" s="11">
        <v>16.32</v>
      </c>
      <c r="G47" s="12">
        <v>16.7</v>
      </c>
      <c r="H47" s="12">
        <v>17.399999999999999</v>
      </c>
      <c r="I47" s="12">
        <v>17.11</v>
      </c>
      <c r="J47" s="13">
        <v>16.34</v>
      </c>
    </row>
    <row r="48" spans="2:10" ht="57.75" customHeight="1" x14ac:dyDescent="0.15">
      <c r="B48" s="14"/>
      <c r="C48" s="1124" t="s">
        <v>4</v>
      </c>
      <c r="D48" s="1124"/>
      <c r="E48" s="1125"/>
      <c r="F48" s="15">
        <v>2.85</v>
      </c>
      <c r="G48" s="16">
        <v>3.1</v>
      </c>
      <c r="H48" s="16">
        <v>2.78</v>
      </c>
      <c r="I48" s="16">
        <v>2.66</v>
      </c>
      <c r="J48" s="17">
        <v>3.14</v>
      </c>
    </row>
    <row r="49" spans="2:10" ht="57.75" customHeight="1" thickBot="1" x14ac:dyDescent="0.2">
      <c r="B49" s="18"/>
      <c r="C49" s="1126" t="s">
        <v>5</v>
      </c>
      <c r="D49" s="1126"/>
      <c r="E49" s="1127"/>
      <c r="F49" s="19" t="s">
        <v>572</v>
      </c>
      <c r="G49" s="20" t="s">
        <v>573</v>
      </c>
      <c r="H49" s="20" t="s">
        <v>574</v>
      </c>
      <c r="I49" s="20" t="s">
        <v>575</v>
      </c>
      <c r="J49" s="21" t="s">
        <v>576</v>
      </c>
    </row>
    <row r="50" spans="2:10" x14ac:dyDescent="0.15"/>
  </sheetData>
  <sheetProtection algorithmName="SHA-512" hashValue="1d1jEfn/ffDXbbWUVCRXYPrg2chJ/k9DEfq9QiSdfhTpe20FD5zXa4+wnK7Eson4oxvaYN1+N5blDLlfbNuNow==" saltValue="uX1i9QUPJOwlnC5mewTF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2023-03-13T01:18:52Z</cp:lastPrinted>
  <dcterms:created xsi:type="dcterms:W3CDTF">2023-02-20T06:57:48Z</dcterms:created>
  <dcterms:modified xsi:type="dcterms:W3CDTF">2024-09-26T08:44:13Z</dcterms:modified>
  <cp:category/>
</cp:coreProperties>
</file>