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830" windowHeight="63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8" i="9" l="1"/>
  <c r="BG37" i="9"/>
  <c r="BG36" i="9"/>
  <c r="BG35" i="9"/>
  <c r="BG34"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AM38" i="9"/>
  <c r="C38" i="9"/>
  <c r="CO34" i="9"/>
  <c r="CO35" i="9" s="1"/>
  <c r="CO36" i="9" s="1"/>
  <c r="CO37" i="9" s="1"/>
  <c r="CO38" i="9" s="1"/>
  <c r="CO39" i="9" s="1"/>
  <c r="CO40" i="9" s="1"/>
  <c r="BW34" i="9"/>
  <c r="BW35" i="9" s="1"/>
  <c r="BW36" i="9" s="1"/>
  <c r="BW37" i="9" s="1"/>
  <c r="BW38" i="9" s="1"/>
  <c r="BW39" i="9" s="1"/>
  <c r="BW40" i="9" s="1"/>
  <c r="BW41" i="9" s="1"/>
  <c r="BW42" i="9" s="1"/>
  <c r="BW43" i="9" s="1"/>
  <c r="C34" i="9"/>
  <c r="C35" i="9" l="1"/>
  <c r="C36" i="9" s="1"/>
  <c r="C37"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BE34" i="9"/>
  <c r="BE35" i="9" s="1"/>
  <c r="BE36" i="9" s="1"/>
  <c r="BE37" i="9" s="1"/>
  <c r="BE38" i="9" s="1"/>
</calcChain>
</file>

<file path=xl/sharedStrings.xml><?xml version="1.0" encoding="utf-8"?>
<sst xmlns="http://schemas.openxmlformats.org/spreadsheetml/2006/main" count="1066" uniqueCount="575">
  <si>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</si>
  <si>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</si>
  <si>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</si>
  <si>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</si>
  <si>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</si>
  <si>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</si>
  <si>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</si>
  <si>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</si>
  <si>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</si>
  <si>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</si>
  <si>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</si>
  <si>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</si>
  <si>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</si>
  <si>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</si>
  <si>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</si>
  <si>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</si>
  <si>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</si>
  <si>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</si>
  <si>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</si>
  <si>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</si>
  <si>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</si>
  <si>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</si>
  <si>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</si>
  <si>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</si>
  <si>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</si>
  <si>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</si>
  <si>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</si>
  <si>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</si>
  <si>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</si>
  <si>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</si>
  <si>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</si>
  <si>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</si>
  <si>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</si>
  <si>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</si>
  <si>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</si>
  <si>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</si>
  <si>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</si>
  <si>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</si>
  <si>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</si>
  <si>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</si>
  <si>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</si>
  <si>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</si>
  <si>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</si>
  <si>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</si>
  <si>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</si>
  <si>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</si>
  <si>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</si>
  <si>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</si>
  <si>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</si>
  <si>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</si>
  <si>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</si>
  <si>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</si>
  <si>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</si>
  <si>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</si>
  <si>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</si>
  <si>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</si>
  <si>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</si>
  <si>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</si>
  <si>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</si>
  <si>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</si>
  <si>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</si>
  <si>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</si>
  <si>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</si>
  <si>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</si>
  <si>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</si>
  <si>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</si>
  <si>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</si>
  <si>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</si>
  <si>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</si>
  <si>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</si>
  <si>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</si>
  <si>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</si>
  <si>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</si>
  <si>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</si>
  <si>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</si>
  <si>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</si>
  <si>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</si>
  <si>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</si>
  <si>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</si>
  <si>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</si>
  <si>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</si>
  <si>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</si>
  <si>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</si>
  <si>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</si>
  <si>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</si>
  <si>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</si>
  <si>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</si>
  <si>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</si>
  <si>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</si>
  <si>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</si>
  <si>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</si>
  <si>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</si>
  <si>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</si>
  <si>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</si>
  <si>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</si>
  <si>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</si>
  <si>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</si>
  <si>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</si>
  <si>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</si>
  <si>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</si>
  <si>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</si>
  <si>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</si>
  <si>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</si>
  <si>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</si>
  <si>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</si>
  <si>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</si>
  <si>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</si>
  <si>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</si>
  <si>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</si>
  <si>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</si>
  <si>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</si>
  <si>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</si>
  <si>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</si>
  <si>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</si>
  <si>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</si>
  <si>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</si>
  <si>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</si>
  <si>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</si>
  <si>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</si>
  <si>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</si>
  <si>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</si>
  <si>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</si>
  <si>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</si>
  <si>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</si>
  <si>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</si>
  <si>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</si>
  <si>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</si>
  <si>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</si>
  <si>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</si>
  <si>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</si>
  <si>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</si>
  <si>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</si>
  <si>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</si>
  <si>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</si>
  <si>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</si>
  <si>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</si>
  <si>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</si>
  <si>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</si>
  <si>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</si>
  <si>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</si>
  <si>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</si>
  <si>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</si>
  <si>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</si>
  <si>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</si>
  <si>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</si>
  <si>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</si>
  <si>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</si>
  <si>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</si>
  <si>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</si>
  <si>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</si>
  <si>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</si>
  <si>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</si>
  <si>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</si>
  <si>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</si>
  <si>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</si>
  <si>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</si>
  <si>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</si>
  <si>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</si>
  <si>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</si>
  <si>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</si>
  <si>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</si>
  <si>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</si>
  <si>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</si>
  <si>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</si>
  <si>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</si>
  <si>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</si>
  <si>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</si>
  <si>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</si>
  <si>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</si>
  <si>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</si>
  <si>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</si>
  <si>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</si>
  <si>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</si>
  <si>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</si>
  <si>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</si>
  <si>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</si>
  <si>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</si>
  <si>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</si>
  <si>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</si>
  <si>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</si>
  <si>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</si>
  <si>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</si>
  <si>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</si>
  <si>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</si>
  <si>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</si>
  <si>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</si>
  <si>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</si>
  <si>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</si>
  <si>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</si>
  <si>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</si>
  <si>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</si>
  <si>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</si>
  <si>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愛媛県松山市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</si>
  <si>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</si>
  <si>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</si>
  <si>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</si>
  <si>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</si>
  <si>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</si>
  <si>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</si>
  <si>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</si>
  <si>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</si>
  <si>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</si>
  <si>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</si>
  <si>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</si>
  <si>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</si>
  <si>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</si>
  <si>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</si>
  <si>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</si>
  <si>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</si>
  <si>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</si>
  <si>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</si>
  <si>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</si>
  <si>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</si>
  <si>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</si>
  <si>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</si>
  <si>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</si>
  <si>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</si>
  <si>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</si>
  <si>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</si>
  <si>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</si>
  <si>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</si>
  <si>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</si>
  <si>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</si>
  <si>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</si>
  <si>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</si>
  <si>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</si>
  <si>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</si>
  <si>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</si>
  <si>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</si>
  <si>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</si>
  <si>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</si>
  <si>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</si>
  <si>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</si>
  <si>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</si>
  <si>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</si>
  <si>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</si>
  <si>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</si>
  <si>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</si>
  <si>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</si>
  <si>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</si>
  <si>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</si>
  <si>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</si>
  <si>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</si>
  <si>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</si>
  <si>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</si>
  <si>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</si>
  <si>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</si>
  <si>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</si>
  <si>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</si>
  <si>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</si>
  <si>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</si>
  <si>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</si>
  <si>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</si>
  <si>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</si>
  <si>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</si>
  <si>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</si>
  <si>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</si>
  <si>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</si>
  <si>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</si>
  <si>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</si>
  <si>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</si>
  <si>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</si>
  <si>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</si>
  <si>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</si>
  <si>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</si>
  <si>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</si>
  <si>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</si>
  <si>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</si>
  <si>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</si>
  <si>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</si>
  <si>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</si>
  <si>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</si>
  <si>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</si>
  <si>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</si>
  <si>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</si>
  <si>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</si>
  <si>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</si>
  <si>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</si>
  <si>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</si>
  <si>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</si>
  <si>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</si>
  <si>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</si>
  <si>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</si>
  <si>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</si>
  <si>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</si>
  <si>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</si>
  <si>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</si>
  <si>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</si>
  <si>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</si>
  <si>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</si>
  <si>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</si>
  <si>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</si>
  <si>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</si>
  <si>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</si>
  <si>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</si>
  <si>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</si>
  <si>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</si>
  <si>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</si>
  <si>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</si>
  <si>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</si>
  <si>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</si>
  <si>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</si>
  <si>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</si>
  <si>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</si>
  <si>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</si>
  <si>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</si>
  <si>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</si>
  <si>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</si>
  <si>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</si>
  <si>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</si>
  <si>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</si>
  <si>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</si>
  <si>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</si>
  <si>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</si>
  <si>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</si>
  <si>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</si>
  <si>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</si>
  <si>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</si>
  <si>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</si>
  <si>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</si>
  <si>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</si>
  <si>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</si>
  <si>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</si>
  <si>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</si>
  <si>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</si>
  <si>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</si>
  <si>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</si>
  <si>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</si>
  <si>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</si>
  <si>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</si>
  <si>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</si>
  <si>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</si>
  <si>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</si>
  <si>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</si>
  <si>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</si>
  <si>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</si>
  <si>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</si>
  <si>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</si>
  <si>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</si>
  <si>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</si>
  <si>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愛媛県松山市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</si>
  <si>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</si>
  <si>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</si>
  <si>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</si>
  <si>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</si>
  <si>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</si>
  <si>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</si>
  <si>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</si>
  <si>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</si>
  <si>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</si>
  <si>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</si>
  <si>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</si>
  <si>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</si>
  <si>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</si>
  <si>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</si>
  <si>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</si>
  <si>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</si>
  <si>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</si>
  <si>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</si>
  <si>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</si>
  <si>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</si>
  <si>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</si>
  <si>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</si>
  <si>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</si>
  <si>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</si>
  <si>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</si>
  <si>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</si>
  <si>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</si>
  <si>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</si>
  <si>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</si>
  <si>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</si>
  <si>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</si>
  <si>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</si>
  <si>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</si>
  <si>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</si>
  <si>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</si>
  <si>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</si>
  <si>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</si>
  <si>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</si>
  <si>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</si>
  <si>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</si>
  <si>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</si>
  <si>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</si>
  <si>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</si>
  <si>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</si>
  <si>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工業用水道事業会計</t>
    <phoneticPr fontId="5"/>
  </si>
  <si>
    <t>公共下水道事業会計</t>
    <phoneticPr fontId="5"/>
  </si>
  <si>
    <t>鹿島観光事業特別会計</t>
    <phoneticPr fontId="5"/>
  </si>
  <si>
    <t>法非適用企業</t>
    <phoneticPr fontId="5"/>
  </si>
  <si>
    <t>卸売市場事業特別会計</t>
    <phoneticPr fontId="5"/>
  </si>
  <si>
    <t>小規模下水道事業特別会計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</si>
  <si>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</si>
  <si>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</si>
  <si>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</si>
  <si>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</si>
  <si>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</si>
  <si>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</si>
  <si>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</si>
  <si>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</si>
  <si>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</si>
  <si>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</si>
  <si>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</si>
  <si>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</si>
  <si>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</si>
  <si>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</si>
  <si>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</si>
  <si>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</si>
  <si>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</si>
  <si>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</si>
  <si>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</si>
  <si>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</si>
  <si>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</si>
  <si>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</si>
  <si>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</si>
  <si>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</si>
  <si>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</si>
  <si>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</si>
  <si>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</si>
  <si>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</si>
  <si>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</si>
  <si>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</si>
  <si>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</si>
  <si>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</si>
  <si>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</si>
  <si>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</si>
  <si>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</si>
  <si>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</si>
  <si>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</si>
  <si>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</si>
  <si>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</si>
  <si>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</si>
  <si>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</si>
  <si>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</si>
  <si>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</si>
  <si>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</si>
  <si>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</si>
  <si>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</si>
  <si>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</si>
  <si>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</si>
  <si>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</si>
  <si>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</si>
  <si>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</si>
  <si>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</si>
  <si>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</si>
  <si>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</si>
  <si>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</si>
  <si>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</si>
  <si>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</si>
  <si>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</si>
  <si>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</si>
  <si>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</si>
  <si>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</si>
  <si>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</si>
  <si>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</si>
  <si>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</si>
  <si>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</si>
  <si>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</si>
  <si>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</si>
  <si>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</si>
  <si>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</si>
  <si>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</si>
  <si>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</si>
  <si>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</si>
  <si>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</si>
  <si>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</si>
  <si>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</si>
  <si>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</si>
  <si>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</si>
  <si>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</si>
  <si>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</si>
  <si>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</si>
  <si>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</si>
  <si>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</si>
  <si>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</si>
  <si>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</si>
  <si>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</si>
  <si>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</si>
  <si>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</si>
  <si>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</si>
  <si>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</si>
  <si>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</si>
  <si>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</si>
  <si>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</si>
  <si>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</si>
  <si>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</si>
  <si>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</si>
  <si>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</si>
  <si>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</si>
  <si>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</si>
  <si>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</si>
  <si>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</si>
  <si>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</si>
  <si>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</si>
  <si>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</si>
  <si>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</si>
  <si>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</si>
  <si>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</si>
  <si>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</si>
  <si>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</si>
  <si>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</si>
  <si>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</si>
  <si>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</si>
  <si>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</si>
  <si>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</si>
  <si>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</si>
  <si>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</si>
  <si>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</si>
  <si>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</si>
  <si>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</si>
  <si>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</si>
  <si>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</si>
  <si>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</si>
  <si>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</si>
  <si>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</si>
  <si>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</si>
  <si>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</si>
  <si>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</si>
  <si>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</si>
  <si>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</si>
  <si>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</si>
  <si>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</si>
  <si>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</si>
  <si>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</si>
  <si>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</si>
  <si>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</si>
  <si>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</si>
  <si>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</si>
  <si>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</si>
  <si>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</si>
  <si>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</si>
  <si>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</si>
  <si>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</si>
  <si>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0.74</t>
  </si>
  <si>
    <t>▲ 1.73</t>
  </si>
  <si>
    <t>▲ 2.55</t>
  </si>
  <si>
    <t>水道事業会計</t>
  </si>
  <si>
    <t>工業用水道事業会計</t>
  </si>
  <si>
    <t>公共下水道事業会計</t>
  </si>
  <si>
    <t>一般会計</t>
  </si>
  <si>
    <t>松山城観光事業特別会計</t>
  </si>
  <si>
    <t>競輪事業特別会計</t>
  </si>
  <si>
    <t>後期高齢者医療特別会計</t>
  </si>
  <si>
    <t>介護保険事業特別会計</t>
  </si>
  <si>
    <t>その他会計（赤字）</t>
  </si>
  <si>
    <t>その他会計（黒字）</t>
  </si>
  <si>
    <t>-</t>
    <phoneticPr fontId="2"/>
  </si>
  <si>
    <t>-</t>
    <phoneticPr fontId="2"/>
  </si>
  <si>
    <t>松山市衛生事務組合</t>
    <rPh sb="0" eb="3">
      <t>マツヤマシ</t>
    </rPh>
    <rPh sb="3" eb="5">
      <t>エイセイ</t>
    </rPh>
    <rPh sb="5" eb="7">
      <t>ジム</t>
    </rPh>
    <rPh sb="7" eb="9">
      <t>クミアイ</t>
    </rPh>
    <phoneticPr fontId="5"/>
  </si>
  <si>
    <t>愛媛地方税滞納整理機構</t>
    <rPh sb="0" eb="2">
      <t>エヒメ</t>
    </rPh>
    <rPh sb="2" eb="5">
      <t>チホウゼイ</t>
    </rPh>
    <rPh sb="5" eb="7">
      <t>タイノウ</t>
    </rPh>
    <rPh sb="7" eb="9">
      <t>セイリ</t>
    </rPh>
    <rPh sb="9" eb="11">
      <t>キコウ</t>
    </rPh>
    <phoneticPr fontId="5"/>
  </si>
  <si>
    <t>松山市広域福祉施設事務組合（一般会計）</t>
    <rPh sb="0" eb="3">
      <t>マツヤマシ</t>
    </rPh>
    <rPh sb="3" eb="5">
      <t>コウイキ</t>
    </rPh>
    <rPh sb="5" eb="7">
      <t>フクシ</t>
    </rPh>
    <rPh sb="7" eb="9">
      <t>シセツ</t>
    </rPh>
    <rPh sb="9" eb="11">
      <t>ジム</t>
    </rPh>
    <rPh sb="11" eb="13">
      <t>クミアイ</t>
    </rPh>
    <rPh sb="14" eb="16">
      <t>イッパン</t>
    </rPh>
    <rPh sb="16" eb="18">
      <t>カイケイ</t>
    </rPh>
    <phoneticPr fontId="5"/>
  </si>
  <si>
    <t>松山市広域福祉施設事務組合（公営企業会計）</t>
    <rPh sb="0" eb="3">
      <t>マツヤマシ</t>
    </rPh>
    <rPh sb="3" eb="5">
      <t>コウイキ</t>
    </rPh>
    <rPh sb="5" eb="7">
      <t>フクシ</t>
    </rPh>
    <rPh sb="7" eb="9">
      <t>シセツ</t>
    </rPh>
    <rPh sb="9" eb="11">
      <t>ジム</t>
    </rPh>
    <rPh sb="11" eb="13">
      <t>クミアイ</t>
    </rPh>
    <rPh sb="14" eb="16">
      <t>コウエイ</t>
    </rPh>
    <rPh sb="16" eb="18">
      <t>キギョウ</t>
    </rPh>
    <rPh sb="18" eb="20">
      <t>カイケイ</t>
    </rPh>
    <phoneticPr fontId="5"/>
  </si>
  <si>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5"/>
  </si>
  <si>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5"/>
  </si>
  <si>
    <t>愛媛県後期高齢者医療広域連合（一般会計）</t>
    <rPh sb="0" eb="2">
      <t>エヒメ</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</si>
  <si>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2">
      <t>エヒメ</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</si>
  <si>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松山市、東温市共有山林組合</t>
    <rPh sb="0" eb="3">
      <t>マツヤマシ</t>
    </rPh>
    <rPh sb="4" eb="5">
      <t>トウ</t>
    </rPh>
    <rPh sb="5" eb="6">
      <t>オン</t>
    </rPh>
    <rPh sb="6" eb="7">
      <t>シ</t>
    </rPh>
    <rPh sb="7" eb="9">
      <t>キョウユウ</t>
    </rPh>
    <rPh sb="9" eb="11">
      <t>サンリン</t>
    </rPh>
    <rPh sb="11" eb="13">
      <t>クミアイ</t>
    </rPh>
    <phoneticPr fontId="5"/>
  </si>
  <si>
    <t>-</t>
    <phoneticPr fontId="2"/>
  </si>
  <si>
    <t>-</t>
    <phoneticPr fontId="2"/>
  </si>
  <si>
    <t>-</t>
    <phoneticPr fontId="2"/>
  </si>
  <si>
    <t>-</t>
    <phoneticPr fontId="2"/>
  </si>
  <si>
    <t>松山市土地開発公社</t>
    <rPh sb="0" eb="3">
      <t>マツヤマシ</t>
    </rPh>
    <rPh sb="3" eb="5">
      <t>トチ</t>
    </rPh>
    <rPh sb="5" eb="7">
      <t>カイハツ</t>
    </rPh>
    <rPh sb="7" eb="9">
      <t>コウシャ</t>
    </rPh>
    <phoneticPr fontId="5"/>
  </si>
  <si>
    <t>松山市体育協会</t>
    <rPh sb="0" eb="3">
      <t>マツヤマシ</t>
    </rPh>
    <rPh sb="3" eb="5">
      <t>タイイク</t>
    </rPh>
    <rPh sb="5" eb="7">
      <t>キョウカイ</t>
    </rPh>
    <phoneticPr fontId="5"/>
  </si>
  <si>
    <t>松山市国際交流協会</t>
    <rPh sb="0" eb="3">
      <t>マツヤマシ</t>
    </rPh>
    <rPh sb="3" eb="5">
      <t>コクサイ</t>
    </rPh>
    <rPh sb="5" eb="7">
      <t>コウリュウ</t>
    </rPh>
    <rPh sb="7" eb="9">
      <t>キョウカイ</t>
    </rPh>
    <phoneticPr fontId="5"/>
  </si>
  <si>
    <t>松山市男女共同参画推進財団</t>
    <rPh sb="0" eb="3">
      <t>マツヤマシ</t>
    </rPh>
    <rPh sb="3" eb="5">
      <t>ダンジョ</t>
    </rPh>
    <rPh sb="5" eb="7">
      <t>キョウドウ</t>
    </rPh>
    <rPh sb="7" eb="9">
      <t>サンカク</t>
    </rPh>
    <rPh sb="9" eb="11">
      <t>スイシン</t>
    </rPh>
    <rPh sb="11" eb="13">
      <t>ザイダン</t>
    </rPh>
    <phoneticPr fontId="5"/>
  </si>
  <si>
    <t>松山観光コンベンション協会</t>
    <rPh sb="0" eb="2">
      <t>マツヤマ</t>
    </rPh>
    <rPh sb="2" eb="4">
      <t>カンコウ</t>
    </rPh>
    <rPh sb="11" eb="13">
      <t>キョウカイ</t>
    </rPh>
    <phoneticPr fontId="5"/>
  </si>
  <si>
    <t>まちづくり松山</t>
    <rPh sb="5" eb="7">
      <t>マツヤマ</t>
    </rPh>
    <phoneticPr fontId="5"/>
  </si>
  <si>
    <t>松山市文化・スポーツ振興財団</t>
    <rPh sb="0" eb="3">
      <t>マツヤマシ</t>
    </rPh>
    <rPh sb="3" eb="5">
      <t>ブンカ</t>
    </rPh>
    <rPh sb="10" eb="12">
      <t>シンコウ</t>
    </rPh>
    <rPh sb="12" eb="14">
      <t>ザイダン</t>
    </rPh>
    <phoneticPr fontId="5"/>
  </si>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</sst>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calcChain" Target="calcChain.xml"/>
<Relationship Id="rId2" Type="http://schemas.openxmlformats.org/officeDocument/2006/relationships/worksheet" Target="worksheets/sheet2.xml"/>
<Relationship Id="rId16"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styles" Target="styles.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theme" Target="theme/theme1.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51214</c:v>
                </c:pt>
                <c:pt idx="1">
                  <c:v>45261</c:v>
                </c:pt>
                <c:pt idx="2">
                  <c:v>36107</c:v>
                </c:pt>
                <c:pt idx="3">
                  <c:v>41162</c:v>
                </c:pt>
                <c:pt idx="4">
                  <c:v>44647</c:v>
                </c:pt>
              </c:numCache>
            </c:numRef>
          </c:val>
          <c:smooth val="0"/>
        </c:ser>
        <c:dLbls>
          <c:showLegendKey val="0"/>
          <c:showVal val="0"/>
          <c:showCatName val="0"/>
          <c:showSerName val="0"/>
          <c:showPercent val="0"/>
          <c:showBubbleSize val="0"/>
        </c:dLbls>
        <c:marker val="1"/>
        <c:smooth val="0"/>
        <c:axId val="153143168"/>
        <c:axId val="159387648"/>
      </c:lineChart>
      <c:catAx>
        <c:axId val="153143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387648"/>
        <c:crosses val="autoZero"/>
        <c:auto val="1"/>
        <c:lblAlgn val="ctr"/>
        <c:lblOffset val="100"/>
        <c:tickLblSkip val="1"/>
        <c:tickMarkSkip val="1"/>
        <c:noMultiLvlLbl val="0"/>
      </c:catAx>
      <c:valAx>
        <c:axId val="1593876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143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2.14</c:v>
                </c:pt>
                <c:pt idx="1">
                  <c:v>2.3199999999999998</c:v>
                </c:pt>
                <c:pt idx="2">
                  <c:v>2.96</c:v>
                </c:pt>
                <c:pt idx="3">
                  <c:v>2.66</c:v>
                </c:pt>
                <c:pt idx="4">
                  <c:v>2.54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15.97</c:v>
                </c:pt>
                <c:pt idx="1">
                  <c:v>15.91</c:v>
                </c:pt>
                <c:pt idx="2">
                  <c:v>18.399999999999999</c:v>
                </c:pt>
                <c:pt idx="3">
                  <c:v>18.48</c:v>
                </c:pt>
                <c:pt idx="4">
                  <c:v>17.14</c:v>
                </c:pt>
              </c:numCache>
            </c:numRef>
          </c:val>
        </c:ser>
        <c:dLbls>
          <c:showLegendKey val="0"/>
          <c:showVal val="0"/>
          <c:showCatName val="0"/>
          <c:showSerName val="0"/>
          <c:showPercent val="0"/>
          <c:showBubbleSize val="0"/>
        </c:dLbls>
        <c:gapWidth val="250"/>
        <c:overlap val="100"/>
        <c:axId val="4600192"/>
        <c:axId val="4602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7.0000000000000007E-2</c:v>
                </c:pt>
                <c:pt idx="1">
                  <c:v>-0.74</c:v>
                </c:pt>
                <c:pt idx="2">
                  <c:v>1.97</c:v>
                </c:pt>
                <c:pt idx="3">
                  <c:v>-1.73</c:v>
                </c:pt>
                <c:pt idx="4">
                  <c:v>-2.5499999999999998</c:v>
                </c:pt>
              </c:numCache>
            </c:numRef>
          </c:val>
          <c:smooth val="0"/>
        </c:ser>
        <c:dLbls>
          <c:showLegendKey val="0"/>
          <c:showVal val="0"/>
          <c:showCatName val="0"/>
          <c:showSerName val="0"/>
          <c:showPercent val="0"/>
          <c:showBubbleSize val="0"/>
        </c:dLbls>
        <c:marker val="1"/>
        <c:smooth val="0"/>
        <c:axId val="4600192"/>
        <c:axId val="4602112"/>
      </c:lineChart>
      <c:catAx>
        <c:axId val="460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02112"/>
        <c:crosses val="autoZero"/>
        <c:auto val="1"/>
        <c:lblAlgn val="ctr"/>
        <c:lblOffset val="100"/>
        <c:tickLblSkip val="1"/>
        <c:tickMarkSkip val="1"/>
        <c:noMultiLvlLbl val="0"/>
      </c:catAx>
      <c:valAx>
        <c:axId val="4602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0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1.31</c:v>
                </c:pt>
                <c:pt idx="2">
                  <c:v>#N/A</c:v>
                </c:pt>
                <c:pt idx="3">
                  <c:v>1.31</c:v>
                </c:pt>
                <c:pt idx="4">
                  <c:v>#N/A</c:v>
                </c:pt>
                <c:pt idx="5">
                  <c:v>2.0699999999999998</c:v>
                </c:pt>
                <c:pt idx="6">
                  <c:v>#N/A</c:v>
                </c:pt>
                <c:pt idx="7">
                  <c:v>1.8</c:v>
                </c:pt>
                <c:pt idx="8">
                  <c:v>#N/A</c:v>
                </c:pt>
                <c:pt idx="9">
                  <c:v>0.59</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0.05</c:v>
                </c:pt>
                <c:pt idx="2">
                  <c:v>#N/A</c:v>
                </c:pt>
                <c:pt idx="3">
                  <c:v>0.18</c:v>
                </c:pt>
                <c:pt idx="4">
                  <c:v>#N/A</c:v>
                </c:pt>
                <c:pt idx="5">
                  <c:v>0.18</c:v>
                </c:pt>
                <c:pt idx="6">
                  <c:v>#N/A</c:v>
                </c:pt>
                <c:pt idx="7">
                  <c:v>0.24</c:v>
                </c:pt>
                <c:pt idx="8">
                  <c:v>#N/A</c:v>
                </c:pt>
                <c:pt idx="9">
                  <c:v>0.41</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0.35</c:v>
                </c:pt>
                <c:pt idx="2">
                  <c:v>#N/A</c:v>
                </c:pt>
                <c:pt idx="3">
                  <c:v>0.43</c:v>
                </c:pt>
                <c:pt idx="4">
                  <c:v>#N/A</c:v>
                </c:pt>
                <c:pt idx="5">
                  <c:v>0.42</c:v>
                </c:pt>
                <c:pt idx="6">
                  <c:v>#N/A</c:v>
                </c:pt>
                <c:pt idx="7">
                  <c:v>0.47</c:v>
                </c:pt>
                <c:pt idx="8">
                  <c:v>#N/A</c:v>
                </c:pt>
                <c:pt idx="9">
                  <c:v>0.45</c:v>
                </c:pt>
              </c:numCache>
            </c:numRef>
          </c:val>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0.52</c:v>
                </c:pt>
                <c:pt idx="2">
                  <c:v>#N/A</c:v>
                </c:pt>
                <c:pt idx="3">
                  <c:v>0.46</c:v>
                </c:pt>
                <c:pt idx="4">
                  <c:v>#N/A</c:v>
                </c:pt>
                <c:pt idx="5">
                  <c:v>0.46</c:v>
                </c:pt>
                <c:pt idx="6">
                  <c:v>#N/A</c:v>
                </c:pt>
                <c:pt idx="7">
                  <c:v>0.47</c:v>
                </c:pt>
                <c:pt idx="8">
                  <c:v>#N/A</c:v>
                </c:pt>
                <c:pt idx="9">
                  <c:v>0.51</c:v>
                </c:pt>
              </c:numCache>
            </c:numRef>
          </c:val>
        </c:ser>
        <c:ser>
          <c:idx val="5"/>
          <c:order val="5"/>
          <c:tx>
            <c:strRef>
              <c:f>データシート!$A$32</c:f>
              <c:strCache>
                <c:ptCount val="1"/>
                <c:pt idx="0">
                  <c:v>松山城観光事業特別会計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0.74</c:v>
                </c:pt>
                <c:pt idx="2">
                  <c:v>#N/A</c:v>
                </c:pt>
                <c:pt idx="3">
                  <c:v>0.79</c:v>
                </c:pt>
                <c:pt idx="4">
                  <c:v>#N/A</c:v>
                </c:pt>
                <c:pt idx="5">
                  <c:v>0.88</c:v>
                </c:pt>
                <c:pt idx="6">
                  <c:v>#N/A</c:v>
                </c:pt>
                <c:pt idx="7">
                  <c:v>1.1000000000000001</c:v>
                </c:pt>
                <c:pt idx="8">
                  <c:v>#N/A</c:v>
                </c:pt>
                <c:pt idx="9">
                  <c:v>1.3</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2.13</c:v>
                </c:pt>
                <c:pt idx="2">
                  <c:v>#N/A</c:v>
                </c:pt>
                <c:pt idx="3">
                  <c:v>2.09</c:v>
                </c:pt>
                <c:pt idx="4">
                  <c:v>#N/A</c:v>
                </c:pt>
                <c:pt idx="5">
                  <c:v>2.69</c:v>
                </c:pt>
                <c:pt idx="6">
                  <c:v>#N/A</c:v>
                </c:pt>
                <c:pt idx="7">
                  <c:v>2.34</c:v>
                </c:pt>
                <c:pt idx="8">
                  <c:v>#N/A</c:v>
                </c:pt>
                <c:pt idx="9">
                  <c:v>2.16</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0.99</c:v>
                </c:pt>
                <c:pt idx="2">
                  <c:v>#N/A</c:v>
                </c:pt>
                <c:pt idx="3">
                  <c:v>0.86</c:v>
                </c:pt>
                <c:pt idx="4">
                  <c:v>#N/A</c:v>
                </c:pt>
                <c:pt idx="5">
                  <c:v>1.2</c:v>
                </c:pt>
                <c:pt idx="6">
                  <c:v>#N/A</c:v>
                </c:pt>
                <c:pt idx="7">
                  <c:v>1.39</c:v>
                </c:pt>
                <c:pt idx="8">
                  <c:v>#N/A</c:v>
                </c:pt>
                <c:pt idx="9">
                  <c:v>2.19</c:v>
                </c:pt>
              </c:numCache>
            </c:numRef>
          </c:val>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2.88</c:v>
                </c:pt>
                <c:pt idx="2">
                  <c:v>#N/A</c:v>
                </c:pt>
                <c:pt idx="3">
                  <c:v>2.96</c:v>
                </c:pt>
                <c:pt idx="4">
                  <c:v>#N/A</c:v>
                </c:pt>
                <c:pt idx="5">
                  <c:v>3.1</c:v>
                </c:pt>
                <c:pt idx="6">
                  <c:v>#N/A</c:v>
                </c:pt>
                <c:pt idx="7">
                  <c:v>3.38</c:v>
                </c:pt>
                <c:pt idx="8">
                  <c:v>#N/A</c:v>
                </c:pt>
                <c:pt idx="9">
                  <c:v>3.3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12.49</c:v>
                </c:pt>
                <c:pt idx="2">
                  <c:v>#N/A</c:v>
                </c:pt>
                <c:pt idx="3">
                  <c:v>12.64</c:v>
                </c:pt>
                <c:pt idx="4">
                  <c:v>#N/A</c:v>
                </c:pt>
                <c:pt idx="5">
                  <c:v>12.67</c:v>
                </c:pt>
                <c:pt idx="6">
                  <c:v>#N/A</c:v>
                </c:pt>
                <c:pt idx="7">
                  <c:v>12.44</c:v>
                </c:pt>
                <c:pt idx="8">
                  <c:v>#N/A</c:v>
                </c:pt>
                <c:pt idx="9">
                  <c:v>12.98</c:v>
                </c:pt>
              </c:numCache>
            </c:numRef>
          </c:val>
        </c:ser>
        <c:dLbls>
          <c:showLegendKey val="0"/>
          <c:showVal val="0"/>
          <c:showCatName val="0"/>
          <c:showSerName val="0"/>
          <c:showPercent val="0"/>
          <c:showBubbleSize val="0"/>
        </c:dLbls>
        <c:gapWidth val="150"/>
        <c:overlap val="100"/>
        <c:axId val="167225216"/>
        <c:axId val="167226752"/>
      </c:barChart>
      <c:catAx>
        <c:axId val="16722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226752"/>
        <c:crosses val="autoZero"/>
        <c:auto val="1"/>
        <c:lblAlgn val="ctr"/>
        <c:lblOffset val="100"/>
        <c:tickLblSkip val="1"/>
        <c:tickMarkSkip val="1"/>
        <c:noMultiLvlLbl val="0"/>
      </c:catAx>
      <c:valAx>
        <c:axId val="167226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25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14538</c:v>
                </c:pt>
                <c:pt idx="5">
                  <c:v>15471</c:v>
                </c:pt>
                <c:pt idx="8">
                  <c:v>15309</c:v>
                </c:pt>
                <c:pt idx="11">
                  <c:v>15721</c:v>
                </c:pt>
                <c:pt idx="14">
                  <c:v>14915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5</c:v>
                </c:pt>
                <c:pt idx="3">
                  <c:v>8</c:v>
                </c:pt>
                <c:pt idx="6">
                  <c:v>25</c:v>
                </c:pt>
                <c:pt idx="9">
                  <c:v>5</c:v>
                </c:pt>
                <c:pt idx="12">
                  <c:v>5</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c:v>
                </c:pt>
                <c:pt idx="3">
                  <c:v>2</c:v>
                </c:pt>
                <c:pt idx="6">
                  <c:v>2</c:v>
                </c:pt>
                <c:pt idx="9">
                  <c:v>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5228</c:v>
                </c:pt>
                <c:pt idx="3">
                  <c:v>5106</c:v>
                </c:pt>
                <c:pt idx="6">
                  <c:v>5278</c:v>
                </c:pt>
                <c:pt idx="9">
                  <c:v>5188</c:v>
                </c:pt>
                <c:pt idx="12">
                  <c:v>5602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340</c:v>
                </c:pt>
                <c:pt idx="3">
                  <c:v>363</c:v>
                </c:pt>
                <c:pt idx="6">
                  <c:v>387</c:v>
                </c:pt>
                <c:pt idx="9">
                  <c:v>410</c:v>
                </c:pt>
                <c:pt idx="12">
                  <c:v>433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17035</c:v>
                </c:pt>
                <c:pt idx="3">
                  <c:v>17241</c:v>
                </c:pt>
                <c:pt idx="6">
                  <c:v>15700</c:v>
                </c:pt>
                <c:pt idx="9">
                  <c:v>15304</c:v>
                </c:pt>
                <c:pt idx="12">
                  <c:v>15333</c:v>
                </c:pt>
              </c:numCache>
            </c:numRef>
          </c:val>
        </c:ser>
        <c:dLbls>
          <c:showLegendKey val="0"/>
          <c:showVal val="0"/>
          <c:showCatName val="0"/>
          <c:showSerName val="0"/>
          <c:showPercent val="0"/>
          <c:showBubbleSize val="0"/>
        </c:dLbls>
        <c:gapWidth val="100"/>
        <c:overlap val="100"/>
        <c:axId val="166688256"/>
        <c:axId val="166690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8073</c:v>
                </c:pt>
                <c:pt idx="2">
                  <c:v>#N/A</c:v>
                </c:pt>
                <c:pt idx="3">
                  <c:v>#N/A</c:v>
                </c:pt>
                <c:pt idx="4">
                  <c:v>7249</c:v>
                </c:pt>
                <c:pt idx="5">
                  <c:v>#N/A</c:v>
                </c:pt>
                <c:pt idx="6">
                  <c:v>#N/A</c:v>
                </c:pt>
                <c:pt idx="7">
                  <c:v>6083</c:v>
                </c:pt>
                <c:pt idx="8">
                  <c:v>#N/A</c:v>
                </c:pt>
                <c:pt idx="9">
                  <c:v>#N/A</c:v>
                </c:pt>
                <c:pt idx="10">
                  <c:v>5187</c:v>
                </c:pt>
                <c:pt idx="11">
                  <c:v>#N/A</c:v>
                </c:pt>
                <c:pt idx="12">
                  <c:v>#N/A</c:v>
                </c:pt>
                <c:pt idx="13">
                  <c:v>6458</c:v>
                </c:pt>
                <c:pt idx="14">
                  <c:v>#N/A</c:v>
                </c:pt>
              </c:numCache>
            </c:numRef>
          </c:val>
          <c:smooth val="0"/>
        </c:ser>
        <c:dLbls>
          <c:showLegendKey val="0"/>
          <c:showVal val="0"/>
          <c:showCatName val="0"/>
          <c:showSerName val="0"/>
          <c:showPercent val="0"/>
          <c:showBubbleSize val="0"/>
        </c:dLbls>
        <c:marker val="1"/>
        <c:smooth val="0"/>
        <c:axId val="166688256"/>
        <c:axId val="166690176"/>
      </c:lineChart>
      <c:catAx>
        <c:axId val="166688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690176"/>
        <c:crosses val="autoZero"/>
        <c:auto val="1"/>
        <c:lblAlgn val="ctr"/>
        <c:lblOffset val="100"/>
        <c:tickLblSkip val="1"/>
        <c:tickMarkSkip val="1"/>
        <c:noMultiLvlLbl val="0"/>
      </c:catAx>
      <c:valAx>
        <c:axId val="166690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688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178801</c:v>
                </c:pt>
                <c:pt idx="5">
                  <c:v>180740</c:v>
                </c:pt>
                <c:pt idx="8">
                  <c:v>182861</c:v>
                </c:pt>
                <c:pt idx="11">
                  <c:v>183701</c:v>
                </c:pt>
                <c:pt idx="14">
                  <c:v>184933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2204</c:v>
                </c:pt>
                <c:pt idx="5">
                  <c:v>1933</c:v>
                </c:pt>
                <c:pt idx="8">
                  <c:v>1798</c:v>
                </c:pt>
                <c:pt idx="11">
                  <c:v>1854</c:v>
                </c:pt>
                <c:pt idx="14">
                  <c:v>2112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47676</c:v>
                </c:pt>
                <c:pt idx="5">
                  <c:v>45975</c:v>
                </c:pt>
                <c:pt idx="8">
                  <c:v>50337</c:v>
                </c:pt>
                <c:pt idx="11">
                  <c:v>51692</c:v>
                </c:pt>
                <c:pt idx="14">
                  <c:v>49399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23821</c:v>
                </c:pt>
                <c:pt idx="3">
                  <c:v>22756</c:v>
                </c:pt>
                <c:pt idx="6">
                  <c:v>21799</c:v>
                </c:pt>
                <c:pt idx="9">
                  <c:v>20874</c:v>
                </c:pt>
                <c:pt idx="12">
                  <c:v>22368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94282</c:v>
                </c:pt>
                <c:pt idx="3">
                  <c:v>92048</c:v>
                </c:pt>
                <c:pt idx="6">
                  <c:v>91838</c:v>
                </c:pt>
                <c:pt idx="9">
                  <c:v>89225</c:v>
                </c:pt>
                <c:pt idx="12">
                  <c:v>89600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173639</c:v>
                </c:pt>
                <c:pt idx="3">
                  <c:v>175405</c:v>
                </c:pt>
                <c:pt idx="6">
                  <c:v>176890</c:v>
                </c:pt>
                <c:pt idx="9">
                  <c:v>177400</c:v>
                </c:pt>
                <c:pt idx="12">
                  <c:v>177393</c:v>
                </c:pt>
              </c:numCache>
            </c:numRef>
          </c:val>
        </c:ser>
        <c:dLbls>
          <c:showLegendKey val="0"/>
          <c:showVal val="0"/>
          <c:showCatName val="0"/>
          <c:showSerName val="0"/>
          <c:showPercent val="0"/>
          <c:showBubbleSize val="0"/>
        </c:dLbls>
        <c:gapWidth val="100"/>
        <c:overlap val="100"/>
        <c:axId val="166387072"/>
        <c:axId val="4523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63062</c:v>
                </c:pt>
                <c:pt idx="2">
                  <c:v>#N/A</c:v>
                </c:pt>
                <c:pt idx="3">
                  <c:v>#N/A</c:v>
                </c:pt>
                <c:pt idx="4">
                  <c:v>61561</c:v>
                </c:pt>
                <c:pt idx="5">
                  <c:v>#N/A</c:v>
                </c:pt>
                <c:pt idx="6">
                  <c:v>#N/A</c:v>
                </c:pt>
                <c:pt idx="7">
                  <c:v>55531</c:v>
                </c:pt>
                <c:pt idx="8">
                  <c:v>#N/A</c:v>
                </c:pt>
                <c:pt idx="9">
                  <c:v>#N/A</c:v>
                </c:pt>
                <c:pt idx="10">
                  <c:v>50251</c:v>
                </c:pt>
                <c:pt idx="11">
                  <c:v>#N/A</c:v>
                </c:pt>
                <c:pt idx="12">
                  <c:v>#N/A</c:v>
                </c:pt>
                <c:pt idx="13">
                  <c:v>52918</c:v>
                </c:pt>
                <c:pt idx="14">
                  <c:v>#N/A</c:v>
                </c:pt>
              </c:numCache>
            </c:numRef>
          </c:val>
          <c:smooth val="0"/>
        </c:ser>
        <c:dLbls>
          <c:showLegendKey val="0"/>
          <c:showVal val="0"/>
          <c:showCatName val="0"/>
          <c:showSerName val="0"/>
          <c:showPercent val="0"/>
          <c:showBubbleSize val="0"/>
        </c:dLbls>
        <c:marker val="1"/>
        <c:smooth val="0"/>
        <c:axId val="166387072"/>
        <c:axId val="4523520"/>
      </c:lineChart>
      <c:catAx>
        <c:axId val="16638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23520"/>
        <c:crosses val="autoZero"/>
        <c:auto val="1"/>
        <c:lblAlgn val="ctr"/>
        <c:lblOffset val="100"/>
        <c:tickLblSkip val="1"/>
        <c:tickMarkSkip val="1"/>
        <c:noMultiLvlLbl val="0"/>
      </c:catAx>
      <c:valAx>
        <c:axId val="4523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38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減税補てん債の償還終了等によって基準財政需要額（公債費）が減少したことに加え、</a:t>
          </a:r>
          <a:r>
            <a:rPr kumimoji="1" lang="ja-JP" altLang="ja-JP" sz="1100">
              <a:solidFill>
                <a:schemeClr val="dk1"/>
              </a:solidFill>
              <a:effectLst/>
              <a:latin typeface="+mn-lt"/>
              <a:ea typeface="+mn-ea"/>
              <a:cs typeface="+mn-cs"/>
            </a:rPr>
            <a:t>公共下水道事業会計の準元利償還金算入額が増加した</a:t>
          </a:r>
          <a:r>
            <a:rPr kumimoji="1" lang="ja-JP" altLang="en-US" sz="1100">
              <a:solidFill>
                <a:schemeClr val="dk1"/>
              </a:solidFill>
              <a:effectLst/>
              <a:latin typeface="+mn-lt"/>
              <a:ea typeface="+mn-ea"/>
              <a:cs typeface="+mn-cs"/>
            </a:rPr>
            <a:t>ことなどにより、</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年度実質公債費比率の分子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１２．７</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rPr>
            <a:t>公共施設の耐震化や小中学校の整備などに基金を活用したことより、充当可能基金が減少したことに加え、給与改定や国に準じた退職手当の見直しに伴い、退職手当負担見込み額が増加したことなどにより、</a:t>
          </a:r>
          <a:r>
            <a:rPr kumimoji="1" lang="ja-JP" altLang="ja-JP" sz="1400">
              <a:solidFill>
                <a:schemeClr val="dk1"/>
              </a:solidFill>
              <a:effectLst/>
              <a:latin typeface="+mn-lt"/>
              <a:ea typeface="+mn-ea"/>
              <a:cs typeface="+mn-cs"/>
            </a:rPr>
            <a:t>平成２７年度</a:t>
          </a:r>
          <a:r>
            <a:rPr kumimoji="1" lang="ja-JP" altLang="en-US" sz="1400">
              <a:solidFill>
                <a:schemeClr val="dk1"/>
              </a:solidFill>
              <a:effectLst/>
              <a:latin typeface="+mn-lt"/>
              <a:ea typeface="+mn-ea"/>
              <a:cs typeface="+mn-cs"/>
            </a:rPr>
            <a:t>将来負担比率</a:t>
          </a:r>
          <a:r>
            <a:rPr kumimoji="1" lang="ja-JP" altLang="ja-JP" sz="1400">
              <a:solidFill>
                <a:schemeClr val="dk1"/>
              </a:solidFill>
              <a:effectLst/>
              <a:latin typeface="+mn-lt"/>
              <a:ea typeface="+mn-ea"/>
              <a:cs typeface="+mn-cs"/>
            </a:rPr>
            <a:t>の分子は約</a:t>
          </a:r>
          <a:r>
            <a:rPr kumimoji="1" lang="ja-JP" altLang="en-US" sz="1400">
              <a:solidFill>
                <a:schemeClr val="dk1"/>
              </a:solidFill>
              <a:effectLst/>
              <a:latin typeface="+mn-lt"/>
              <a:ea typeface="+mn-ea"/>
              <a:cs typeface="+mn-cs"/>
            </a:rPr>
            <a:t>２６．７</a:t>
          </a:r>
          <a:r>
            <a:rPr kumimoji="1" lang="ja-JP" altLang="ja-JP" sz="1400">
              <a:solidFill>
                <a:schemeClr val="dk1"/>
              </a:solidFill>
              <a:effectLst/>
              <a:latin typeface="+mn-lt"/>
              <a:ea typeface="+mn-ea"/>
              <a:cs typeface="+mn-cs"/>
            </a:rPr>
            <a:t>億円増加した。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地方消費税交付金や市民税所得割の増などにより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基準財政需要額が増加し、</a:t>
          </a:r>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年度は、前年度から０．０</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の増となった。しかし、類似団体と比較し、平均値を下回っていることから、今後も市税改革プログラムによる徴収体制・啓発の強化や新規産業の育成に取り組むことで地域経済の活性化を図り、更なる税収を確保するなど、指数の改善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96308</xdr:rowOff>
    </xdr:from>
    <xdr:to>
      <xdr:col>7</xdr:col>
      <xdr:colOff>152400</xdr:colOff>
      <xdr:row>41</xdr:row>
      <xdr:rowOff>136525</xdr:rowOff>
    </xdr:to>
    <xdr:cxnSp macro="">
      <xdr:nvCxnSpPr>
        <xdr:cNvPr id="68" name="直線コネクタ 67"/>
        <xdr:cNvCxnSpPr/>
      </xdr:nvCxnSpPr>
      <xdr:spPr>
        <a:xfrm flipV="1">
          <a:off x="4114800" y="71257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136525</xdr:rowOff>
    </xdr:from>
    <xdr:to>
      <xdr:col>6</xdr:col>
      <xdr:colOff>0</xdr:colOff>
      <xdr:row>41</xdr:row>
      <xdr:rowOff>156633</xdr:rowOff>
    </xdr:to>
    <xdr:cxnSp macro="">
      <xdr:nvCxnSpPr>
        <xdr:cNvPr id="71" name="直線コネクタ 70"/>
        <xdr:cNvCxnSpPr/>
      </xdr:nvCxnSpPr>
      <xdr:spPr>
        <a:xfrm flipV="1">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42</xdr:row>
      <xdr:rowOff>5292</xdr:rowOff>
    </xdr:to>
    <xdr:cxnSp macro="">
      <xdr:nvCxnSpPr>
        <xdr:cNvPr id="74" name="直線コネクタ 73"/>
        <xdr:cNvCxnSpPr/>
      </xdr:nvCxnSpPr>
      <xdr:spPr>
        <a:xfrm flipV="1">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42</xdr:row>
      <xdr:rowOff>5292</xdr:rowOff>
    </xdr:to>
    <xdr:cxnSp macro="">
      <xdr:nvCxnSpPr>
        <xdr:cNvPr id="77" name="直線コネクタ 76"/>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87" name="円/楕円 86"/>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17585</xdr:rowOff>
    </xdr:from>
    <xdr:ext cx="762000" cy="259045"/>
    <xdr:sp macro="" textlink="">
      <xdr:nvSpPr>
        <xdr:cNvPr id="88"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85725</xdr:rowOff>
    </xdr:from>
    <xdr:to>
      <xdr:col>6</xdr:col>
      <xdr:colOff>50800</xdr:colOff>
      <xdr:row>42</xdr:row>
      <xdr:rowOff>15875</xdr:rowOff>
    </xdr:to>
    <xdr:sp macro="" textlink="">
      <xdr:nvSpPr>
        <xdr:cNvPr id="89" name="円/楕円 88"/>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xdr:rowOff>
    </xdr:from>
    <xdr:ext cx="736600" cy="259045"/>
    <xdr:sp macro="" textlink="">
      <xdr:nvSpPr>
        <xdr:cNvPr id="90" name="テキスト ボックス 89"/>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92" name="テキスト ボックス 91"/>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125942</xdr:rowOff>
    </xdr:from>
    <xdr:to>
      <xdr:col>3</xdr:col>
      <xdr:colOff>330200</xdr:colOff>
      <xdr:row>42</xdr:row>
      <xdr:rowOff>56092</xdr:rowOff>
    </xdr:to>
    <xdr:sp macro="" textlink="">
      <xdr:nvSpPr>
        <xdr:cNvPr id="93" name="円/楕円 92"/>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40869</xdr:rowOff>
    </xdr:from>
    <xdr:ext cx="762000" cy="259045"/>
    <xdr:sp macro="" textlink="">
      <xdr:nvSpPr>
        <xdr:cNvPr id="94" name="テキスト ボックス 93"/>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95" name="円/楕円 94"/>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20760</xdr:rowOff>
    </xdr:from>
    <xdr:ext cx="762000" cy="259045"/>
    <xdr:sp macro="" textlink="">
      <xdr:nvSpPr>
        <xdr:cNvPr id="96" name="テキスト ボックス 95"/>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行財政改革努力により、経常経費の抑制、自主財源の確保に努めていることから、類似団体と比較し良好な水準を確保している。</a:t>
          </a:r>
          <a:r>
            <a:rPr lang="ja-JP" altLang="en-US" sz="1100">
              <a:solidFill>
                <a:schemeClr val="dk1"/>
              </a:solidFill>
              <a:effectLst/>
              <a:latin typeface="+mn-lt"/>
              <a:ea typeface="+mn-ea"/>
              <a:cs typeface="+mn-cs"/>
            </a:rPr>
            <a:t>しかしながら</a:t>
          </a:r>
          <a:r>
            <a:rPr lang="ja-JP" altLang="ja-JP" sz="1100">
              <a:solidFill>
                <a:schemeClr val="dk1"/>
              </a:solidFill>
              <a:effectLst/>
              <a:latin typeface="+mn-lt"/>
              <a:ea typeface="+mn-ea"/>
              <a:cs typeface="+mn-cs"/>
            </a:rPr>
            <a:t>、平成</a:t>
          </a:r>
          <a:r>
            <a:rPr lang="ja-JP" altLang="en-US" sz="1100">
              <a:solidFill>
                <a:schemeClr val="dk1"/>
              </a:solidFill>
              <a:effectLst/>
              <a:latin typeface="+mn-lt"/>
              <a:ea typeface="+mn-ea"/>
              <a:cs typeface="+mn-cs"/>
            </a:rPr>
            <a:t>２７</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子ども子育て新制度の開始による扶助費や児童クラブ委託料の増などにより</a:t>
          </a:r>
          <a:r>
            <a:rPr lang="ja-JP" altLang="ja-JP" sz="1100">
              <a:solidFill>
                <a:schemeClr val="dk1"/>
              </a:solidFill>
              <a:effectLst/>
              <a:latin typeface="+mn-lt"/>
              <a:ea typeface="+mn-ea"/>
              <a:cs typeface="+mn-cs"/>
            </a:rPr>
            <a:t>前年度</a:t>
          </a:r>
          <a:r>
            <a:rPr lang="ja-JP" altLang="en-US" sz="1100">
              <a:solidFill>
                <a:schemeClr val="dk1"/>
              </a:solidFill>
              <a:effectLst/>
              <a:latin typeface="+mn-lt"/>
              <a:ea typeface="+mn-ea"/>
              <a:cs typeface="+mn-cs"/>
            </a:rPr>
            <a:t>から１</a:t>
          </a:r>
          <a:r>
            <a:rPr lang="ja-JP" altLang="ja-JP" sz="1100">
              <a:solidFill>
                <a:schemeClr val="dk1"/>
              </a:solidFill>
              <a:effectLst/>
              <a:latin typeface="+mn-lt"/>
              <a:ea typeface="+mn-ea"/>
              <a:cs typeface="+mn-cs"/>
            </a:rPr>
            <a:t>．２ポイント</a:t>
          </a:r>
          <a:r>
            <a:rPr lang="ja-JP" altLang="en-US" sz="1100">
              <a:solidFill>
                <a:schemeClr val="dk1"/>
              </a:solidFill>
              <a:effectLst/>
              <a:latin typeface="+mn-lt"/>
              <a:ea typeface="+mn-ea"/>
              <a:cs typeface="+mn-cs"/>
            </a:rPr>
            <a:t>増の</a:t>
          </a:r>
          <a:r>
            <a:rPr lang="ja-JP" altLang="ja-JP" sz="1100">
              <a:solidFill>
                <a:schemeClr val="dk1"/>
              </a:solidFill>
              <a:effectLst/>
              <a:latin typeface="+mn-lt"/>
              <a:ea typeface="+mn-ea"/>
              <a:cs typeface="+mn-cs"/>
            </a:rPr>
            <a:t>８</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となった。生活保護受給世帯の増等による扶助費充当一般財源や各種保険制度を実施している特別会計への繰出金充当一般財源は、依然として増加傾向にあり、自助努力による数値の根本的な改善は困難な状況であると考えられ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83608</xdr:rowOff>
    </xdr:from>
    <xdr:to>
      <xdr:col>7</xdr:col>
      <xdr:colOff>152400</xdr:colOff>
      <xdr:row>64</xdr:row>
      <xdr:rowOff>131869</xdr:rowOff>
    </xdr:to>
    <xdr:cxnSp macro="">
      <xdr:nvCxnSpPr>
        <xdr:cNvPr id="131" name="直線コネクタ 130"/>
        <xdr:cNvCxnSpPr/>
      </xdr:nvCxnSpPr>
      <xdr:spPr>
        <a:xfrm>
          <a:off x="4114800" y="11056408"/>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83608</xdr:rowOff>
    </xdr:from>
    <xdr:to>
      <xdr:col>6</xdr:col>
      <xdr:colOff>0</xdr:colOff>
      <xdr:row>64</xdr:row>
      <xdr:rowOff>91652</xdr:rowOff>
    </xdr:to>
    <xdr:cxnSp macro="">
      <xdr:nvCxnSpPr>
        <xdr:cNvPr id="134" name="直線コネクタ 133"/>
        <xdr:cNvCxnSpPr/>
      </xdr:nvCxnSpPr>
      <xdr:spPr>
        <a:xfrm flipV="1">
          <a:off x="3225800" y="110564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36" name="テキスト ボックス 135"/>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91652</xdr:rowOff>
    </xdr:from>
    <xdr:to>
      <xdr:col>4</xdr:col>
      <xdr:colOff>482600</xdr:colOff>
      <xdr:row>64</xdr:row>
      <xdr:rowOff>151977</xdr:rowOff>
    </xdr:to>
    <xdr:cxnSp macro="">
      <xdr:nvCxnSpPr>
        <xdr:cNvPr id="137" name="直線コネクタ 136"/>
        <xdr:cNvCxnSpPr/>
      </xdr:nvCxnSpPr>
      <xdr:spPr>
        <a:xfrm flipV="1">
          <a:off x="2336800" y="1106445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47413</xdr:rowOff>
    </xdr:from>
    <xdr:to>
      <xdr:col>3</xdr:col>
      <xdr:colOff>279400</xdr:colOff>
      <xdr:row>64</xdr:row>
      <xdr:rowOff>151977</xdr:rowOff>
    </xdr:to>
    <xdr:cxnSp macro="">
      <xdr:nvCxnSpPr>
        <xdr:cNvPr id="140" name="直線コネクタ 139"/>
        <xdr:cNvCxnSpPr/>
      </xdr:nvCxnSpPr>
      <xdr:spPr>
        <a:xfrm>
          <a:off x="1447800" y="110202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42" name="テキスト ボックス 141"/>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92515</xdr:rowOff>
    </xdr:from>
    <xdr:ext cx="762000" cy="259045"/>
    <xdr:sp macro="" textlink="">
      <xdr:nvSpPr>
        <xdr:cNvPr id="144" name="テキスト ボックス 143"/>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81069</xdr:rowOff>
    </xdr:from>
    <xdr:to>
      <xdr:col>7</xdr:col>
      <xdr:colOff>203200</xdr:colOff>
      <xdr:row>65</xdr:row>
      <xdr:rowOff>11219</xdr:rowOff>
    </xdr:to>
    <xdr:sp macro="" textlink="">
      <xdr:nvSpPr>
        <xdr:cNvPr id="150" name="円/楕円 149"/>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97596</xdr:rowOff>
    </xdr:from>
    <xdr:ext cx="762000" cy="259045"/>
    <xdr:sp macro="" textlink="">
      <xdr:nvSpPr>
        <xdr:cNvPr id="151" name="財政構造の弾力性該当値テキスト"/>
        <xdr:cNvSpPr txBox="1"/>
      </xdr:nvSpPr>
      <xdr:spPr>
        <a:xfrm>
          <a:off x="50419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32808</xdr:rowOff>
    </xdr:from>
    <xdr:to>
      <xdr:col>6</xdr:col>
      <xdr:colOff>50800</xdr:colOff>
      <xdr:row>64</xdr:row>
      <xdr:rowOff>134408</xdr:rowOff>
    </xdr:to>
    <xdr:sp macro="" textlink="">
      <xdr:nvSpPr>
        <xdr:cNvPr id="152" name="円/楕円 151"/>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144585</xdr:rowOff>
    </xdr:from>
    <xdr:ext cx="736600" cy="259045"/>
    <xdr:sp macro="" textlink="">
      <xdr:nvSpPr>
        <xdr:cNvPr id="153" name="テキスト ボックス 152"/>
        <xdr:cNvSpPr txBox="1"/>
      </xdr:nvSpPr>
      <xdr:spPr>
        <a:xfrm>
          <a:off x="3733800" y="107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40852</xdr:rowOff>
    </xdr:from>
    <xdr:to>
      <xdr:col>4</xdr:col>
      <xdr:colOff>533400</xdr:colOff>
      <xdr:row>64</xdr:row>
      <xdr:rowOff>142452</xdr:rowOff>
    </xdr:to>
    <xdr:sp macro="" textlink="">
      <xdr:nvSpPr>
        <xdr:cNvPr id="154" name="円/楕円 153"/>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152629</xdr:rowOff>
    </xdr:from>
    <xdr:ext cx="762000" cy="259045"/>
    <xdr:sp macro="" textlink="">
      <xdr:nvSpPr>
        <xdr:cNvPr id="155" name="テキスト ボックス 154"/>
        <xdr:cNvSpPr txBox="1"/>
      </xdr:nvSpPr>
      <xdr:spPr>
        <a:xfrm>
          <a:off x="2844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101177</xdr:rowOff>
    </xdr:from>
    <xdr:to>
      <xdr:col>3</xdr:col>
      <xdr:colOff>330200</xdr:colOff>
      <xdr:row>65</xdr:row>
      <xdr:rowOff>31327</xdr:rowOff>
    </xdr:to>
    <xdr:sp macro="" textlink="">
      <xdr:nvSpPr>
        <xdr:cNvPr id="156" name="円/楕円 155"/>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41504</xdr:rowOff>
    </xdr:from>
    <xdr:ext cx="762000" cy="259045"/>
    <xdr:sp macro="" textlink="">
      <xdr:nvSpPr>
        <xdr:cNvPr id="157" name="テキスト ボックス 156"/>
        <xdr:cNvSpPr txBox="1"/>
      </xdr:nvSpPr>
      <xdr:spPr>
        <a:xfrm>
          <a:off x="1955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168063</xdr:rowOff>
    </xdr:from>
    <xdr:to>
      <xdr:col>2</xdr:col>
      <xdr:colOff>127000</xdr:colOff>
      <xdr:row>64</xdr:row>
      <xdr:rowOff>98213</xdr:rowOff>
    </xdr:to>
    <xdr:sp macro="" textlink="">
      <xdr:nvSpPr>
        <xdr:cNvPr id="158" name="円/楕円 157"/>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108390</xdr:rowOff>
    </xdr:from>
    <xdr:ext cx="762000" cy="259045"/>
    <xdr:sp macro="" textlink="">
      <xdr:nvSpPr>
        <xdr:cNvPr id="159" name="テキスト ボックス 158"/>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松山市行政改革プラン２０１２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a:t>
          </a:r>
          <a:r>
            <a:rPr lang="ja-JP" altLang="en-US" sz="1100">
              <a:solidFill>
                <a:schemeClr val="dk1"/>
              </a:solidFill>
              <a:effectLst/>
              <a:latin typeface="+mn-lt"/>
              <a:ea typeface="+mn-ea"/>
              <a:cs typeface="+mn-cs"/>
            </a:rPr>
            <a:t>平成２７年度は、児童クラブ数の増や中学校建設に伴う備品整備などにより、物件費が増加したことから、昨年度比８５６円増の９１，７５０円となった。</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96651</xdr:rowOff>
    </xdr:from>
    <xdr:to>
      <xdr:col>7</xdr:col>
      <xdr:colOff>152400</xdr:colOff>
      <xdr:row>80</xdr:row>
      <xdr:rowOff>108127</xdr:rowOff>
    </xdr:to>
    <xdr:cxnSp macro="">
      <xdr:nvCxnSpPr>
        <xdr:cNvPr id="194" name="直線コネクタ 193"/>
        <xdr:cNvCxnSpPr/>
      </xdr:nvCxnSpPr>
      <xdr:spPr>
        <a:xfrm>
          <a:off x="4114800" y="13812651"/>
          <a:ext cx="8382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48379</xdr:rowOff>
    </xdr:from>
    <xdr:ext cx="762000" cy="259045"/>
    <xdr:sp macro="" textlink="">
      <xdr:nvSpPr>
        <xdr:cNvPr id="195" name="人件費・物件費等の状況平均値テキスト"/>
        <xdr:cNvSpPr txBox="1"/>
      </xdr:nvSpPr>
      <xdr:spPr>
        <a:xfrm>
          <a:off x="5041900" y="13935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50121</xdr:rowOff>
    </xdr:from>
    <xdr:to>
      <xdr:col>6</xdr:col>
      <xdr:colOff>0</xdr:colOff>
      <xdr:row>80</xdr:row>
      <xdr:rowOff>96651</xdr:rowOff>
    </xdr:to>
    <xdr:cxnSp macro="">
      <xdr:nvCxnSpPr>
        <xdr:cNvPr id="197" name="直線コネクタ 196"/>
        <xdr:cNvCxnSpPr/>
      </xdr:nvCxnSpPr>
      <xdr:spPr>
        <a:xfrm>
          <a:off x="3225800" y="13766121"/>
          <a:ext cx="889000" cy="4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155024</xdr:rowOff>
    </xdr:from>
    <xdr:ext cx="736600" cy="259045"/>
    <xdr:sp macro="" textlink="">
      <xdr:nvSpPr>
        <xdr:cNvPr id="199" name="テキスト ボックス 198"/>
        <xdr:cNvSpPr txBox="1"/>
      </xdr:nvSpPr>
      <xdr:spPr>
        <a:xfrm>
          <a:off x="3733800" y="140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50121</xdr:rowOff>
    </xdr:from>
    <xdr:to>
      <xdr:col>4</xdr:col>
      <xdr:colOff>482600</xdr:colOff>
      <xdr:row>80</xdr:row>
      <xdr:rowOff>56086</xdr:rowOff>
    </xdr:to>
    <xdr:cxnSp macro="">
      <xdr:nvCxnSpPr>
        <xdr:cNvPr id="200" name="直線コネクタ 199"/>
        <xdr:cNvCxnSpPr/>
      </xdr:nvCxnSpPr>
      <xdr:spPr>
        <a:xfrm flipV="1">
          <a:off x="2336800" y="13766121"/>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100370</xdr:rowOff>
    </xdr:from>
    <xdr:ext cx="762000" cy="259045"/>
    <xdr:sp macro="" textlink="">
      <xdr:nvSpPr>
        <xdr:cNvPr id="202" name="テキスト ボックス 201"/>
        <xdr:cNvSpPr txBox="1"/>
      </xdr:nvSpPr>
      <xdr:spPr>
        <a:xfrm>
          <a:off x="2844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56086</xdr:rowOff>
    </xdr:from>
    <xdr:to>
      <xdr:col>3</xdr:col>
      <xdr:colOff>279400</xdr:colOff>
      <xdr:row>80</xdr:row>
      <xdr:rowOff>87629</xdr:rowOff>
    </xdr:to>
    <xdr:cxnSp macro="">
      <xdr:nvCxnSpPr>
        <xdr:cNvPr id="203" name="直線コネクタ 202"/>
        <xdr:cNvCxnSpPr/>
      </xdr:nvCxnSpPr>
      <xdr:spPr>
        <a:xfrm flipV="1">
          <a:off x="1447800" y="13772086"/>
          <a:ext cx="889000" cy="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111872</xdr:rowOff>
    </xdr:from>
    <xdr:ext cx="762000" cy="259045"/>
    <xdr:sp macro="" textlink="">
      <xdr:nvSpPr>
        <xdr:cNvPr id="205" name="テキスト ボックス 204"/>
        <xdr:cNvSpPr txBox="1"/>
      </xdr:nvSpPr>
      <xdr:spPr>
        <a:xfrm>
          <a:off x="1955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134166</xdr:rowOff>
    </xdr:from>
    <xdr:ext cx="762000" cy="259045"/>
    <xdr:sp macro="" textlink="">
      <xdr:nvSpPr>
        <xdr:cNvPr id="207" name="テキスト ボックス 206"/>
        <xdr:cNvSpPr txBox="1"/>
      </xdr:nvSpPr>
      <xdr:spPr>
        <a:xfrm>
          <a:off x="1066800" y="140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57327</xdr:rowOff>
    </xdr:from>
    <xdr:to>
      <xdr:col>7</xdr:col>
      <xdr:colOff>203200</xdr:colOff>
      <xdr:row>80</xdr:row>
      <xdr:rowOff>158927</xdr:rowOff>
    </xdr:to>
    <xdr:sp macro="" textlink="">
      <xdr:nvSpPr>
        <xdr:cNvPr id="213" name="円/楕円 212"/>
        <xdr:cNvSpPr/>
      </xdr:nvSpPr>
      <xdr:spPr>
        <a:xfrm>
          <a:off x="4902200" y="137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150054</xdr:rowOff>
    </xdr:from>
    <xdr:ext cx="762000" cy="259045"/>
    <xdr:sp macro="" textlink="">
      <xdr:nvSpPr>
        <xdr:cNvPr id="214" name="人件費・物件費等の状況該当値テキスト"/>
        <xdr:cNvSpPr txBox="1"/>
      </xdr:nvSpPr>
      <xdr:spPr>
        <a:xfrm>
          <a:off x="5041900" y="1369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91,750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45851</xdr:rowOff>
    </xdr:from>
    <xdr:to>
      <xdr:col>6</xdr:col>
      <xdr:colOff>50800</xdr:colOff>
      <xdr:row>80</xdr:row>
      <xdr:rowOff>147451</xdr:rowOff>
    </xdr:to>
    <xdr:sp macro="" textlink="">
      <xdr:nvSpPr>
        <xdr:cNvPr id="215" name="円/楕円 214"/>
        <xdr:cNvSpPr/>
      </xdr:nvSpPr>
      <xdr:spPr>
        <a:xfrm>
          <a:off x="4064000" y="137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157628</xdr:rowOff>
    </xdr:from>
    <xdr:ext cx="736600" cy="259045"/>
    <xdr:sp macro="" textlink="">
      <xdr:nvSpPr>
        <xdr:cNvPr id="216" name="テキスト ボックス 215"/>
        <xdr:cNvSpPr txBox="1"/>
      </xdr:nvSpPr>
      <xdr:spPr>
        <a:xfrm>
          <a:off x="3733800" y="1353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90,894</a:t>
          </a:r>
          <a:endParaRPr kumimoji="1" lang="ja-JP" altLang="en-US" sz="1000" b="1">
            <a:solidFill>
              <a:srgbClr val="FF0000"/>
            </a:solidFill>
            <a:latin typeface="ＭＳ Ｐゴシック"/>
          </a:endParaRPr>
        </a:p>
      </xdr:txBody>
    </xdr:sp>
    <xdr:clientData/>
  </xdr:oneCellAnchor>
  <xdr:twoCellAnchor>
    <xdr:from>
      <xdr:col>4</xdr:col>
      <xdr:colOff>431800</xdr:colOff>
      <xdr:row>79</xdr:row>
      <xdr:rowOff>170771</xdr:rowOff>
    </xdr:from>
    <xdr:to>
      <xdr:col>4</xdr:col>
      <xdr:colOff>533400</xdr:colOff>
      <xdr:row>80</xdr:row>
      <xdr:rowOff>100921</xdr:rowOff>
    </xdr:to>
    <xdr:sp macro="" textlink="">
      <xdr:nvSpPr>
        <xdr:cNvPr id="217" name="円/楕円 216"/>
        <xdr:cNvSpPr/>
      </xdr:nvSpPr>
      <xdr:spPr>
        <a:xfrm>
          <a:off x="3175000" y="13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111098</xdr:rowOff>
    </xdr:from>
    <xdr:ext cx="762000" cy="259045"/>
    <xdr:sp macro="" textlink="">
      <xdr:nvSpPr>
        <xdr:cNvPr id="218" name="テキスト ボックス 217"/>
        <xdr:cNvSpPr txBox="1"/>
      </xdr:nvSpPr>
      <xdr:spPr>
        <a:xfrm>
          <a:off x="2844800" y="134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87,423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5286</xdr:rowOff>
    </xdr:from>
    <xdr:to>
      <xdr:col>3</xdr:col>
      <xdr:colOff>330200</xdr:colOff>
      <xdr:row>80</xdr:row>
      <xdr:rowOff>106886</xdr:rowOff>
    </xdr:to>
    <xdr:sp macro="" textlink="">
      <xdr:nvSpPr>
        <xdr:cNvPr id="219" name="円/楕円 218"/>
        <xdr:cNvSpPr/>
      </xdr:nvSpPr>
      <xdr:spPr>
        <a:xfrm>
          <a:off x="2286000" y="137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117063</xdr:rowOff>
    </xdr:from>
    <xdr:ext cx="762000" cy="259045"/>
    <xdr:sp macro="" textlink="">
      <xdr:nvSpPr>
        <xdr:cNvPr id="220" name="テキスト ボックス 219"/>
        <xdr:cNvSpPr txBox="1"/>
      </xdr:nvSpPr>
      <xdr:spPr>
        <a:xfrm>
          <a:off x="1955800" y="1349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87,868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36829</xdr:rowOff>
    </xdr:from>
    <xdr:to>
      <xdr:col>2</xdr:col>
      <xdr:colOff>127000</xdr:colOff>
      <xdr:row>80</xdr:row>
      <xdr:rowOff>138429</xdr:rowOff>
    </xdr:to>
    <xdr:sp macro="" textlink="">
      <xdr:nvSpPr>
        <xdr:cNvPr id="221" name="円/楕円 220"/>
        <xdr:cNvSpPr/>
      </xdr:nvSpPr>
      <xdr:spPr>
        <a:xfrm>
          <a:off x="1397000" y="137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148606</xdr:rowOff>
    </xdr:from>
    <xdr:ext cx="762000" cy="259045"/>
    <xdr:sp macro="" textlink="">
      <xdr:nvSpPr>
        <xdr:cNvPr id="222" name="テキスト ボックス 221"/>
        <xdr:cNvSpPr txBox="1"/>
      </xdr:nvSpPr>
      <xdr:spPr>
        <a:xfrm>
          <a:off x="1066800" y="1352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人事院や愛媛県人事委員会の勧告を参考に、給与制度</a:t>
          </a:r>
          <a:r>
            <a:rPr kumimoji="1" lang="ja-JP" altLang="en-US" sz="1100">
              <a:solidFill>
                <a:schemeClr val="dk1"/>
              </a:solidFill>
              <a:effectLst/>
              <a:latin typeface="+mn-lt"/>
              <a:ea typeface="+mn-ea"/>
              <a:cs typeface="+mn-cs"/>
            </a:rPr>
            <a:t>を見直すことにより</a:t>
          </a:r>
          <a:r>
            <a:rPr kumimoji="1" lang="ja-JP" altLang="ja-JP" sz="1100">
              <a:solidFill>
                <a:schemeClr val="dk1"/>
              </a:solidFill>
              <a:effectLst/>
              <a:latin typeface="+mn-lt"/>
              <a:ea typeface="+mn-ea"/>
              <a:cs typeface="+mn-cs"/>
            </a:rPr>
            <a:t>、国等と概ね均衡を保っている。</a:t>
          </a:r>
          <a:endParaRPr lang="ja-JP" altLang="ja-JP" sz="1400">
            <a:effectLst/>
          </a:endParaRPr>
        </a:p>
        <a:p>
          <a:r>
            <a:rPr kumimoji="1" lang="ja-JP" altLang="ja-JP" sz="1100">
              <a:solidFill>
                <a:schemeClr val="dk1"/>
              </a:solidFill>
              <a:effectLst/>
              <a:latin typeface="+mn-lt"/>
              <a:ea typeface="+mn-ea"/>
              <a:cs typeface="+mn-cs"/>
            </a:rPr>
            <a:t>今後も引き続き、国・愛媛県・類似団体との均衡を図るとともに、本市の財政状況等を踏まえた適正な給与水準を維持する。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86</xdr:row>
      <xdr:rowOff>141816</xdr:rowOff>
    </xdr:to>
    <xdr:cxnSp macro="">
      <xdr:nvCxnSpPr>
        <xdr:cNvPr id="251" name="直線コネクタ 250"/>
        <xdr:cNvCxnSpPr/>
      </xdr:nvCxnSpPr>
      <xdr:spPr>
        <a:xfrm flipV="1">
          <a:off x="17018000" y="14028561"/>
          <a:ext cx="0" cy="857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2"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3" name="直線コネクタ 252"/>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54"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55" name="直線コネクタ 254"/>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66322</xdr:rowOff>
    </xdr:from>
    <xdr:to>
      <xdr:col>24</xdr:col>
      <xdr:colOff>558800</xdr:colOff>
      <xdr:row>83</xdr:row>
      <xdr:rowOff>79728</xdr:rowOff>
    </xdr:to>
    <xdr:cxnSp macro="">
      <xdr:nvCxnSpPr>
        <xdr:cNvPr id="256" name="直線コネクタ 255"/>
        <xdr:cNvCxnSpPr/>
      </xdr:nvCxnSpPr>
      <xdr:spPr>
        <a:xfrm flipV="1">
          <a:off x="16179800" y="142966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94843</xdr:rowOff>
    </xdr:from>
    <xdr:ext cx="762000" cy="259045"/>
    <xdr:sp macro="" textlink="">
      <xdr:nvSpPr>
        <xdr:cNvPr id="257"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58" name="フローチャート : 判断 257"/>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79728</xdr:rowOff>
    </xdr:from>
    <xdr:to>
      <xdr:col>23</xdr:col>
      <xdr:colOff>406400</xdr:colOff>
      <xdr:row>83</xdr:row>
      <xdr:rowOff>93134</xdr:rowOff>
    </xdr:to>
    <xdr:cxnSp macro="">
      <xdr:nvCxnSpPr>
        <xdr:cNvPr id="259" name="直線コネクタ 258"/>
        <xdr:cNvCxnSpPr/>
      </xdr:nvCxnSpPr>
      <xdr:spPr>
        <a:xfrm flipV="1">
          <a:off x="15290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60" name="フローチャート : 判断 259"/>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142116</xdr:rowOff>
    </xdr:from>
    <xdr:ext cx="736600" cy="259045"/>
    <xdr:sp macro="" textlink="">
      <xdr:nvSpPr>
        <xdr:cNvPr id="261" name="テキスト ボックス 260"/>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89</xdr:row>
      <xdr:rowOff>163689</xdr:rowOff>
    </xdr:to>
    <xdr:cxnSp macro="">
      <xdr:nvCxnSpPr>
        <xdr:cNvPr id="262" name="直線コネクタ 261"/>
        <xdr:cNvCxnSpPr/>
      </xdr:nvCxnSpPr>
      <xdr:spPr>
        <a:xfrm flipV="1">
          <a:off x="14401800" y="14323484"/>
          <a:ext cx="889000" cy="109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4" name="テキスト ボックス 263"/>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163689</xdr:rowOff>
    </xdr:from>
    <xdr:to>
      <xdr:col>21</xdr:col>
      <xdr:colOff>0</xdr:colOff>
      <xdr:row>90</xdr:row>
      <xdr:rowOff>32455</xdr:rowOff>
    </xdr:to>
    <xdr:cxnSp macro="">
      <xdr:nvCxnSpPr>
        <xdr:cNvPr id="265" name="直線コネクタ 264"/>
        <xdr:cNvCxnSpPr/>
      </xdr:nvCxnSpPr>
      <xdr:spPr>
        <a:xfrm flipV="1">
          <a:off x="13512800" y="154227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153105</xdr:rowOff>
    </xdr:from>
    <xdr:to>
      <xdr:col>21</xdr:col>
      <xdr:colOff>50800</xdr:colOff>
      <xdr:row>90</xdr:row>
      <xdr:rowOff>83255</xdr:rowOff>
    </xdr:to>
    <xdr:sp macro="" textlink="">
      <xdr:nvSpPr>
        <xdr:cNvPr id="266" name="フローチャート : 判断 265"/>
        <xdr:cNvSpPr/>
      </xdr:nvSpPr>
      <xdr:spPr>
        <a:xfrm>
          <a:off x="14351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68032</xdr:rowOff>
    </xdr:from>
    <xdr:ext cx="762000" cy="259045"/>
    <xdr:sp macro="" textlink="">
      <xdr:nvSpPr>
        <xdr:cNvPr id="267" name="テキスト ボックス 266"/>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68" name="フローチャート : 判断 267"/>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69" name="テキスト ボックス 268"/>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15522</xdr:rowOff>
    </xdr:from>
    <xdr:to>
      <xdr:col>24</xdr:col>
      <xdr:colOff>609600</xdr:colOff>
      <xdr:row>83</xdr:row>
      <xdr:rowOff>117122</xdr:rowOff>
    </xdr:to>
    <xdr:sp macro="" textlink="">
      <xdr:nvSpPr>
        <xdr:cNvPr id="275" name="円/楕円 274"/>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32049</xdr:rowOff>
    </xdr:from>
    <xdr:ext cx="762000" cy="259045"/>
    <xdr:sp macro="" textlink="">
      <xdr:nvSpPr>
        <xdr:cNvPr id="276" name="給与水準   （国との比較）該当値テキスト"/>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28928</xdr:rowOff>
    </xdr:from>
    <xdr:to>
      <xdr:col>23</xdr:col>
      <xdr:colOff>457200</xdr:colOff>
      <xdr:row>83</xdr:row>
      <xdr:rowOff>130528</xdr:rowOff>
    </xdr:to>
    <xdr:sp macro="" textlink="">
      <xdr:nvSpPr>
        <xdr:cNvPr id="277" name="円/楕円 276"/>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140705</xdr:rowOff>
    </xdr:from>
    <xdr:ext cx="736600" cy="259045"/>
    <xdr:sp macro="" textlink="">
      <xdr:nvSpPr>
        <xdr:cNvPr id="278" name="テキスト ボックス 277"/>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79" name="円/楕円 278"/>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80" name="テキスト ボックス 279"/>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112889</xdr:rowOff>
    </xdr:from>
    <xdr:to>
      <xdr:col>21</xdr:col>
      <xdr:colOff>50800</xdr:colOff>
      <xdr:row>90</xdr:row>
      <xdr:rowOff>43039</xdr:rowOff>
    </xdr:to>
    <xdr:sp macro="" textlink="">
      <xdr:nvSpPr>
        <xdr:cNvPr id="281" name="円/楕円 280"/>
        <xdr:cNvSpPr/>
      </xdr:nvSpPr>
      <xdr:spPr>
        <a:xfrm>
          <a:off x="14351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53216</xdr:rowOff>
    </xdr:from>
    <xdr:ext cx="762000" cy="259045"/>
    <xdr:sp macro="" textlink="">
      <xdr:nvSpPr>
        <xdr:cNvPr id="282" name="テキスト ボックス 281"/>
        <xdr:cNvSpPr txBox="1"/>
      </xdr:nvSpPr>
      <xdr:spPr>
        <a:xfrm>
          <a:off x="14020800" y="1514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153105</xdr:rowOff>
    </xdr:from>
    <xdr:to>
      <xdr:col>19</xdr:col>
      <xdr:colOff>533400</xdr:colOff>
      <xdr:row>90</xdr:row>
      <xdr:rowOff>83255</xdr:rowOff>
    </xdr:to>
    <xdr:sp macro="" textlink="">
      <xdr:nvSpPr>
        <xdr:cNvPr id="283" name="円/楕円 282"/>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93432</xdr:rowOff>
    </xdr:from>
    <xdr:ext cx="762000" cy="259045"/>
    <xdr:sp macro="" textlink="">
      <xdr:nvSpPr>
        <xdr:cNvPr id="284" name="テキスト ボックス 283"/>
        <xdr:cNvSpPr txBox="1"/>
      </xdr:nvSpPr>
      <xdr:spPr>
        <a:xfrm>
          <a:off x="13131800" y="1518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改革プラン２０１２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4" name="直線コネクタ 313"/>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5"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6" name="直線コネクタ 315"/>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7"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18" name="直線コネクタ 317"/>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96308</xdr:rowOff>
    </xdr:from>
    <xdr:to>
      <xdr:col>24</xdr:col>
      <xdr:colOff>558800</xdr:colOff>
      <xdr:row>59</xdr:row>
      <xdr:rowOff>124460</xdr:rowOff>
    </xdr:to>
    <xdr:cxnSp macro="">
      <xdr:nvCxnSpPr>
        <xdr:cNvPr id="319" name="直線コネクタ 318"/>
        <xdr:cNvCxnSpPr/>
      </xdr:nvCxnSpPr>
      <xdr:spPr>
        <a:xfrm>
          <a:off x="16179800" y="1021185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79392</xdr:rowOff>
    </xdr:from>
    <xdr:ext cx="762000" cy="259045"/>
    <xdr:sp macro="" textlink="">
      <xdr:nvSpPr>
        <xdr:cNvPr id="320" name="定員管理の状況平均値テキスト"/>
        <xdr:cNvSpPr txBox="1"/>
      </xdr:nvSpPr>
      <xdr:spPr>
        <a:xfrm>
          <a:off x="17106900" y="1036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1" name="フローチャート : 判断 320"/>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76200</xdr:rowOff>
    </xdr:from>
    <xdr:to>
      <xdr:col>23</xdr:col>
      <xdr:colOff>406400</xdr:colOff>
      <xdr:row>59</xdr:row>
      <xdr:rowOff>96308</xdr:rowOff>
    </xdr:to>
    <xdr:cxnSp macro="">
      <xdr:nvCxnSpPr>
        <xdr:cNvPr id="322" name="直線コネクタ 321"/>
        <xdr:cNvCxnSpPr/>
      </xdr:nvCxnSpPr>
      <xdr:spPr>
        <a:xfrm>
          <a:off x="15290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3" name="フローチャート : 判断 32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34307</xdr:rowOff>
    </xdr:from>
    <xdr:ext cx="736600" cy="259045"/>
    <xdr:sp macro="" textlink="">
      <xdr:nvSpPr>
        <xdr:cNvPr id="324" name="テキスト ボックス 323"/>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76200</xdr:rowOff>
    </xdr:from>
    <xdr:to>
      <xdr:col>22</xdr:col>
      <xdr:colOff>203200</xdr:colOff>
      <xdr:row>59</xdr:row>
      <xdr:rowOff>76200</xdr:rowOff>
    </xdr:to>
    <xdr:cxnSp macro="">
      <xdr:nvCxnSpPr>
        <xdr:cNvPr id="325" name="直線コネクタ 324"/>
        <xdr:cNvCxnSpPr/>
      </xdr:nvCxnSpPr>
      <xdr:spPr>
        <a:xfrm>
          <a:off x="14401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6" name="フローチャート : 判断 325"/>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38329</xdr:rowOff>
    </xdr:from>
    <xdr:ext cx="762000" cy="259045"/>
    <xdr:sp macro="" textlink="">
      <xdr:nvSpPr>
        <xdr:cNvPr id="327" name="テキスト ボックス 326"/>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76200</xdr:rowOff>
    </xdr:from>
    <xdr:to>
      <xdr:col>21</xdr:col>
      <xdr:colOff>0</xdr:colOff>
      <xdr:row>59</xdr:row>
      <xdr:rowOff>112395</xdr:rowOff>
    </xdr:to>
    <xdr:cxnSp macro="">
      <xdr:nvCxnSpPr>
        <xdr:cNvPr id="328" name="直線コネクタ 327"/>
        <xdr:cNvCxnSpPr/>
      </xdr:nvCxnSpPr>
      <xdr:spPr>
        <a:xfrm flipV="1">
          <a:off x="13512800" y="1019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29" name="フローチャート : 判断 328"/>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0" name="テキスト ボックス 329"/>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1" name="フローチャート : 判断 330"/>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90610</xdr:rowOff>
    </xdr:from>
    <xdr:ext cx="762000" cy="259045"/>
    <xdr:sp macro="" textlink="">
      <xdr:nvSpPr>
        <xdr:cNvPr id="332" name="テキスト ボックス 331"/>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73660</xdr:rowOff>
    </xdr:from>
    <xdr:to>
      <xdr:col>24</xdr:col>
      <xdr:colOff>609600</xdr:colOff>
      <xdr:row>60</xdr:row>
      <xdr:rowOff>3810</xdr:rowOff>
    </xdr:to>
    <xdr:sp macro="" textlink="">
      <xdr:nvSpPr>
        <xdr:cNvPr id="338" name="円/楕円 337"/>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90187</xdr:rowOff>
    </xdr:from>
    <xdr:ext cx="762000" cy="259045"/>
    <xdr:sp macro="" textlink="">
      <xdr:nvSpPr>
        <xdr:cNvPr id="339" name="定員管理の状況該当値テキスト"/>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45508</xdr:rowOff>
    </xdr:from>
    <xdr:to>
      <xdr:col>23</xdr:col>
      <xdr:colOff>457200</xdr:colOff>
      <xdr:row>59</xdr:row>
      <xdr:rowOff>147108</xdr:rowOff>
    </xdr:to>
    <xdr:sp macro="" textlink="">
      <xdr:nvSpPr>
        <xdr:cNvPr id="340" name="円/楕円 339"/>
        <xdr:cNvSpPr/>
      </xdr:nvSpPr>
      <xdr:spPr>
        <a:xfrm>
          <a:off x="16129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157285</xdr:rowOff>
    </xdr:from>
    <xdr:ext cx="736600" cy="259045"/>
    <xdr:sp macro="" textlink="">
      <xdr:nvSpPr>
        <xdr:cNvPr id="341" name="テキスト ボックス 340"/>
        <xdr:cNvSpPr txBox="1"/>
      </xdr:nvSpPr>
      <xdr:spPr>
        <a:xfrm>
          <a:off x="15798800" y="992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25400</xdr:rowOff>
    </xdr:from>
    <xdr:to>
      <xdr:col>22</xdr:col>
      <xdr:colOff>254000</xdr:colOff>
      <xdr:row>59</xdr:row>
      <xdr:rowOff>127000</xdr:rowOff>
    </xdr:to>
    <xdr:sp macro="" textlink="">
      <xdr:nvSpPr>
        <xdr:cNvPr id="342" name="円/楕円 341"/>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137177</xdr:rowOff>
    </xdr:from>
    <xdr:ext cx="762000" cy="259045"/>
    <xdr:sp macro="" textlink="">
      <xdr:nvSpPr>
        <xdr:cNvPr id="343" name="テキスト ボックス 342"/>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25400</xdr:rowOff>
    </xdr:from>
    <xdr:to>
      <xdr:col>21</xdr:col>
      <xdr:colOff>50800</xdr:colOff>
      <xdr:row>59</xdr:row>
      <xdr:rowOff>127000</xdr:rowOff>
    </xdr:to>
    <xdr:sp macro="" textlink="">
      <xdr:nvSpPr>
        <xdr:cNvPr id="344" name="円/楕円 343"/>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137177</xdr:rowOff>
    </xdr:from>
    <xdr:ext cx="762000" cy="259045"/>
    <xdr:sp macro="" textlink="">
      <xdr:nvSpPr>
        <xdr:cNvPr id="345" name="テキスト ボックス 344"/>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61595</xdr:rowOff>
    </xdr:from>
    <xdr:to>
      <xdr:col>19</xdr:col>
      <xdr:colOff>533400</xdr:colOff>
      <xdr:row>59</xdr:row>
      <xdr:rowOff>163195</xdr:rowOff>
    </xdr:to>
    <xdr:sp macro="" textlink="">
      <xdr:nvSpPr>
        <xdr:cNvPr id="346" name="円/楕円 345"/>
        <xdr:cNvSpPr/>
      </xdr:nvSpPr>
      <xdr:spPr>
        <a:xfrm>
          <a:off x="13462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1922</xdr:rowOff>
    </xdr:from>
    <xdr:ext cx="762000" cy="259045"/>
    <xdr:sp macro="" textlink="">
      <xdr:nvSpPr>
        <xdr:cNvPr id="347" name="テキスト ボックス 346"/>
        <xdr:cNvSpPr txBox="1"/>
      </xdr:nvSpPr>
      <xdr:spPr>
        <a:xfrm>
          <a:off x="13131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地方消費税交付金の増により標準税収入額が増加した一方で、公共下水道事業会計の準元利償還金が増加したことなどにより、</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単年度</a:t>
          </a:r>
          <a:r>
            <a:rPr kumimoji="1" lang="ja-JP" altLang="ja-JP" sz="1100">
              <a:solidFill>
                <a:schemeClr val="dk1"/>
              </a:solidFill>
              <a:effectLst/>
              <a:latin typeface="+mn-lt"/>
              <a:ea typeface="+mn-ea"/>
              <a:cs typeface="+mn-cs"/>
            </a:rPr>
            <a:t>実質公債費比率は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％と前年度</a:t>
          </a:r>
          <a:r>
            <a:rPr kumimoji="1" lang="ja-JP" altLang="en-US" sz="1100">
              <a:solidFill>
                <a:schemeClr val="dk1"/>
              </a:solidFill>
              <a:effectLst/>
              <a:latin typeface="+mn-lt"/>
              <a:ea typeface="+mn-ea"/>
              <a:cs typeface="+mn-cs"/>
            </a:rPr>
            <a:t>比１．３ポイントの増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しかしながら、平成２４年度の数値より平成２７年度の数値の方が良好であったため、３か年平均では、６．４％と昨年度比０．４ポイントの改善となっている。</a:t>
          </a:r>
          <a:r>
            <a:rPr kumimoji="1" lang="ja-JP" altLang="ja-JP" sz="1100">
              <a:solidFill>
                <a:schemeClr val="dk1"/>
              </a:solidFill>
              <a:effectLst/>
              <a:latin typeface="+mn-lt"/>
              <a:ea typeface="+mn-ea"/>
              <a:cs typeface="+mn-cs"/>
            </a:rPr>
            <a:t>今後も本市が策定している健全な財政運営へのガイドラインを遵守しながら、計画的な市債発行に努めていく。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4" name="直線コネクタ 373"/>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6" name="直線コネクタ 37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20828</xdr:rowOff>
    </xdr:from>
    <xdr:to>
      <xdr:col>24</xdr:col>
      <xdr:colOff>558800</xdr:colOff>
      <xdr:row>40</xdr:row>
      <xdr:rowOff>59436</xdr:rowOff>
    </xdr:to>
    <xdr:cxnSp macro="">
      <xdr:nvCxnSpPr>
        <xdr:cNvPr id="379" name="直線コネクタ 378"/>
        <xdr:cNvCxnSpPr/>
      </xdr:nvCxnSpPr>
      <xdr:spPr>
        <a:xfrm flipV="1">
          <a:off x="16179800" y="687882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0"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1" name="フローチャート : 判断 380"/>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59436</xdr:rowOff>
    </xdr:from>
    <xdr:to>
      <xdr:col>23</xdr:col>
      <xdr:colOff>406400</xdr:colOff>
      <xdr:row>40</xdr:row>
      <xdr:rowOff>155956</xdr:rowOff>
    </xdr:to>
    <xdr:cxnSp macro="">
      <xdr:nvCxnSpPr>
        <xdr:cNvPr id="382" name="直線コネクタ 381"/>
        <xdr:cNvCxnSpPr/>
      </xdr:nvCxnSpPr>
      <xdr:spPr>
        <a:xfrm flipV="1">
          <a:off x="15290800" y="69174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3" name="フローチャート : 判断 382"/>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4" name="テキスト ボックス 383"/>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155956</xdr:rowOff>
    </xdr:from>
    <xdr:to>
      <xdr:col>22</xdr:col>
      <xdr:colOff>203200</xdr:colOff>
      <xdr:row>41</xdr:row>
      <xdr:rowOff>32766</xdr:rowOff>
    </xdr:to>
    <xdr:cxnSp macro="">
      <xdr:nvCxnSpPr>
        <xdr:cNvPr id="385" name="直線コネクタ 384"/>
        <xdr:cNvCxnSpPr/>
      </xdr:nvCxnSpPr>
      <xdr:spPr>
        <a:xfrm flipV="1">
          <a:off x="14401800" y="70139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6" name="フローチャート : 判断 385"/>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87" name="テキスト ボックス 386"/>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32766</xdr:rowOff>
    </xdr:from>
    <xdr:to>
      <xdr:col>21</xdr:col>
      <xdr:colOff>0</xdr:colOff>
      <xdr:row>41</xdr:row>
      <xdr:rowOff>61722</xdr:rowOff>
    </xdr:to>
    <xdr:cxnSp macro="">
      <xdr:nvCxnSpPr>
        <xdr:cNvPr id="388" name="直線コネクタ 387"/>
        <xdr:cNvCxnSpPr/>
      </xdr:nvCxnSpPr>
      <xdr:spPr>
        <a:xfrm flipV="1">
          <a:off x="13512800" y="70622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89" name="フローチャート :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97299</xdr:rowOff>
    </xdr:from>
    <xdr:ext cx="762000" cy="259045"/>
    <xdr:sp macro="" textlink="">
      <xdr:nvSpPr>
        <xdr:cNvPr id="390" name="テキスト ボックス 389"/>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98" name="円/楕円 397"/>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158005</xdr:rowOff>
    </xdr:from>
    <xdr:ext cx="762000" cy="259045"/>
    <xdr:sp macro="" textlink="">
      <xdr:nvSpPr>
        <xdr:cNvPr id="399"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8636</xdr:rowOff>
    </xdr:from>
    <xdr:to>
      <xdr:col>23</xdr:col>
      <xdr:colOff>457200</xdr:colOff>
      <xdr:row>40</xdr:row>
      <xdr:rowOff>110236</xdr:rowOff>
    </xdr:to>
    <xdr:sp macro="" textlink="">
      <xdr:nvSpPr>
        <xdr:cNvPr id="400" name="円/楕円 399"/>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401" name="テキスト ボックス 400"/>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105156</xdr:rowOff>
    </xdr:from>
    <xdr:to>
      <xdr:col>22</xdr:col>
      <xdr:colOff>254000</xdr:colOff>
      <xdr:row>41</xdr:row>
      <xdr:rowOff>35306</xdr:rowOff>
    </xdr:to>
    <xdr:sp macro="" textlink="">
      <xdr:nvSpPr>
        <xdr:cNvPr id="402" name="円/楕円 401"/>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45483</xdr:rowOff>
    </xdr:from>
    <xdr:ext cx="762000" cy="259045"/>
    <xdr:sp macro="" textlink="">
      <xdr:nvSpPr>
        <xdr:cNvPr id="403" name="テキスト ボックス 402"/>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153416</xdr:rowOff>
    </xdr:from>
    <xdr:to>
      <xdr:col>21</xdr:col>
      <xdr:colOff>50800</xdr:colOff>
      <xdr:row>41</xdr:row>
      <xdr:rowOff>83566</xdr:rowOff>
    </xdr:to>
    <xdr:sp macro="" textlink="">
      <xdr:nvSpPr>
        <xdr:cNvPr id="404" name="円/楕円 403"/>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93743</xdr:rowOff>
    </xdr:from>
    <xdr:ext cx="762000" cy="259045"/>
    <xdr:sp macro="" textlink="">
      <xdr:nvSpPr>
        <xdr:cNvPr id="405" name="テキスト ボックス 404"/>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406" name="円/楕円 405"/>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407" name="テキスト ボックス 406"/>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消費税率の引き上げに伴い標準財政規模が増加したほか、算入公債費等の額が減少した一方で、公共施設の耐震化や小中学校の整備に基金を活用したことにより充当可能基金が減少したほか、給与改定や国に準じて退職手当の調整月額を引き上げたことなどにより、退職手当負担見込み額が増加したことなどから、</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年度の将来負担比率は５</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前年比２ポイントの増となった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行財政改革を進めながら、市債残高の逓減などに努め、健全な財政運営を図っていく。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6" name="直線コネクタ 435"/>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7"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38" name="直線コネクタ 437"/>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74676</xdr:rowOff>
    </xdr:from>
    <xdr:to>
      <xdr:col>24</xdr:col>
      <xdr:colOff>558800</xdr:colOff>
      <xdr:row>16</xdr:row>
      <xdr:rowOff>90763</xdr:rowOff>
    </xdr:to>
    <xdr:cxnSp macro="">
      <xdr:nvCxnSpPr>
        <xdr:cNvPr id="441" name="直線コネクタ 440"/>
        <xdr:cNvCxnSpPr/>
      </xdr:nvCxnSpPr>
      <xdr:spPr>
        <a:xfrm>
          <a:off x="16179800" y="281787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97638</xdr:rowOff>
    </xdr:from>
    <xdr:ext cx="762000" cy="259045"/>
    <xdr:sp macro="" textlink="">
      <xdr:nvSpPr>
        <xdr:cNvPr id="442" name="将来負担の状況平均値テキスト"/>
        <xdr:cNvSpPr txBox="1"/>
      </xdr:nvSpPr>
      <xdr:spPr>
        <a:xfrm>
          <a:off x="17106900" y="2497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3" name="フローチャート : 判断 442"/>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74676</xdr:rowOff>
    </xdr:from>
    <xdr:to>
      <xdr:col>23</xdr:col>
      <xdr:colOff>406400</xdr:colOff>
      <xdr:row>16</xdr:row>
      <xdr:rowOff>117306</xdr:rowOff>
    </xdr:to>
    <xdr:cxnSp macro="">
      <xdr:nvCxnSpPr>
        <xdr:cNvPr id="444" name="直線コネクタ 443"/>
        <xdr:cNvCxnSpPr/>
      </xdr:nvCxnSpPr>
      <xdr:spPr>
        <a:xfrm flipV="1">
          <a:off x="15290800" y="2817876"/>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5" name="フローチャート : 判断 444"/>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66480</xdr:rowOff>
    </xdr:from>
    <xdr:ext cx="736600" cy="259045"/>
    <xdr:sp macro="" textlink="">
      <xdr:nvSpPr>
        <xdr:cNvPr id="446" name="テキスト ボックス 445"/>
        <xdr:cNvSpPr txBox="1"/>
      </xdr:nvSpPr>
      <xdr:spPr>
        <a:xfrm>
          <a:off x="15798800" y="246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117306</xdr:rowOff>
    </xdr:from>
    <xdr:to>
      <xdr:col>22</xdr:col>
      <xdr:colOff>203200</xdr:colOff>
      <xdr:row>17</xdr:row>
      <xdr:rowOff>2159</xdr:rowOff>
    </xdr:to>
    <xdr:cxnSp macro="">
      <xdr:nvCxnSpPr>
        <xdr:cNvPr id="447" name="直線コネクタ 446"/>
        <xdr:cNvCxnSpPr/>
      </xdr:nvCxnSpPr>
      <xdr:spPr>
        <a:xfrm flipV="1">
          <a:off x="14401800" y="286050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48" name="フローチャート : 判断 447"/>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49" name="テキスト ボックス 448"/>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2159</xdr:rowOff>
    </xdr:from>
    <xdr:to>
      <xdr:col>21</xdr:col>
      <xdr:colOff>0</xdr:colOff>
      <xdr:row>17</xdr:row>
      <xdr:rowOff>12615</xdr:rowOff>
    </xdr:to>
    <xdr:cxnSp macro="">
      <xdr:nvCxnSpPr>
        <xdr:cNvPr id="450" name="直線コネクタ 449"/>
        <xdr:cNvCxnSpPr/>
      </xdr:nvCxnSpPr>
      <xdr:spPr>
        <a:xfrm flipV="1">
          <a:off x="13512800" y="2916809"/>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1" name="フローチャート : 判断 450"/>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21311</xdr:rowOff>
    </xdr:from>
    <xdr:ext cx="762000" cy="259045"/>
    <xdr:sp macro="" textlink="">
      <xdr:nvSpPr>
        <xdr:cNvPr id="452" name="テキスト ボックス 451"/>
        <xdr:cNvSpPr txBox="1"/>
      </xdr:nvSpPr>
      <xdr:spPr>
        <a:xfrm>
          <a:off x="14020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3" name="フローチャート : 判断 452"/>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86800</xdr:rowOff>
    </xdr:from>
    <xdr:ext cx="762000" cy="259045"/>
    <xdr:sp macro="" textlink="">
      <xdr:nvSpPr>
        <xdr:cNvPr id="454" name="テキスト ボックス 453"/>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39963</xdr:rowOff>
    </xdr:from>
    <xdr:to>
      <xdr:col>24</xdr:col>
      <xdr:colOff>609600</xdr:colOff>
      <xdr:row>16</xdr:row>
      <xdr:rowOff>141563</xdr:rowOff>
    </xdr:to>
    <xdr:sp macro="" textlink="">
      <xdr:nvSpPr>
        <xdr:cNvPr id="460" name="円/楕円 459"/>
        <xdr:cNvSpPr/>
      </xdr:nvSpPr>
      <xdr:spPr>
        <a:xfrm>
          <a:off x="169672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12040</xdr:rowOff>
    </xdr:from>
    <xdr:ext cx="762000" cy="259045"/>
    <xdr:sp macro="" textlink="">
      <xdr:nvSpPr>
        <xdr:cNvPr id="461" name="将来負担の状況該当値テキスト"/>
        <xdr:cNvSpPr txBox="1"/>
      </xdr:nvSpPr>
      <xdr:spPr>
        <a:xfrm>
          <a:off x="17106900" y="2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23876</xdr:rowOff>
    </xdr:from>
    <xdr:to>
      <xdr:col>23</xdr:col>
      <xdr:colOff>457200</xdr:colOff>
      <xdr:row>16</xdr:row>
      <xdr:rowOff>125476</xdr:rowOff>
    </xdr:to>
    <xdr:sp macro="" textlink="">
      <xdr:nvSpPr>
        <xdr:cNvPr id="462" name="円/楕円 461"/>
        <xdr:cNvSpPr/>
      </xdr:nvSpPr>
      <xdr:spPr>
        <a:xfrm>
          <a:off x="16129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110253</xdr:rowOff>
    </xdr:from>
    <xdr:ext cx="736600" cy="259045"/>
    <xdr:sp macro="" textlink="">
      <xdr:nvSpPr>
        <xdr:cNvPr id="463" name="テキスト ボックス 462"/>
        <xdr:cNvSpPr txBox="1"/>
      </xdr:nvSpPr>
      <xdr:spPr>
        <a:xfrm>
          <a:off x="15798800" y="285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66506</xdr:rowOff>
    </xdr:from>
    <xdr:to>
      <xdr:col>22</xdr:col>
      <xdr:colOff>254000</xdr:colOff>
      <xdr:row>16</xdr:row>
      <xdr:rowOff>168106</xdr:rowOff>
    </xdr:to>
    <xdr:sp macro="" textlink="">
      <xdr:nvSpPr>
        <xdr:cNvPr id="464" name="円/楕円 463"/>
        <xdr:cNvSpPr/>
      </xdr:nvSpPr>
      <xdr:spPr>
        <a:xfrm>
          <a:off x="15240000" y="2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152883</xdr:rowOff>
    </xdr:from>
    <xdr:ext cx="762000" cy="259045"/>
    <xdr:sp macro="" textlink="">
      <xdr:nvSpPr>
        <xdr:cNvPr id="465" name="テキスト ボックス 464"/>
        <xdr:cNvSpPr txBox="1"/>
      </xdr:nvSpPr>
      <xdr:spPr>
        <a:xfrm>
          <a:off x="14909800" y="28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122809</xdr:rowOff>
    </xdr:from>
    <xdr:to>
      <xdr:col>21</xdr:col>
      <xdr:colOff>50800</xdr:colOff>
      <xdr:row>17</xdr:row>
      <xdr:rowOff>52959</xdr:rowOff>
    </xdr:to>
    <xdr:sp macro="" textlink="">
      <xdr:nvSpPr>
        <xdr:cNvPr id="466" name="円/楕円 465"/>
        <xdr:cNvSpPr/>
      </xdr:nvSpPr>
      <xdr:spPr>
        <a:xfrm>
          <a:off x="14351000" y="28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37736</xdr:rowOff>
    </xdr:from>
    <xdr:ext cx="762000" cy="259045"/>
    <xdr:sp macro="" textlink="">
      <xdr:nvSpPr>
        <xdr:cNvPr id="467" name="テキスト ボックス 466"/>
        <xdr:cNvSpPr txBox="1"/>
      </xdr:nvSpPr>
      <xdr:spPr>
        <a:xfrm>
          <a:off x="14020800" y="29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8" name="円/楕円 467"/>
        <xdr:cNvSpPr/>
      </xdr:nvSpPr>
      <xdr:spPr>
        <a:xfrm>
          <a:off x="13462000" y="2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9" name="テキスト ボックス 468"/>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松山市行政改革プラン２０１２に沿った定員管理及び給与等の適正化や指定管理者制度等民間委託の推進等により人件費の縮減を図っており、類似団体の平均値を下回る健全な水準を維持している。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45357</xdr:rowOff>
    </xdr:to>
    <xdr:cxnSp macro="">
      <xdr:nvCxnSpPr>
        <xdr:cNvPr id="68" name="直線コネクタ 67"/>
        <xdr:cNvCxnSpPr/>
      </xdr:nvCxnSpPr>
      <xdr:spPr>
        <a:xfrm flipV="1">
          <a:off x="3987800" y="6184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151493</xdr:rowOff>
    </xdr:from>
    <xdr:to>
      <xdr:col>5</xdr:col>
      <xdr:colOff>549275</xdr:colOff>
      <xdr:row>36</xdr:row>
      <xdr:rowOff>45357</xdr:rowOff>
    </xdr:to>
    <xdr:cxnSp macro="">
      <xdr:nvCxnSpPr>
        <xdr:cNvPr id="71" name="直線コネクタ 70"/>
        <xdr:cNvCxnSpPr/>
      </xdr:nvCxnSpPr>
      <xdr:spPr>
        <a:xfrm>
          <a:off x="3098800" y="615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151493</xdr:rowOff>
    </xdr:from>
    <xdr:to>
      <xdr:col>4</xdr:col>
      <xdr:colOff>346075</xdr:colOff>
      <xdr:row>36</xdr:row>
      <xdr:rowOff>154214</xdr:rowOff>
    </xdr:to>
    <xdr:cxnSp macro="">
      <xdr:nvCxnSpPr>
        <xdr:cNvPr id="74" name="直線コネクタ 73"/>
        <xdr:cNvCxnSpPr/>
      </xdr:nvCxnSpPr>
      <xdr:spPr>
        <a:xfrm flipV="1">
          <a:off x="2209800" y="61522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154214</xdr:rowOff>
    </xdr:from>
    <xdr:to>
      <xdr:col>3</xdr:col>
      <xdr:colOff>142875</xdr:colOff>
      <xdr:row>36</xdr:row>
      <xdr:rowOff>165100</xdr:rowOff>
    </xdr:to>
    <xdr:cxnSp macro="">
      <xdr:nvCxnSpPr>
        <xdr:cNvPr id="77" name="直線コネクタ 76"/>
        <xdr:cNvCxnSpPr/>
      </xdr:nvCxnSpPr>
      <xdr:spPr>
        <a:xfrm flipV="1">
          <a:off x="1320800" y="6326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87" name="円/楕円 86"/>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149877</xdr:rowOff>
    </xdr:from>
    <xdr:ext cx="762000" cy="259045"/>
    <xdr:sp macro="" textlink="">
      <xdr:nvSpPr>
        <xdr:cNvPr id="88"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166007</xdr:rowOff>
    </xdr:from>
    <xdr:to>
      <xdr:col>5</xdr:col>
      <xdr:colOff>600075</xdr:colOff>
      <xdr:row>36</xdr:row>
      <xdr:rowOff>96157</xdr:rowOff>
    </xdr:to>
    <xdr:sp macro="" textlink="">
      <xdr:nvSpPr>
        <xdr:cNvPr id="89" name="円/楕円 88"/>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106334</xdr:rowOff>
    </xdr:from>
    <xdr:ext cx="736600" cy="259045"/>
    <xdr:sp macro="" textlink="">
      <xdr:nvSpPr>
        <xdr:cNvPr id="90" name="テキスト ボックス 89"/>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100693</xdr:rowOff>
    </xdr:from>
    <xdr:to>
      <xdr:col>4</xdr:col>
      <xdr:colOff>396875</xdr:colOff>
      <xdr:row>36</xdr:row>
      <xdr:rowOff>30843</xdr:rowOff>
    </xdr:to>
    <xdr:sp macro="" textlink="">
      <xdr:nvSpPr>
        <xdr:cNvPr id="91" name="円/楕円 90"/>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41020</xdr:rowOff>
    </xdr:from>
    <xdr:ext cx="762000" cy="259045"/>
    <xdr:sp macro="" textlink="">
      <xdr:nvSpPr>
        <xdr:cNvPr id="92" name="テキスト ボックス 91"/>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103414</xdr:rowOff>
    </xdr:from>
    <xdr:to>
      <xdr:col>3</xdr:col>
      <xdr:colOff>193675</xdr:colOff>
      <xdr:row>37</xdr:row>
      <xdr:rowOff>33564</xdr:rowOff>
    </xdr:to>
    <xdr:sp macro="" textlink="">
      <xdr:nvSpPr>
        <xdr:cNvPr id="93" name="円/楕円 92"/>
        <xdr:cNvSpPr/>
      </xdr:nvSpPr>
      <xdr:spPr>
        <a:xfrm>
          <a:off x="2159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43741</xdr:rowOff>
    </xdr:from>
    <xdr:ext cx="762000" cy="259045"/>
    <xdr:sp macro="" textlink="">
      <xdr:nvSpPr>
        <xdr:cNvPr id="94" name="テキスト ボックス 93"/>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95" name="円/楕円 94"/>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96" name="テキスト ボックス 95"/>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児童クラブ数の増や中学校建設に伴う備品整備</a:t>
          </a:r>
          <a:r>
            <a:rPr lang="ja-JP" altLang="en-US" sz="1100">
              <a:solidFill>
                <a:schemeClr val="dk1"/>
              </a:solidFill>
              <a:effectLst/>
              <a:latin typeface="+mn-lt"/>
              <a:ea typeface="+mn-ea"/>
              <a:cs typeface="+mn-cs"/>
            </a:rPr>
            <a:t>に加え、学校給食共同調理場（１施設）を民間委託したこ</a:t>
          </a:r>
          <a:r>
            <a:rPr lang="ja-JP" altLang="ja-JP" sz="1100">
              <a:solidFill>
                <a:schemeClr val="dk1"/>
              </a:solidFill>
              <a:effectLst/>
              <a:latin typeface="+mn-lt"/>
              <a:ea typeface="+mn-ea"/>
              <a:cs typeface="+mn-cs"/>
            </a:rPr>
            <a:t>などにより数値が上昇している。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類似団体と比較して数値が高くなっているのは、松山市行政改革プラン２０１２に基づき、民間委託の活用を積極的に行い、指定管理者制度や包括的民間委託を拡大してきたことで、職員人件費等から委託料（物件費）へのシフトが起きているため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今後も、コストの縮減やサービス水準の維持・向上が図られることを前提に民間委託等を推進する。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57150</xdr:rowOff>
    </xdr:from>
    <xdr:to>
      <xdr:col>24</xdr:col>
      <xdr:colOff>31750</xdr:colOff>
      <xdr:row>17</xdr:row>
      <xdr:rowOff>107950</xdr:rowOff>
    </xdr:to>
    <xdr:cxnSp macro="">
      <xdr:nvCxnSpPr>
        <xdr:cNvPr id="129" name="直線コネクタ 128"/>
        <xdr:cNvCxnSpPr/>
      </xdr:nvCxnSpPr>
      <xdr:spPr>
        <a:xfrm>
          <a:off x="15671800" y="2971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6350</xdr:rowOff>
    </xdr:from>
    <xdr:to>
      <xdr:col>22</xdr:col>
      <xdr:colOff>565150</xdr:colOff>
      <xdr:row>17</xdr:row>
      <xdr:rowOff>57150</xdr:rowOff>
    </xdr:to>
    <xdr:cxnSp macro="">
      <xdr:nvCxnSpPr>
        <xdr:cNvPr id="132" name="直線コネクタ 131"/>
        <xdr:cNvCxnSpPr/>
      </xdr:nvCxnSpPr>
      <xdr:spPr>
        <a:xfrm>
          <a:off x="14782800" y="292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29227</xdr:rowOff>
    </xdr:from>
    <xdr:ext cx="736600" cy="259045"/>
    <xdr:sp macro="" textlink="">
      <xdr:nvSpPr>
        <xdr:cNvPr id="134" name="テキスト ボックス 133"/>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17</xdr:row>
      <xdr:rowOff>6350</xdr:rowOff>
    </xdr:to>
    <xdr:cxnSp macro="">
      <xdr:nvCxnSpPr>
        <xdr:cNvPr id="135" name="直線コネクタ 134"/>
        <xdr:cNvCxnSpPr/>
      </xdr:nvCxnSpPr>
      <xdr:spPr>
        <a:xfrm>
          <a:off x="13893800" y="283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38100</xdr:rowOff>
    </xdr:from>
    <xdr:to>
      <xdr:col>20</xdr:col>
      <xdr:colOff>158750</xdr:colOff>
      <xdr:row>16</xdr:row>
      <xdr:rowOff>88900</xdr:rowOff>
    </xdr:to>
    <xdr:cxnSp macro="">
      <xdr:nvCxnSpPr>
        <xdr:cNvPr id="138" name="直線コネクタ 137"/>
        <xdr:cNvCxnSpPr/>
      </xdr:nvCxnSpPr>
      <xdr:spPr>
        <a:xfrm>
          <a:off x="13004800" y="278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57150</xdr:rowOff>
    </xdr:from>
    <xdr:to>
      <xdr:col>24</xdr:col>
      <xdr:colOff>82550</xdr:colOff>
      <xdr:row>17</xdr:row>
      <xdr:rowOff>158750</xdr:rowOff>
    </xdr:to>
    <xdr:sp macro="" textlink="">
      <xdr:nvSpPr>
        <xdr:cNvPr id="148" name="円/楕円 147"/>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29227</xdr:rowOff>
    </xdr:from>
    <xdr:ext cx="762000" cy="259045"/>
    <xdr:sp macro="" textlink="">
      <xdr:nvSpPr>
        <xdr:cNvPr id="149" name="物件費該当値テキスト"/>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6350</xdr:rowOff>
    </xdr:from>
    <xdr:to>
      <xdr:col>22</xdr:col>
      <xdr:colOff>615950</xdr:colOff>
      <xdr:row>17</xdr:row>
      <xdr:rowOff>107950</xdr:rowOff>
    </xdr:to>
    <xdr:sp macro="" textlink="">
      <xdr:nvSpPr>
        <xdr:cNvPr id="150" name="円/楕円 149"/>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92727</xdr:rowOff>
    </xdr:from>
    <xdr:ext cx="736600" cy="259045"/>
    <xdr:sp macro="" textlink="">
      <xdr:nvSpPr>
        <xdr:cNvPr id="151" name="テキスト ボックス 150"/>
        <xdr:cNvSpPr txBox="1"/>
      </xdr:nvSpPr>
      <xdr:spPr>
        <a:xfrm>
          <a:off x="15290800" y="3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127000</xdr:rowOff>
    </xdr:from>
    <xdr:to>
      <xdr:col>21</xdr:col>
      <xdr:colOff>412750</xdr:colOff>
      <xdr:row>17</xdr:row>
      <xdr:rowOff>57150</xdr:rowOff>
    </xdr:to>
    <xdr:sp macro="" textlink="">
      <xdr:nvSpPr>
        <xdr:cNvPr id="152" name="円/楕円 151"/>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41927</xdr:rowOff>
    </xdr:from>
    <xdr:ext cx="762000" cy="259045"/>
    <xdr:sp macro="" textlink="">
      <xdr:nvSpPr>
        <xdr:cNvPr id="153" name="テキスト ボックス 152"/>
        <xdr:cNvSpPr txBox="1"/>
      </xdr:nvSpPr>
      <xdr:spPr>
        <a:xfrm>
          <a:off x="14401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4" name="円/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5" name="テキスト ボックス 154"/>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56" name="円/楕円 155"/>
        <xdr:cNvSpPr/>
      </xdr:nvSpPr>
      <xdr:spPr>
        <a:xfrm>
          <a:off x="12954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57" name="テキスト ボックス 156"/>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類似団体平均を上回り、かつ年々上昇傾向にある要因として、生活保護費をはじめとする社会保障関係経費の増加などが挙げられる。</a:t>
          </a:r>
          <a:endParaRPr lang="ja-JP" altLang="ja-JP" sz="1400">
            <a:effectLst/>
          </a:endParaRPr>
        </a:p>
        <a:p>
          <a:r>
            <a:rPr lang="ja-JP" altLang="ja-JP" sz="1100">
              <a:solidFill>
                <a:schemeClr val="dk1"/>
              </a:solidFill>
              <a:effectLst/>
              <a:latin typeface="+mn-lt"/>
              <a:ea typeface="+mn-ea"/>
              <a:cs typeface="+mn-cs"/>
            </a:rPr>
            <a:t>今後においても扶助費の伸びが想定される中で、生活保護者の自立に向けた支援や医療扶助の適正化に向けた</a:t>
          </a:r>
          <a:r>
            <a:rPr lang="ja-JP" altLang="en-US" sz="1100">
              <a:solidFill>
                <a:schemeClr val="dk1"/>
              </a:solidFill>
              <a:effectLst/>
              <a:latin typeface="+mn-lt"/>
              <a:ea typeface="+mn-ea"/>
              <a:cs typeface="+mn-cs"/>
            </a:rPr>
            <a:t>取り組みを推進する必要がある。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63500</xdr:rowOff>
    </xdr:from>
    <xdr:to>
      <xdr:col>7</xdr:col>
      <xdr:colOff>15875</xdr:colOff>
      <xdr:row>58</xdr:row>
      <xdr:rowOff>127000</xdr:rowOff>
    </xdr:to>
    <xdr:cxnSp macro="">
      <xdr:nvCxnSpPr>
        <xdr:cNvPr id="190" name="直線コネクタ 189"/>
        <xdr:cNvCxnSpPr/>
      </xdr:nvCxnSpPr>
      <xdr:spPr>
        <a:xfrm>
          <a:off x="3987800" y="10007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38100</xdr:rowOff>
    </xdr:from>
    <xdr:to>
      <xdr:col>5</xdr:col>
      <xdr:colOff>549275</xdr:colOff>
      <xdr:row>58</xdr:row>
      <xdr:rowOff>63500</xdr:rowOff>
    </xdr:to>
    <xdr:cxnSp macro="">
      <xdr:nvCxnSpPr>
        <xdr:cNvPr id="193" name="直線コネクタ 192"/>
        <xdr:cNvCxnSpPr/>
      </xdr:nvCxnSpPr>
      <xdr:spPr>
        <a:xfrm>
          <a:off x="3098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41927</xdr:rowOff>
    </xdr:from>
    <xdr:ext cx="736600" cy="259045"/>
    <xdr:sp macro="" textlink="">
      <xdr:nvSpPr>
        <xdr:cNvPr id="195" name="テキスト ボックス 194"/>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xdr:rowOff>
    </xdr:from>
    <xdr:to>
      <xdr:col>4</xdr:col>
      <xdr:colOff>346075</xdr:colOff>
      <xdr:row>58</xdr:row>
      <xdr:rowOff>38100</xdr:rowOff>
    </xdr:to>
    <xdr:cxnSp macro="">
      <xdr:nvCxnSpPr>
        <xdr:cNvPr id="196" name="直線コネクタ 195"/>
        <xdr:cNvCxnSpPr/>
      </xdr:nvCxnSpPr>
      <xdr:spPr>
        <a:xfrm>
          <a:off x="2209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8" name="テキスト ボックス 197"/>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19050</xdr:rowOff>
    </xdr:from>
    <xdr:to>
      <xdr:col>3</xdr:col>
      <xdr:colOff>142875</xdr:colOff>
      <xdr:row>58</xdr:row>
      <xdr:rowOff>12700</xdr:rowOff>
    </xdr:to>
    <xdr:cxnSp macro="">
      <xdr:nvCxnSpPr>
        <xdr:cNvPr id="199" name="直線コネクタ 198"/>
        <xdr:cNvCxnSpPr/>
      </xdr:nvCxnSpPr>
      <xdr:spPr>
        <a:xfrm>
          <a:off x="1320800" y="9791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9" name="円/楕円 208"/>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10"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12700</xdr:rowOff>
    </xdr:from>
    <xdr:to>
      <xdr:col>5</xdr:col>
      <xdr:colOff>600075</xdr:colOff>
      <xdr:row>58</xdr:row>
      <xdr:rowOff>114300</xdr:rowOff>
    </xdr:to>
    <xdr:sp macro="" textlink="">
      <xdr:nvSpPr>
        <xdr:cNvPr id="211" name="円/楕円 210"/>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99077</xdr:rowOff>
    </xdr:from>
    <xdr:ext cx="736600" cy="259045"/>
    <xdr:sp macro="" textlink="">
      <xdr:nvSpPr>
        <xdr:cNvPr id="212" name="テキスト ボックス 211"/>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158750</xdr:rowOff>
    </xdr:from>
    <xdr:to>
      <xdr:col>4</xdr:col>
      <xdr:colOff>396875</xdr:colOff>
      <xdr:row>58</xdr:row>
      <xdr:rowOff>88900</xdr:rowOff>
    </xdr:to>
    <xdr:sp macro="" textlink="">
      <xdr:nvSpPr>
        <xdr:cNvPr id="213" name="円/楕円 212"/>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73677</xdr:rowOff>
    </xdr:from>
    <xdr:ext cx="762000" cy="259045"/>
    <xdr:sp macro="" textlink="">
      <xdr:nvSpPr>
        <xdr:cNvPr id="214" name="テキスト ボックス 213"/>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15" name="円/楕円 214"/>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48277</xdr:rowOff>
    </xdr:from>
    <xdr:ext cx="762000" cy="259045"/>
    <xdr:sp macro="" textlink="">
      <xdr:nvSpPr>
        <xdr:cNvPr id="216" name="テキスト ボックス 215"/>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139700</xdr:rowOff>
    </xdr:from>
    <xdr:to>
      <xdr:col>1</xdr:col>
      <xdr:colOff>676275</xdr:colOff>
      <xdr:row>57</xdr:row>
      <xdr:rowOff>69850</xdr:rowOff>
    </xdr:to>
    <xdr:sp macro="" textlink="">
      <xdr:nvSpPr>
        <xdr:cNvPr id="217" name="円/楕円 216"/>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54627</xdr:rowOff>
    </xdr:from>
    <xdr:ext cx="762000" cy="259045"/>
    <xdr:sp macro="" textlink="">
      <xdr:nvSpPr>
        <xdr:cNvPr id="218" name="テキスト ボックス 217"/>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類似団体と同様の推移をしているが、</a:t>
          </a:r>
          <a:r>
            <a:rPr lang="ja-JP" altLang="en-US" sz="1100">
              <a:solidFill>
                <a:schemeClr val="dk1"/>
              </a:solidFill>
              <a:effectLst/>
              <a:latin typeface="+mn-lt"/>
              <a:ea typeface="+mn-ea"/>
              <a:cs typeface="+mn-cs"/>
            </a:rPr>
            <a:t>平成２７年度は、特別会計への繰出金</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したことなどから、昨年度より数値が０．</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27940</xdr:rowOff>
    </xdr:from>
    <xdr:to>
      <xdr:col>24</xdr:col>
      <xdr:colOff>31750</xdr:colOff>
      <xdr:row>56</xdr:row>
      <xdr:rowOff>81280</xdr:rowOff>
    </xdr:to>
    <xdr:cxnSp macro="">
      <xdr:nvCxnSpPr>
        <xdr:cNvPr id="251" name="直線コネクタ 250"/>
        <xdr:cNvCxnSpPr/>
      </xdr:nvCxnSpPr>
      <xdr:spPr>
        <a:xfrm>
          <a:off x="15671800" y="96291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31767</xdr:rowOff>
    </xdr:from>
    <xdr:ext cx="762000" cy="259045"/>
    <xdr:sp macro="" textlink="">
      <xdr:nvSpPr>
        <xdr:cNvPr id="252"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20320</xdr:rowOff>
    </xdr:from>
    <xdr:to>
      <xdr:col>22</xdr:col>
      <xdr:colOff>565150</xdr:colOff>
      <xdr:row>56</xdr:row>
      <xdr:rowOff>27940</xdr:rowOff>
    </xdr:to>
    <xdr:cxnSp macro="">
      <xdr:nvCxnSpPr>
        <xdr:cNvPr id="254" name="直線コネクタ 253"/>
        <xdr:cNvCxnSpPr/>
      </xdr:nvCxnSpPr>
      <xdr:spPr>
        <a:xfrm>
          <a:off x="14782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56" name="テキスト ボックス 255"/>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146050</xdr:rowOff>
    </xdr:from>
    <xdr:to>
      <xdr:col>21</xdr:col>
      <xdr:colOff>361950</xdr:colOff>
      <xdr:row>56</xdr:row>
      <xdr:rowOff>20320</xdr:rowOff>
    </xdr:to>
    <xdr:cxnSp macro="">
      <xdr:nvCxnSpPr>
        <xdr:cNvPr id="257" name="直線コネクタ 256"/>
        <xdr:cNvCxnSpPr/>
      </xdr:nvCxnSpPr>
      <xdr:spPr>
        <a:xfrm>
          <a:off x="13893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9" name="テキスト ボックス 258"/>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115570</xdr:rowOff>
    </xdr:from>
    <xdr:to>
      <xdr:col>20</xdr:col>
      <xdr:colOff>158750</xdr:colOff>
      <xdr:row>55</xdr:row>
      <xdr:rowOff>146050</xdr:rowOff>
    </xdr:to>
    <xdr:cxnSp macro="">
      <xdr:nvCxnSpPr>
        <xdr:cNvPr id="260" name="直線コネクタ 259"/>
        <xdr:cNvCxnSpPr/>
      </xdr:nvCxnSpPr>
      <xdr:spPr>
        <a:xfrm>
          <a:off x="13004800" y="954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33037</xdr:rowOff>
    </xdr:from>
    <xdr:ext cx="762000" cy="259045"/>
    <xdr:sp macro="" textlink="">
      <xdr:nvSpPr>
        <xdr:cNvPr id="262" name="テキスト ボックス 261"/>
        <xdr:cNvSpPr txBox="1"/>
      </xdr:nvSpPr>
      <xdr:spPr>
        <a:xfrm>
          <a:off x="13512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25417</xdr:rowOff>
    </xdr:from>
    <xdr:ext cx="762000" cy="259045"/>
    <xdr:sp macro="" textlink="">
      <xdr:nvSpPr>
        <xdr:cNvPr id="264" name="テキスト ボックス 263"/>
        <xdr:cNvSpPr txBox="1"/>
      </xdr:nvSpPr>
      <xdr:spPr>
        <a:xfrm>
          <a:off x="12623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70" name="円/楕円 269"/>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2557</xdr:rowOff>
    </xdr:from>
    <xdr:ext cx="762000" cy="259045"/>
    <xdr:sp macro="" textlink="">
      <xdr:nvSpPr>
        <xdr:cNvPr id="271" name="その他該当値テキスト"/>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148590</xdr:rowOff>
    </xdr:from>
    <xdr:to>
      <xdr:col>22</xdr:col>
      <xdr:colOff>615950</xdr:colOff>
      <xdr:row>56</xdr:row>
      <xdr:rowOff>78740</xdr:rowOff>
    </xdr:to>
    <xdr:sp macro="" textlink="">
      <xdr:nvSpPr>
        <xdr:cNvPr id="272" name="円/楕円 271"/>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73" name="テキスト ボックス 272"/>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140970</xdr:rowOff>
    </xdr:from>
    <xdr:to>
      <xdr:col>21</xdr:col>
      <xdr:colOff>412750</xdr:colOff>
      <xdr:row>56</xdr:row>
      <xdr:rowOff>71120</xdr:rowOff>
    </xdr:to>
    <xdr:sp macro="" textlink="">
      <xdr:nvSpPr>
        <xdr:cNvPr id="274" name="円/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81297</xdr:rowOff>
    </xdr:from>
    <xdr:ext cx="762000" cy="259045"/>
    <xdr:sp macro="" textlink="">
      <xdr:nvSpPr>
        <xdr:cNvPr id="275" name="テキスト ボックス 27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95250</xdr:rowOff>
    </xdr:from>
    <xdr:to>
      <xdr:col>20</xdr:col>
      <xdr:colOff>209550</xdr:colOff>
      <xdr:row>56</xdr:row>
      <xdr:rowOff>25400</xdr:rowOff>
    </xdr:to>
    <xdr:sp macro="" textlink="">
      <xdr:nvSpPr>
        <xdr:cNvPr id="276" name="円/楕円 275"/>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77" name="テキスト ボックス 276"/>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64770</xdr:rowOff>
    </xdr:from>
    <xdr:to>
      <xdr:col>19</xdr:col>
      <xdr:colOff>6350</xdr:colOff>
      <xdr:row>55</xdr:row>
      <xdr:rowOff>166370</xdr:rowOff>
    </xdr:to>
    <xdr:sp macro="" textlink="">
      <xdr:nvSpPr>
        <xdr:cNvPr id="278" name="円/楕円 277"/>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5097</xdr:rowOff>
    </xdr:from>
    <xdr:ext cx="762000" cy="259045"/>
    <xdr:sp macro="" textlink="">
      <xdr:nvSpPr>
        <xdr:cNvPr id="279" name="テキスト ボックス 278"/>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類似団体と同様の推移をしているが、平成２７年度は、公共下水道事業会計負担金の増</a:t>
          </a:r>
          <a:r>
            <a:rPr lang="ja-JP" altLang="ja-JP" sz="1100">
              <a:solidFill>
                <a:schemeClr val="dk1"/>
              </a:solidFill>
              <a:effectLst/>
              <a:latin typeface="+mn-lt"/>
              <a:ea typeface="+mn-ea"/>
              <a:cs typeface="+mn-cs"/>
            </a:rPr>
            <a:t>などから昨年度より数値が</a:t>
          </a:r>
          <a:r>
            <a:rPr lang="ja-JP" altLang="en-US" sz="1100">
              <a:solidFill>
                <a:schemeClr val="dk1"/>
              </a:solidFill>
              <a:effectLst/>
              <a:latin typeface="+mn-lt"/>
              <a:ea typeface="+mn-ea"/>
              <a:cs typeface="+mn-cs"/>
            </a:rPr>
            <a:t>０．１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101600</xdr:rowOff>
    </xdr:from>
    <xdr:to>
      <xdr:col>24</xdr:col>
      <xdr:colOff>31750</xdr:colOff>
      <xdr:row>36</xdr:row>
      <xdr:rowOff>114300</xdr:rowOff>
    </xdr:to>
    <xdr:cxnSp macro="">
      <xdr:nvCxnSpPr>
        <xdr:cNvPr id="312" name="直線コネクタ 311"/>
        <xdr:cNvCxnSpPr/>
      </xdr:nvCxnSpPr>
      <xdr:spPr>
        <a:xfrm>
          <a:off x="15671800" y="627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60977</xdr:rowOff>
    </xdr:from>
    <xdr:ext cx="762000" cy="259045"/>
    <xdr:sp macro="" textlink="">
      <xdr:nvSpPr>
        <xdr:cNvPr id="313" name="補助費等平均値テキスト"/>
        <xdr:cNvSpPr txBox="1"/>
      </xdr:nvSpPr>
      <xdr:spPr>
        <a:xfrm>
          <a:off x="16598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101600</xdr:rowOff>
    </xdr:from>
    <xdr:to>
      <xdr:col>22</xdr:col>
      <xdr:colOff>565150</xdr:colOff>
      <xdr:row>37</xdr:row>
      <xdr:rowOff>69850</xdr:rowOff>
    </xdr:to>
    <xdr:cxnSp macro="">
      <xdr:nvCxnSpPr>
        <xdr:cNvPr id="315" name="直線コネクタ 314"/>
        <xdr:cNvCxnSpPr/>
      </xdr:nvCxnSpPr>
      <xdr:spPr>
        <a:xfrm flipV="1">
          <a:off x="14782800" y="627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54627</xdr:rowOff>
    </xdr:from>
    <xdr:ext cx="736600" cy="259045"/>
    <xdr:sp macro="" textlink="">
      <xdr:nvSpPr>
        <xdr:cNvPr id="317" name="テキスト ボックス 316"/>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57150</xdr:rowOff>
    </xdr:from>
    <xdr:to>
      <xdr:col>21</xdr:col>
      <xdr:colOff>361950</xdr:colOff>
      <xdr:row>37</xdr:row>
      <xdr:rowOff>69850</xdr:rowOff>
    </xdr:to>
    <xdr:cxnSp macro="">
      <xdr:nvCxnSpPr>
        <xdr:cNvPr id="318" name="直線コネクタ 317"/>
        <xdr:cNvCxnSpPr/>
      </xdr:nvCxnSpPr>
      <xdr:spPr>
        <a:xfrm>
          <a:off x="13893800" y="640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41927</xdr:rowOff>
    </xdr:from>
    <xdr:ext cx="762000" cy="259045"/>
    <xdr:sp macro="" textlink="">
      <xdr:nvSpPr>
        <xdr:cNvPr id="320" name="テキスト ボックス 319"/>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31750</xdr:rowOff>
    </xdr:from>
    <xdr:to>
      <xdr:col>20</xdr:col>
      <xdr:colOff>158750</xdr:colOff>
      <xdr:row>37</xdr:row>
      <xdr:rowOff>57150</xdr:rowOff>
    </xdr:to>
    <xdr:cxnSp macro="">
      <xdr:nvCxnSpPr>
        <xdr:cNvPr id="321" name="直線コネクタ 320"/>
        <xdr:cNvCxnSpPr/>
      </xdr:nvCxnSpPr>
      <xdr:spPr>
        <a:xfrm>
          <a:off x="13004800" y="637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29227</xdr:rowOff>
    </xdr:from>
    <xdr:ext cx="762000" cy="259045"/>
    <xdr:sp macro="" textlink="">
      <xdr:nvSpPr>
        <xdr:cNvPr id="325" name="テキスト ボックス 324"/>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63500</xdr:rowOff>
    </xdr:from>
    <xdr:to>
      <xdr:col>24</xdr:col>
      <xdr:colOff>82550</xdr:colOff>
      <xdr:row>36</xdr:row>
      <xdr:rowOff>165100</xdr:rowOff>
    </xdr:to>
    <xdr:sp macro="" textlink="">
      <xdr:nvSpPr>
        <xdr:cNvPr id="331" name="円/楕円 330"/>
        <xdr:cNvSpPr/>
      </xdr:nvSpPr>
      <xdr:spPr>
        <a:xfrm>
          <a:off x="164592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80027</xdr:rowOff>
    </xdr:from>
    <xdr:ext cx="762000" cy="259045"/>
    <xdr:sp macro="" textlink="">
      <xdr:nvSpPr>
        <xdr:cNvPr id="332" name="補助費等該当値テキスト"/>
        <xdr:cNvSpPr txBox="1"/>
      </xdr:nvSpPr>
      <xdr:spPr>
        <a:xfrm>
          <a:off x="165989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50800</xdr:rowOff>
    </xdr:from>
    <xdr:to>
      <xdr:col>22</xdr:col>
      <xdr:colOff>615950</xdr:colOff>
      <xdr:row>36</xdr:row>
      <xdr:rowOff>152400</xdr:rowOff>
    </xdr:to>
    <xdr:sp macro="" textlink="">
      <xdr:nvSpPr>
        <xdr:cNvPr id="333" name="円/楕円 332"/>
        <xdr:cNvSpPr/>
      </xdr:nvSpPr>
      <xdr:spPr>
        <a:xfrm>
          <a:off x="15621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162577</xdr:rowOff>
    </xdr:from>
    <xdr:ext cx="736600" cy="259045"/>
    <xdr:sp macro="" textlink="">
      <xdr:nvSpPr>
        <xdr:cNvPr id="334" name="テキスト ボックス 333"/>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5" name="円/楕円 334"/>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36" name="テキスト ボックス 33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6350</xdr:rowOff>
    </xdr:from>
    <xdr:to>
      <xdr:col>20</xdr:col>
      <xdr:colOff>209550</xdr:colOff>
      <xdr:row>37</xdr:row>
      <xdr:rowOff>107950</xdr:rowOff>
    </xdr:to>
    <xdr:sp macro="" textlink="">
      <xdr:nvSpPr>
        <xdr:cNvPr id="337" name="円/楕円 336"/>
        <xdr:cNvSpPr/>
      </xdr:nvSpPr>
      <xdr:spPr>
        <a:xfrm>
          <a:off x="13843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92727</xdr:rowOff>
    </xdr:from>
    <xdr:ext cx="762000" cy="259045"/>
    <xdr:sp macro="" textlink="">
      <xdr:nvSpPr>
        <xdr:cNvPr id="338" name="テキスト ボックス 337"/>
        <xdr:cNvSpPr txBox="1"/>
      </xdr:nvSpPr>
      <xdr:spPr>
        <a:xfrm>
          <a:off x="13512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152400</xdr:rowOff>
    </xdr:from>
    <xdr:to>
      <xdr:col>19</xdr:col>
      <xdr:colOff>6350</xdr:colOff>
      <xdr:row>37</xdr:row>
      <xdr:rowOff>82550</xdr:rowOff>
    </xdr:to>
    <xdr:sp macro="" textlink="">
      <xdr:nvSpPr>
        <xdr:cNvPr id="339" name="円/楕円 338"/>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67327</xdr:rowOff>
    </xdr:from>
    <xdr:ext cx="762000" cy="259045"/>
    <xdr:sp macro="" textlink="">
      <xdr:nvSpPr>
        <xdr:cNvPr id="340" name="テキスト ボックス 339"/>
        <xdr:cNvSpPr txBox="1"/>
      </xdr:nvSpPr>
      <xdr:spPr>
        <a:xfrm>
          <a:off x="12623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健全な財政運営へのガイドラインを遵守した財政運営に努めており、類似団体の</a:t>
          </a:r>
          <a:r>
            <a:rPr lang="ja-JP" altLang="en-US" sz="1100">
              <a:solidFill>
                <a:schemeClr val="dk1"/>
              </a:solidFill>
              <a:effectLst/>
              <a:latin typeface="+mn-lt"/>
              <a:ea typeface="+mn-ea"/>
              <a:cs typeface="+mn-cs"/>
            </a:rPr>
            <a:t>数値</a:t>
          </a:r>
          <a:r>
            <a:rPr lang="ja-JP" altLang="ja-JP" sz="1100">
              <a:solidFill>
                <a:schemeClr val="dk1"/>
              </a:solidFill>
              <a:effectLst/>
              <a:latin typeface="+mn-lt"/>
              <a:ea typeface="+mn-ea"/>
              <a:cs typeface="+mn-cs"/>
            </a:rPr>
            <a:t>を下回る健全な水準を維持している。</a:t>
          </a:r>
          <a:endParaRPr lang="ja-JP" altLang="ja-JP" sz="1400">
            <a:effectLst/>
          </a:endParaRPr>
        </a:p>
        <a:p>
          <a:r>
            <a:rPr lang="ja-JP" altLang="ja-JP" sz="1100">
              <a:solidFill>
                <a:schemeClr val="dk1"/>
              </a:solidFill>
              <a:effectLst/>
              <a:latin typeface="+mn-lt"/>
              <a:ea typeface="+mn-ea"/>
              <a:cs typeface="+mn-cs"/>
            </a:rPr>
            <a:t>今後も引き続き市債借入の抑制など将来負担の軽減を図り、健全な財政運営に努める。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16511</xdr:rowOff>
    </xdr:from>
    <xdr:to>
      <xdr:col>7</xdr:col>
      <xdr:colOff>15875</xdr:colOff>
      <xdr:row>77</xdr:row>
      <xdr:rowOff>31750</xdr:rowOff>
    </xdr:to>
    <xdr:cxnSp macro="">
      <xdr:nvCxnSpPr>
        <xdr:cNvPr id="373" name="直線コネクタ 372"/>
        <xdr:cNvCxnSpPr/>
      </xdr:nvCxnSpPr>
      <xdr:spPr>
        <a:xfrm flipV="1">
          <a:off x="3987800" y="132181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120666</xdr:rowOff>
    </xdr:from>
    <xdr:ext cx="762000" cy="259045"/>
    <xdr:sp macro="" textlink="">
      <xdr:nvSpPr>
        <xdr:cNvPr id="374" name="公債費平均値テキスト"/>
        <xdr:cNvSpPr txBox="1"/>
      </xdr:nvSpPr>
      <xdr:spPr>
        <a:xfrm>
          <a:off x="4914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31750</xdr:rowOff>
    </xdr:from>
    <xdr:to>
      <xdr:col>5</xdr:col>
      <xdr:colOff>549275</xdr:colOff>
      <xdr:row>77</xdr:row>
      <xdr:rowOff>62230</xdr:rowOff>
    </xdr:to>
    <xdr:cxnSp macro="">
      <xdr:nvCxnSpPr>
        <xdr:cNvPr id="376" name="直線コネクタ 375"/>
        <xdr:cNvCxnSpPr/>
      </xdr:nvCxnSpPr>
      <xdr:spPr>
        <a:xfrm flipV="1">
          <a:off x="3098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78" name="テキスト ボックス 377"/>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62230</xdr:rowOff>
    </xdr:from>
    <xdr:to>
      <xdr:col>4</xdr:col>
      <xdr:colOff>346075</xdr:colOff>
      <xdr:row>78</xdr:row>
      <xdr:rowOff>5080</xdr:rowOff>
    </xdr:to>
    <xdr:cxnSp macro="">
      <xdr:nvCxnSpPr>
        <xdr:cNvPr id="379" name="直線コネクタ 378"/>
        <xdr:cNvCxnSpPr/>
      </xdr:nvCxnSpPr>
      <xdr:spPr>
        <a:xfrm flipV="1">
          <a:off x="2209800" y="13263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170197</xdr:rowOff>
    </xdr:from>
    <xdr:ext cx="762000" cy="259045"/>
    <xdr:sp macro="" textlink="">
      <xdr:nvSpPr>
        <xdr:cNvPr id="381" name="テキスト ボックス 380"/>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146050</xdr:rowOff>
    </xdr:from>
    <xdr:to>
      <xdr:col>3</xdr:col>
      <xdr:colOff>142875</xdr:colOff>
      <xdr:row>78</xdr:row>
      <xdr:rowOff>5080</xdr:rowOff>
    </xdr:to>
    <xdr:cxnSp macro="">
      <xdr:nvCxnSpPr>
        <xdr:cNvPr id="382" name="直線コネクタ 381"/>
        <xdr:cNvCxnSpPr/>
      </xdr:nvCxnSpPr>
      <xdr:spPr>
        <a:xfrm>
          <a:off x="1320800" y="1334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21607</xdr:rowOff>
    </xdr:from>
    <xdr:ext cx="762000" cy="259045"/>
    <xdr:sp macro="" textlink="">
      <xdr:nvSpPr>
        <xdr:cNvPr id="384" name="テキスト ボックス 383"/>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44466</xdr:rowOff>
    </xdr:from>
    <xdr:ext cx="762000" cy="259045"/>
    <xdr:sp macro="" textlink="">
      <xdr:nvSpPr>
        <xdr:cNvPr id="386" name="テキスト ボックス 385"/>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137161</xdr:rowOff>
    </xdr:from>
    <xdr:to>
      <xdr:col>7</xdr:col>
      <xdr:colOff>66675</xdr:colOff>
      <xdr:row>77</xdr:row>
      <xdr:rowOff>67311</xdr:rowOff>
    </xdr:to>
    <xdr:sp macro="" textlink="">
      <xdr:nvSpPr>
        <xdr:cNvPr id="392" name="円/楕円 391"/>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153688</xdr:rowOff>
    </xdr:from>
    <xdr:ext cx="762000" cy="259045"/>
    <xdr:sp macro="" textlink="">
      <xdr:nvSpPr>
        <xdr:cNvPr id="393" name="公債費該当値テキスト"/>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152400</xdr:rowOff>
    </xdr:from>
    <xdr:to>
      <xdr:col>5</xdr:col>
      <xdr:colOff>600075</xdr:colOff>
      <xdr:row>77</xdr:row>
      <xdr:rowOff>82550</xdr:rowOff>
    </xdr:to>
    <xdr:sp macro="" textlink="">
      <xdr:nvSpPr>
        <xdr:cNvPr id="394" name="円/楕円 393"/>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92727</xdr:rowOff>
    </xdr:from>
    <xdr:ext cx="736600" cy="259045"/>
    <xdr:sp macro="" textlink="">
      <xdr:nvSpPr>
        <xdr:cNvPr id="395" name="テキスト ボックス 394"/>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11430</xdr:rowOff>
    </xdr:from>
    <xdr:to>
      <xdr:col>4</xdr:col>
      <xdr:colOff>396875</xdr:colOff>
      <xdr:row>77</xdr:row>
      <xdr:rowOff>113030</xdr:rowOff>
    </xdr:to>
    <xdr:sp macro="" textlink="">
      <xdr:nvSpPr>
        <xdr:cNvPr id="396" name="円/楕円 395"/>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123207</xdr:rowOff>
    </xdr:from>
    <xdr:ext cx="762000" cy="259045"/>
    <xdr:sp macro="" textlink="">
      <xdr:nvSpPr>
        <xdr:cNvPr id="397" name="テキスト ボックス 396"/>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125730</xdr:rowOff>
    </xdr:from>
    <xdr:to>
      <xdr:col>3</xdr:col>
      <xdr:colOff>193675</xdr:colOff>
      <xdr:row>78</xdr:row>
      <xdr:rowOff>55880</xdr:rowOff>
    </xdr:to>
    <xdr:sp macro="" textlink="">
      <xdr:nvSpPr>
        <xdr:cNvPr id="398" name="円/楕円 397"/>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66057</xdr:rowOff>
    </xdr:from>
    <xdr:ext cx="762000" cy="259045"/>
    <xdr:sp macro="" textlink="">
      <xdr:nvSpPr>
        <xdr:cNvPr id="399" name="テキスト ボックス 398"/>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95250</xdr:rowOff>
    </xdr:from>
    <xdr:to>
      <xdr:col>1</xdr:col>
      <xdr:colOff>676275</xdr:colOff>
      <xdr:row>78</xdr:row>
      <xdr:rowOff>25400</xdr:rowOff>
    </xdr:to>
    <xdr:sp macro="" textlink="">
      <xdr:nvSpPr>
        <xdr:cNvPr id="400" name="円/楕円 399"/>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35577</xdr:rowOff>
    </xdr:from>
    <xdr:ext cx="762000" cy="259045"/>
    <xdr:sp macro="" textlink="">
      <xdr:nvSpPr>
        <xdr:cNvPr id="401" name="テキスト ボックス 400"/>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が類似団体平均を大きく上回っており、厳しい財政状況であるが、行財政改革による人件費等の抑制に努めたことで、公債費以外の経常収支比率は類似団体平均とほぼ同値であり、相対的に概ね適正な数値を維持してい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146050</xdr:rowOff>
    </xdr:from>
    <xdr:to>
      <xdr:col>24</xdr:col>
      <xdr:colOff>31750</xdr:colOff>
      <xdr:row>78</xdr:row>
      <xdr:rowOff>27939</xdr:rowOff>
    </xdr:to>
    <xdr:cxnSp macro="">
      <xdr:nvCxnSpPr>
        <xdr:cNvPr id="434" name="直線コネクタ 433"/>
        <xdr:cNvCxnSpPr/>
      </xdr:nvCxnSpPr>
      <xdr:spPr>
        <a:xfrm>
          <a:off x="15671800" y="133477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142257</xdr:rowOff>
    </xdr:from>
    <xdr:ext cx="762000" cy="259045"/>
    <xdr:sp macro="" textlink="">
      <xdr:nvSpPr>
        <xdr:cNvPr id="435"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138430</xdr:rowOff>
    </xdr:from>
    <xdr:to>
      <xdr:col>22</xdr:col>
      <xdr:colOff>565150</xdr:colOff>
      <xdr:row>77</xdr:row>
      <xdr:rowOff>146050</xdr:rowOff>
    </xdr:to>
    <xdr:cxnSp macro="">
      <xdr:nvCxnSpPr>
        <xdr:cNvPr id="437" name="直線コネクタ 436"/>
        <xdr:cNvCxnSpPr/>
      </xdr:nvCxnSpPr>
      <xdr:spPr>
        <a:xfrm>
          <a:off x="14782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39" name="テキスト ボックス 438"/>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138430</xdr:rowOff>
    </xdr:from>
    <xdr:to>
      <xdr:col>21</xdr:col>
      <xdr:colOff>361950</xdr:colOff>
      <xdr:row>77</xdr:row>
      <xdr:rowOff>138430</xdr:rowOff>
    </xdr:to>
    <xdr:cxnSp macro="">
      <xdr:nvCxnSpPr>
        <xdr:cNvPr id="440" name="直線コネクタ 439"/>
        <xdr:cNvCxnSpPr/>
      </xdr:nvCxnSpPr>
      <xdr:spPr>
        <a:xfrm>
          <a:off x="13893800" y="1334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27957</xdr:rowOff>
    </xdr:from>
    <xdr:ext cx="762000" cy="259045"/>
    <xdr:sp macro="" textlink="">
      <xdr:nvSpPr>
        <xdr:cNvPr id="442" name="テキスト ボックス 441"/>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54611</xdr:rowOff>
    </xdr:from>
    <xdr:to>
      <xdr:col>20</xdr:col>
      <xdr:colOff>158750</xdr:colOff>
      <xdr:row>77</xdr:row>
      <xdr:rowOff>138430</xdr:rowOff>
    </xdr:to>
    <xdr:cxnSp macro="">
      <xdr:nvCxnSpPr>
        <xdr:cNvPr id="443" name="直線コネクタ 442"/>
        <xdr:cNvCxnSpPr/>
      </xdr:nvCxnSpPr>
      <xdr:spPr>
        <a:xfrm>
          <a:off x="13004800" y="132562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5" name="テキスト ボックス 444"/>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7" name="テキスト ボックス 446"/>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148589</xdr:rowOff>
    </xdr:from>
    <xdr:to>
      <xdr:col>24</xdr:col>
      <xdr:colOff>82550</xdr:colOff>
      <xdr:row>78</xdr:row>
      <xdr:rowOff>78739</xdr:rowOff>
    </xdr:to>
    <xdr:sp macro="" textlink="">
      <xdr:nvSpPr>
        <xdr:cNvPr id="453" name="円/楕円 452"/>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120666</xdr:rowOff>
    </xdr:from>
    <xdr:ext cx="762000" cy="259045"/>
    <xdr:sp macro="" textlink="">
      <xdr:nvSpPr>
        <xdr:cNvPr id="454" name="公債費以外該当値テキスト"/>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95250</xdr:rowOff>
    </xdr:from>
    <xdr:to>
      <xdr:col>22</xdr:col>
      <xdr:colOff>615950</xdr:colOff>
      <xdr:row>78</xdr:row>
      <xdr:rowOff>25400</xdr:rowOff>
    </xdr:to>
    <xdr:sp macro="" textlink="">
      <xdr:nvSpPr>
        <xdr:cNvPr id="455" name="円/楕円 454"/>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35577</xdr:rowOff>
    </xdr:from>
    <xdr:ext cx="736600" cy="259045"/>
    <xdr:sp macro="" textlink="">
      <xdr:nvSpPr>
        <xdr:cNvPr id="456" name="テキスト ボックス 455"/>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87630</xdr:rowOff>
    </xdr:from>
    <xdr:to>
      <xdr:col>21</xdr:col>
      <xdr:colOff>412750</xdr:colOff>
      <xdr:row>78</xdr:row>
      <xdr:rowOff>17780</xdr:rowOff>
    </xdr:to>
    <xdr:sp macro="" textlink="">
      <xdr:nvSpPr>
        <xdr:cNvPr id="457" name="円/楕円 456"/>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58" name="テキスト ボックス 457"/>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87630</xdr:rowOff>
    </xdr:from>
    <xdr:to>
      <xdr:col>20</xdr:col>
      <xdr:colOff>209550</xdr:colOff>
      <xdr:row>78</xdr:row>
      <xdr:rowOff>17780</xdr:rowOff>
    </xdr:to>
    <xdr:sp macro="" textlink="">
      <xdr:nvSpPr>
        <xdr:cNvPr id="459" name="円/楕円 458"/>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27957</xdr:rowOff>
    </xdr:from>
    <xdr:ext cx="762000" cy="259045"/>
    <xdr:sp macro="" textlink="">
      <xdr:nvSpPr>
        <xdr:cNvPr id="460" name="テキスト ボックス 459"/>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3811</xdr:rowOff>
    </xdr:from>
    <xdr:to>
      <xdr:col>19</xdr:col>
      <xdr:colOff>6350</xdr:colOff>
      <xdr:row>77</xdr:row>
      <xdr:rowOff>105411</xdr:rowOff>
    </xdr:to>
    <xdr:sp macro="" textlink="">
      <xdr:nvSpPr>
        <xdr:cNvPr id="461" name="円/楕円 460"/>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115588</xdr:rowOff>
    </xdr:from>
    <xdr:ext cx="762000" cy="259045"/>
    <xdr:sp macro="" textlink="">
      <xdr:nvSpPr>
        <xdr:cNvPr id="462" name="テキスト ボックス 461"/>
        <xdr:cNvSpPr txBox="1"/>
      </xdr:nvSpPr>
      <xdr:spPr>
        <a:xfrm>
          <a:off x="12623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愛媛県松山市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99690</xdr:rowOff>
    </xdr:from>
    <xdr:to>
      <xdr:col>4</xdr:col>
      <xdr:colOff>1117600</xdr:colOff>
      <xdr:row>19</xdr:row>
      <xdr:rowOff>100010</xdr:rowOff>
    </xdr:to>
    <xdr:cxnSp macro="">
      <xdr:nvCxnSpPr>
        <xdr:cNvPr id="48" name="直線コネクタ 47"/>
        <xdr:cNvCxnSpPr/>
      </xdr:nvCxnSpPr>
      <xdr:spPr bwMode="auto">
        <a:xfrm flipV="1">
          <a:off x="5003800" y="3404865"/>
          <a:ext cx="64770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162526</xdr:rowOff>
    </xdr:from>
    <xdr:ext cx="762000" cy="259045"/>
    <xdr:sp macro="" textlink="">
      <xdr:nvSpPr>
        <xdr:cNvPr id="49" name="人口1人当たり決算額の推移平均値テキスト130"/>
        <xdr:cNvSpPr txBox="1"/>
      </xdr:nvSpPr>
      <xdr:spPr>
        <a:xfrm>
          <a:off x="5740400" y="278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100010</xdr:rowOff>
    </xdr:from>
    <xdr:to>
      <xdr:col>4</xdr:col>
      <xdr:colOff>469900</xdr:colOff>
      <xdr:row>20</xdr:row>
      <xdr:rowOff>40574</xdr:rowOff>
    </xdr:to>
    <xdr:cxnSp macro="">
      <xdr:nvCxnSpPr>
        <xdr:cNvPr id="51" name="直線コネクタ 50"/>
        <xdr:cNvCxnSpPr/>
      </xdr:nvCxnSpPr>
      <xdr:spPr bwMode="auto">
        <a:xfrm flipV="1">
          <a:off x="4305300" y="3405185"/>
          <a:ext cx="698500" cy="11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103243</xdr:rowOff>
    </xdr:from>
    <xdr:ext cx="736600" cy="259045"/>
    <xdr:sp macro="" textlink="">
      <xdr:nvSpPr>
        <xdr:cNvPr id="53" name="テキスト ボックス 52"/>
        <xdr:cNvSpPr txBox="1"/>
      </xdr:nvSpPr>
      <xdr:spPr>
        <a:xfrm>
          <a:off x="4622800" y="272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111303</xdr:rowOff>
    </xdr:from>
    <xdr:to>
      <xdr:col>3</xdr:col>
      <xdr:colOff>904875</xdr:colOff>
      <xdr:row>20</xdr:row>
      <xdr:rowOff>40574</xdr:rowOff>
    </xdr:to>
    <xdr:cxnSp macro="">
      <xdr:nvCxnSpPr>
        <xdr:cNvPr id="54" name="直線コネクタ 53"/>
        <xdr:cNvCxnSpPr/>
      </xdr:nvCxnSpPr>
      <xdr:spPr bwMode="auto">
        <a:xfrm>
          <a:off x="3606800" y="3416478"/>
          <a:ext cx="698500" cy="10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11208</xdr:rowOff>
    </xdr:from>
    <xdr:ext cx="762000" cy="259045"/>
    <xdr:sp macro="" textlink="">
      <xdr:nvSpPr>
        <xdr:cNvPr id="56" name="テキスト ボックス 55"/>
        <xdr:cNvSpPr txBox="1"/>
      </xdr:nvSpPr>
      <xdr:spPr>
        <a:xfrm>
          <a:off x="3924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58450</xdr:rowOff>
    </xdr:from>
    <xdr:to>
      <xdr:col>3</xdr:col>
      <xdr:colOff>206375</xdr:colOff>
      <xdr:row>19</xdr:row>
      <xdr:rowOff>111303</xdr:rowOff>
    </xdr:to>
    <xdr:cxnSp macro="">
      <xdr:nvCxnSpPr>
        <xdr:cNvPr id="57" name="直線コネクタ 56"/>
        <xdr:cNvCxnSpPr/>
      </xdr:nvCxnSpPr>
      <xdr:spPr bwMode="auto">
        <a:xfrm>
          <a:off x="2908300" y="3363625"/>
          <a:ext cx="698500" cy="5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96476</xdr:rowOff>
    </xdr:from>
    <xdr:ext cx="762000" cy="259045"/>
    <xdr:sp macro="" textlink="">
      <xdr:nvSpPr>
        <xdr:cNvPr id="59" name="テキスト ボックス 58"/>
        <xdr:cNvSpPr txBox="1"/>
      </xdr:nvSpPr>
      <xdr:spPr>
        <a:xfrm>
          <a:off x="32258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2750</xdr:rowOff>
    </xdr:from>
    <xdr:ext cx="762000" cy="259045"/>
    <xdr:sp macro="" textlink="">
      <xdr:nvSpPr>
        <xdr:cNvPr id="61" name="テキスト ボックス 60"/>
        <xdr:cNvSpPr txBox="1"/>
      </xdr:nvSpPr>
      <xdr:spPr>
        <a:xfrm>
          <a:off x="2527300" y="262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48890</xdr:rowOff>
    </xdr:from>
    <xdr:to>
      <xdr:col>5</xdr:col>
      <xdr:colOff>34925</xdr:colOff>
      <xdr:row>19</xdr:row>
      <xdr:rowOff>150490</xdr:rowOff>
    </xdr:to>
    <xdr:sp macro="" textlink="">
      <xdr:nvSpPr>
        <xdr:cNvPr id="67" name="円/楕円 66"/>
        <xdr:cNvSpPr/>
      </xdr:nvSpPr>
      <xdr:spPr bwMode="auto">
        <a:xfrm>
          <a:off x="5600700" y="33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128917</xdr:rowOff>
    </xdr:from>
    <xdr:ext cx="762000" cy="259045"/>
    <xdr:sp macro="" textlink="">
      <xdr:nvSpPr>
        <xdr:cNvPr id="68" name="人口1人当たり決算額の推移該当値テキスト130"/>
        <xdr:cNvSpPr txBox="1"/>
      </xdr:nvSpPr>
      <xdr:spPr>
        <a:xfrm>
          <a:off x="5740400" y="326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51,639</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49210</xdr:rowOff>
    </xdr:from>
    <xdr:to>
      <xdr:col>4</xdr:col>
      <xdr:colOff>520700</xdr:colOff>
      <xdr:row>19</xdr:row>
      <xdr:rowOff>150810</xdr:rowOff>
    </xdr:to>
    <xdr:sp macro="" textlink="">
      <xdr:nvSpPr>
        <xdr:cNvPr id="69" name="円/楕円 68"/>
        <xdr:cNvSpPr/>
      </xdr:nvSpPr>
      <xdr:spPr bwMode="auto">
        <a:xfrm>
          <a:off x="49530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135587</xdr:rowOff>
    </xdr:from>
    <xdr:ext cx="736600" cy="259045"/>
    <xdr:sp macro="" textlink="">
      <xdr:nvSpPr>
        <xdr:cNvPr id="70" name="テキスト ボックス 69"/>
        <xdr:cNvSpPr txBox="1"/>
      </xdr:nvSpPr>
      <xdr:spPr>
        <a:xfrm>
          <a:off x="4622800" y="3440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51,632</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161224</xdr:rowOff>
    </xdr:from>
    <xdr:to>
      <xdr:col>3</xdr:col>
      <xdr:colOff>955675</xdr:colOff>
      <xdr:row>20</xdr:row>
      <xdr:rowOff>91374</xdr:rowOff>
    </xdr:to>
    <xdr:sp macro="" textlink="">
      <xdr:nvSpPr>
        <xdr:cNvPr id="71" name="円/楕円 70"/>
        <xdr:cNvSpPr/>
      </xdr:nvSpPr>
      <xdr:spPr bwMode="auto">
        <a:xfrm>
          <a:off x="4254500" y="346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76151</xdr:rowOff>
    </xdr:from>
    <xdr:ext cx="762000" cy="259045"/>
    <xdr:sp macro="" textlink="">
      <xdr:nvSpPr>
        <xdr:cNvPr id="72" name="テキスト ボックス 71"/>
        <xdr:cNvSpPr txBox="1"/>
      </xdr:nvSpPr>
      <xdr:spPr>
        <a:xfrm>
          <a:off x="3924300" y="355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49,182</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60503</xdr:rowOff>
    </xdr:from>
    <xdr:to>
      <xdr:col>3</xdr:col>
      <xdr:colOff>257175</xdr:colOff>
      <xdr:row>19</xdr:row>
      <xdr:rowOff>162103</xdr:rowOff>
    </xdr:to>
    <xdr:sp macro="" textlink="">
      <xdr:nvSpPr>
        <xdr:cNvPr id="73" name="円/楕円 72"/>
        <xdr:cNvSpPr/>
      </xdr:nvSpPr>
      <xdr:spPr bwMode="auto">
        <a:xfrm>
          <a:off x="3556000" y="336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146880</xdr:rowOff>
    </xdr:from>
    <xdr:ext cx="762000" cy="259045"/>
    <xdr:sp macro="" textlink="">
      <xdr:nvSpPr>
        <xdr:cNvPr id="74" name="テキスト ボックス 73"/>
        <xdr:cNvSpPr txBox="1"/>
      </xdr:nvSpPr>
      <xdr:spPr>
        <a:xfrm>
          <a:off x="3225800" y="34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51,385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7650</xdr:rowOff>
    </xdr:from>
    <xdr:to>
      <xdr:col>2</xdr:col>
      <xdr:colOff>692150</xdr:colOff>
      <xdr:row>19</xdr:row>
      <xdr:rowOff>109250</xdr:rowOff>
    </xdr:to>
    <xdr:sp macro="" textlink="">
      <xdr:nvSpPr>
        <xdr:cNvPr id="75" name="円/楕円 74"/>
        <xdr:cNvSpPr/>
      </xdr:nvSpPr>
      <xdr:spPr bwMode="auto">
        <a:xfrm>
          <a:off x="2857500" y="3312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94027</xdr:rowOff>
    </xdr:from>
    <xdr:ext cx="762000" cy="259045"/>
    <xdr:sp macro="" textlink="">
      <xdr:nvSpPr>
        <xdr:cNvPr id="76" name="テキスト ボックス 75"/>
        <xdr:cNvSpPr txBox="1"/>
      </xdr:nvSpPr>
      <xdr:spPr>
        <a:xfrm>
          <a:off x="2527300" y="339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298862</xdr:rowOff>
    </xdr:from>
    <xdr:to>
      <xdr:col>4</xdr:col>
      <xdr:colOff>1117600</xdr:colOff>
      <xdr:row>36</xdr:row>
      <xdr:rowOff>68661</xdr:rowOff>
    </xdr:to>
    <xdr:cxnSp macro="">
      <xdr:nvCxnSpPr>
        <xdr:cNvPr id="108" name="直線コネクタ 107"/>
        <xdr:cNvCxnSpPr/>
      </xdr:nvCxnSpPr>
      <xdr:spPr bwMode="auto">
        <a:xfrm flipV="1">
          <a:off x="5003800" y="6909212"/>
          <a:ext cx="647700" cy="112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283638</xdr:rowOff>
    </xdr:from>
    <xdr:ext cx="762000" cy="259045"/>
    <xdr:sp macro="" textlink="">
      <xdr:nvSpPr>
        <xdr:cNvPr id="109" name="人口1人当たり決算額の推移平均値テキスト445"/>
        <xdr:cNvSpPr txBox="1"/>
      </xdr:nvSpPr>
      <xdr:spPr>
        <a:xfrm>
          <a:off x="5740400" y="6893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333152</xdr:rowOff>
    </xdr:from>
    <xdr:to>
      <xdr:col>4</xdr:col>
      <xdr:colOff>469900</xdr:colOff>
      <xdr:row>36</xdr:row>
      <xdr:rowOff>68661</xdr:rowOff>
    </xdr:to>
    <xdr:cxnSp macro="">
      <xdr:nvCxnSpPr>
        <xdr:cNvPr id="111" name="直線コネクタ 110"/>
        <xdr:cNvCxnSpPr/>
      </xdr:nvCxnSpPr>
      <xdr:spPr bwMode="auto">
        <a:xfrm>
          <a:off x="4305300" y="6943502"/>
          <a:ext cx="698500" cy="78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228910</xdr:rowOff>
    </xdr:from>
    <xdr:to>
      <xdr:col>3</xdr:col>
      <xdr:colOff>904875</xdr:colOff>
      <xdr:row>35</xdr:row>
      <xdr:rowOff>333152</xdr:rowOff>
    </xdr:to>
    <xdr:cxnSp macro="">
      <xdr:nvCxnSpPr>
        <xdr:cNvPr id="114" name="直線コネクタ 113"/>
        <xdr:cNvCxnSpPr/>
      </xdr:nvCxnSpPr>
      <xdr:spPr bwMode="auto">
        <a:xfrm>
          <a:off x="3606800" y="6839260"/>
          <a:ext cx="698500" cy="10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153106</xdr:rowOff>
    </xdr:from>
    <xdr:to>
      <xdr:col>3</xdr:col>
      <xdr:colOff>206375</xdr:colOff>
      <xdr:row>35</xdr:row>
      <xdr:rowOff>228910</xdr:rowOff>
    </xdr:to>
    <xdr:cxnSp macro="">
      <xdr:nvCxnSpPr>
        <xdr:cNvPr id="117" name="直線コネクタ 116"/>
        <xdr:cNvCxnSpPr/>
      </xdr:nvCxnSpPr>
      <xdr:spPr bwMode="auto">
        <a:xfrm>
          <a:off x="2908300" y="6763456"/>
          <a:ext cx="698500" cy="7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187657</xdr:rowOff>
    </xdr:from>
    <xdr:ext cx="762000" cy="259045"/>
    <xdr:sp macro="" textlink="">
      <xdr:nvSpPr>
        <xdr:cNvPr id="121" name="テキスト ボックス 120"/>
        <xdr:cNvSpPr txBox="1"/>
      </xdr:nvSpPr>
      <xdr:spPr>
        <a:xfrm>
          <a:off x="2527300" y="645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248062</xdr:rowOff>
    </xdr:from>
    <xdr:to>
      <xdr:col>5</xdr:col>
      <xdr:colOff>34925</xdr:colOff>
      <xdr:row>36</xdr:row>
      <xdr:rowOff>6762</xdr:rowOff>
    </xdr:to>
    <xdr:sp macro="" textlink="">
      <xdr:nvSpPr>
        <xdr:cNvPr id="127" name="円/楕円 126"/>
        <xdr:cNvSpPr/>
      </xdr:nvSpPr>
      <xdr:spPr bwMode="auto">
        <a:xfrm>
          <a:off x="5600700" y="685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93139</xdr:rowOff>
    </xdr:from>
    <xdr:ext cx="762000" cy="259045"/>
    <xdr:sp macro="" textlink="">
      <xdr:nvSpPr>
        <xdr:cNvPr id="128" name="人口1人当たり決算額の推移該当値テキスト445"/>
        <xdr:cNvSpPr txBox="1"/>
      </xdr:nvSpPr>
      <xdr:spPr>
        <a:xfrm>
          <a:off x="5740400" y="670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12,491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17861</xdr:rowOff>
    </xdr:from>
    <xdr:to>
      <xdr:col>4</xdr:col>
      <xdr:colOff>520700</xdr:colOff>
      <xdr:row>36</xdr:row>
      <xdr:rowOff>119461</xdr:rowOff>
    </xdr:to>
    <xdr:sp macro="" textlink="">
      <xdr:nvSpPr>
        <xdr:cNvPr id="129" name="円/楕円 128"/>
        <xdr:cNvSpPr/>
      </xdr:nvSpPr>
      <xdr:spPr bwMode="auto">
        <a:xfrm>
          <a:off x="4953000" y="6971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104238</xdr:rowOff>
    </xdr:from>
    <xdr:ext cx="736600" cy="259045"/>
    <xdr:sp macro="" textlink="">
      <xdr:nvSpPr>
        <xdr:cNvPr id="130" name="テキスト ボックス 129"/>
        <xdr:cNvSpPr txBox="1"/>
      </xdr:nvSpPr>
      <xdr:spPr>
        <a:xfrm>
          <a:off x="4622800" y="7057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282352</xdr:rowOff>
    </xdr:from>
    <xdr:to>
      <xdr:col>3</xdr:col>
      <xdr:colOff>955675</xdr:colOff>
      <xdr:row>36</xdr:row>
      <xdr:rowOff>41052</xdr:rowOff>
    </xdr:to>
    <xdr:sp macro="" textlink="">
      <xdr:nvSpPr>
        <xdr:cNvPr id="131" name="円/楕円 130"/>
        <xdr:cNvSpPr/>
      </xdr:nvSpPr>
      <xdr:spPr bwMode="auto">
        <a:xfrm>
          <a:off x="4254500" y="689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25829</xdr:rowOff>
    </xdr:from>
    <xdr:ext cx="762000" cy="259045"/>
    <xdr:sp macro="" textlink="">
      <xdr:nvSpPr>
        <xdr:cNvPr id="132" name="テキスト ボックス 131"/>
        <xdr:cNvSpPr txBox="1"/>
      </xdr:nvSpPr>
      <xdr:spPr>
        <a:xfrm>
          <a:off x="3924300" y="697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11,741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178110</xdr:rowOff>
    </xdr:from>
    <xdr:to>
      <xdr:col>3</xdr:col>
      <xdr:colOff>257175</xdr:colOff>
      <xdr:row>35</xdr:row>
      <xdr:rowOff>279710</xdr:rowOff>
    </xdr:to>
    <xdr:sp macro="" textlink="">
      <xdr:nvSpPr>
        <xdr:cNvPr id="133" name="円/楕円 132"/>
        <xdr:cNvSpPr/>
      </xdr:nvSpPr>
      <xdr:spPr bwMode="auto">
        <a:xfrm>
          <a:off x="3556000" y="678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264487</xdr:rowOff>
    </xdr:from>
    <xdr:ext cx="762000" cy="259045"/>
    <xdr:sp macro="" textlink="">
      <xdr:nvSpPr>
        <xdr:cNvPr id="134" name="テキスト ボックス 133"/>
        <xdr:cNvSpPr txBox="1"/>
      </xdr:nvSpPr>
      <xdr:spPr>
        <a:xfrm>
          <a:off x="3225800" y="687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102306</xdr:rowOff>
    </xdr:from>
    <xdr:to>
      <xdr:col>2</xdr:col>
      <xdr:colOff>692150</xdr:colOff>
      <xdr:row>35</xdr:row>
      <xdr:rowOff>203906</xdr:rowOff>
    </xdr:to>
    <xdr:sp macro="" textlink="">
      <xdr:nvSpPr>
        <xdr:cNvPr id="135" name="円/楕円 134"/>
        <xdr:cNvSpPr/>
      </xdr:nvSpPr>
      <xdr:spPr bwMode="auto">
        <a:xfrm>
          <a:off x="2857500" y="671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188683</xdr:rowOff>
    </xdr:from>
    <xdr:ext cx="762000" cy="259045"/>
    <xdr:sp macro="" textlink="">
      <xdr:nvSpPr>
        <xdr:cNvPr id="136" name="テキスト ボックス 135"/>
        <xdr:cNvSpPr txBox="1"/>
      </xdr:nvSpPr>
      <xdr:spPr>
        <a:xfrm>
          <a:off x="2527300" y="67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52489</xdr:rowOff>
    </xdr:from>
    <xdr:to>
      <xdr:col>6</xdr:col>
      <xdr:colOff>511175</xdr:colOff>
      <xdr:row>37</xdr:row>
      <xdr:rowOff>57899</xdr:rowOff>
    </xdr:to>
    <xdr:cxnSp macro="">
      <xdr:nvCxnSpPr>
        <xdr:cNvPr id="61" name="直線コネクタ 60"/>
        <xdr:cNvCxnSpPr/>
      </xdr:nvCxnSpPr>
      <xdr:spPr>
        <a:xfrm flipV="1">
          <a:off x="3797300" y="6396139"/>
          <a:ext cx="8382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18661</xdr:rowOff>
    </xdr:from>
    <xdr:ext cx="534377" cy="259045"/>
    <xdr:sp macro="" textlink="">
      <xdr:nvSpPr>
        <xdr:cNvPr id="62" name="人件費平均値テキスト"/>
        <xdr:cNvSpPr txBox="1"/>
      </xdr:nvSpPr>
      <xdr:spPr>
        <a:xfrm>
          <a:off x="4686300" y="584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57899</xdr:rowOff>
    </xdr:from>
    <xdr:to>
      <xdr:col>5</xdr:col>
      <xdr:colOff>358775</xdr:colOff>
      <xdr:row>37</xdr:row>
      <xdr:rowOff>126403</xdr:rowOff>
    </xdr:to>
    <xdr:cxnSp macro="">
      <xdr:nvCxnSpPr>
        <xdr:cNvPr id="64" name="直線コネクタ 63"/>
        <xdr:cNvCxnSpPr/>
      </xdr:nvCxnSpPr>
      <xdr:spPr>
        <a:xfrm flipV="1">
          <a:off x="2908300" y="6401549"/>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123740</xdr:rowOff>
    </xdr:from>
    <xdr:ext cx="534377" cy="259045"/>
    <xdr:sp macro="" textlink="">
      <xdr:nvSpPr>
        <xdr:cNvPr id="66" name="テキスト ボックス 65"/>
        <xdr:cNvSpPr txBox="1"/>
      </xdr:nvSpPr>
      <xdr:spPr>
        <a:xfrm>
          <a:off x="3530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169228</xdr:rowOff>
    </xdr:from>
    <xdr:to>
      <xdr:col>4</xdr:col>
      <xdr:colOff>155575</xdr:colOff>
      <xdr:row>37</xdr:row>
      <xdr:rowOff>126403</xdr:rowOff>
    </xdr:to>
    <xdr:cxnSp macro="">
      <xdr:nvCxnSpPr>
        <xdr:cNvPr id="67" name="直線コネクタ 66"/>
        <xdr:cNvCxnSpPr/>
      </xdr:nvCxnSpPr>
      <xdr:spPr>
        <a:xfrm>
          <a:off x="2019300" y="6341428"/>
          <a:ext cx="889000" cy="1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147019</xdr:rowOff>
    </xdr:from>
    <xdr:ext cx="534377" cy="259045"/>
    <xdr:sp macro="" textlink="">
      <xdr:nvSpPr>
        <xdr:cNvPr id="69" name="テキスト ボックス 68"/>
        <xdr:cNvSpPr txBox="1"/>
      </xdr:nvSpPr>
      <xdr:spPr>
        <a:xfrm>
          <a:off x="2641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128918</xdr:rowOff>
    </xdr:from>
    <xdr:to>
      <xdr:col>2</xdr:col>
      <xdr:colOff>638175</xdr:colOff>
      <xdr:row>36</xdr:row>
      <xdr:rowOff>169228</xdr:rowOff>
    </xdr:to>
    <xdr:cxnSp macro="">
      <xdr:nvCxnSpPr>
        <xdr:cNvPr id="70" name="直線コネクタ 69"/>
        <xdr:cNvCxnSpPr/>
      </xdr:nvCxnSpPr>
      <xdr:spPr>
        <a:xfrm>
          <a:off x="1130300" y="6301118"/>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46778</xdr:rowOff>
    </xdr:from>
    <xdr:ext cx="534377" cy="259045"/>
    <xdr:sp macro="" textlink="">
      <xdr:nvSpPr>
        <xdr:cNvPr id="72" name="テキスト ボックス 71"/>
        <xdr:cNvSpPr txBox="1"/>
      </xdr:nvSpPr>
      <xdr:spPr>
        <a:xfrm>
          <a:off x="1752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128312</xdr:rowOff>
    </xdr:from>
    <xdr:ext cx="534377" cy="259045"/>
    <xdr:sp macro="" textlink="">
      <xdr:nvSpPr>
        <xdr:cNvPr id="74" name="テキスト ボックス 73"/>
        <xdr:cNvSpPr txBox="1"/>
      </xdr:nvSpPr>
      <xdr:spPr>
        <a:xfrm>
          <a:off x="863111" y="56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1689</xdr:rowOff>
    </xdr:from>
    <xdr:to>
      <xdr:col>6</xdr:col>
      <xdr:colOff>561975</xdr:colOff>
      <xdr:row>37</xdr:row>
      <xdr:rowOff>103289</xdr:rowOff>
    </xdr:to>
    <xdr:sp macro="" textlink="">
      <xdr:nvSpPr>
        <xdr:cNvPr id="80" name="円/楕円 79"/>
        <xdr:cNvSpPr/>
      </xdr:nvSpPr>
      <xdr:spPr>
        <a:xfrm>
          <a:off x="4584700" y="6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151566</xdr:rowOff>
    </xdr:from>
    <xdr:ext cx="534377" cy="259045"/>
    <xdr:sp macro="" textlink="">
      <xdr:nvSpPr>
        <xdr:cNvPr id="81" name="人件費該当値テキスト"/>
        <xdr:cNvSpPr txBox="1"/>
      </xdr:nvSpPr>
      <xdr:spPr>
        <a:xfrm>
          <a:off x="4686300" y="63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48,789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7099</xdr:rowOff>
    </xdr:from>
    <xdr:to>
      <xdr:col>5</xdr:col>
      <xdr:colOff>409575</xdr:colOff>
      <xdr:row>37</xdr:row>
      <xdr:rowOff>108699</xdr:rowOff>
    </xdr:to>
    <xdr:sp macro="" textlink="">
      <xdr:nvSpPr>
        <xdr:cNvPr id="82" name="円/楕円 81"/>
        <xdr:cNvSpPr/>
      </xdr:nvSpPr>
      <xdr:spPr>
        <a:xfrm>
          <a:off x="3746500" y="63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99826</xdr:rowOff>
    </xdr:from>
    <xdr:ext cx="534377" cy="259045"/>
    <xdr:sp macro="" textlink="">
      <xdr:nvSpPr>
        <xdr:cNvPr id="83" name="テキスト ボックス 82"/>
        <xdr:cNvSpPr txBox="1"/>
      </xdr:nvSpPr>
      <xdr:spPr>
        <a:xfrm>
          <a:off x="3530111" y="64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75603</xdr:rowOff>
    </xdr:from>
    <xdr:to>
      <xdr:col>4</xdr:col>
      <xdr:colOff>206375</xdr:colOff>
      <xdr:row>38</xdr:row>
      <xdr:rowOff>5753</xdr:rowOff>
    </xdr:to>
    <xdr:sp macro="" textlink="">
      <xdr:nvSpPr>
        <xdr:cNvPr id="84" name="円/楕円 83"/>
        <xdr:cNvSpPr/>
      </xdr:nvSpPr>
      <xdr:spPr>
        <a:xfrm>
          <a:off x="2857500" y="64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168330</xdr:rowOff>
    </xdr:from>
    <xdr:ext cx="534377" cy="259045"/>
    <xdr:sp macro="" textlink="">
      <xdr:nvSpPr>
        <xdr:cNvPr id="85" name="テキスト ボックス 84"/>
        <xdr:cNvSpPr txBox="1"/>
      </xdr:nvSpPr>
      <xdr:spPr>
        <a:xfrm>
          <a:off x="2641111" y="65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118428</xdr:rowOff>
    </xdr:from>
    <xdr:to>
      <xdr:col>3</xdr:col>
      <xdr:colOff>3175</xdr:colOff>
      <xdr:row>37</xdr:row>
      <xdr:rowOff>48578</xdr:rowOff>
    </xdr:to>
    <xdr:sp macro="" textlink="">
      <xdr:nvSpPr>
        <xdr:cNvPr id="86" name="円/楕円 85"/>
        <xdr:cNvSpPr/>
      </xdr:nvSpPr>
      <xdr:spPr>
        <a:xfrm>
          <a:off x="1968500" y="6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39705</xdr:rowOff>
    </xdr:from>
    <xdr:ext cx="534377" cy="259045"/>
    <xdr:sp macro="" textlink="">
      <xdr:nvSpPr>
        <xdr:cNvPr id="87" name="テキスト ボックス 86"/>
        <xdr:cNvSpPr txBox="1"/>
      </xdr:nvSpPr>
      <xdr:spPr>
        <a:xfrm>
          <a:off x="1752111" y="638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50,225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78118</xdr:rowOff>
    </xdr:from>
    <xdr:to>
      <xdr:col>1</xdr:col>
      <xdr:colOff>485775</xdr:colOff>
      <xdr:row>37</xdr:row>
      <xdr:rowOff>8268</xdr:rowOff>
    </xdr:to>
    <xdr:sp macro="" textlink="">
      <xdr:nvSpPr>
        <xdr:cNvPr id="88" name="円/楕円 87"/>
        <xdr:cNvSpPr/>
      </xdr:nvSpPr>
      <xdr:spPr>
        <a:xfrm>
          <a:off x="1079500" y="62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170845</xdr:rowOff>
    </xdr:from>
    <xdr:ext cx="534377" cy="259045"/>
    <xdr:sp macro="" textlink="">
      <xdr:nvSpPr>
        <xdr:cNvPr id="89" name="テキスト ボックス 88"/>
        <xdr:cNvSpPr txBox="1"/>
      </xdr:nvSpPr>
      <xdr:spPr>
        <a:xfrm>
          <a:off x="863111" y="634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56312</xdr:rowOff>
    </xdr:from>
    <xdr:to>
      <xdr:col>6</xdr:col>
      <xdr:colOff>511175</xdr:colOff>
      <xdr:row>58</xdr:row>
      <xdr:rowOff>68402</xdr:rowOff>
    </xdr:to>
    <xdr:cxnSp macro="">
      <xdr:nvCxnSpPr>
        <xdr:cNvPr id="119" name="直線コネクタ 118"/>
        <xdr:cNvCxnSpPr/>
      </xdr:nvCxnSpPr>
      <xdr:spPr>
        <a:xfrm flipV="1">
          <a:off x="3797300" y="10000412"/>
          <a:ext cx="8382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136377</xdr:rowOff>
    </xdr:from>
    <xdr:ext cx="534377" cy="259045"/>
    <xdr:sp macro="" textlink="">
      <xdr:nvSpPr>
        <xdr:cNvPr id="120" name="物件費平均値テキスト"/>
        <xdr:cNvSpPr txBox="1"/>
      </xdr:nvSpPr>
      <xdr:spPr>
        <a:xfrm>
          <a:off x="4686300" y="9737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68402</xdr:rowOff>
    </xdr:from>
    <xdr:to>
      <xdr:col>5</xdr:col>
      <xdr:colOff>358775</xdr:colOff>
      <xdr:row>58</xdr:row>
      <xdr:rowOff>82397</xdr:rowOff>
    </xdr:to>
    <xdr:cxnSp macro="">
      <xdr:nvCxnSpPr>
        <xdr:cNvPr id="122" name="直線コネクタ 121"/>
        <xdr:cNvCxnSpPr/>
      </xdr:nvCxnSpPr>
      <xdr:spPr>
        <a:xfrm flipV="1">
          <a:off x="2908300" y="10012502"/>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82397</xdr:rowOff>
    </xdr:from>
    <xdr:to>
      <xdr:col>4</xdr:col>
      <xdr:colOff>155575</xdr:colOff>
      <xdr:row>58</xdr:row>
      <xdr:rowOff>95745</xdr:rowOff>
    </xdr:to>
    <xdr:cxnSp macro="">
      <xdr:nvCxnSpPr>
        <xdr:cNvPr id="125" name="直線コネクタ 124"/>
        <xdr:cNvCxnSpPr/>
      </xdr:nvCxnSpPr>
      <xdr:spPr>
        <a:xfrm flipV="1">
          <a:off x="2019300" y="10026497"/>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81102</xdr:rowOff>
    </xdr:from>
    <xdr:to>
      <xdr:col>2</xdr:col>
      <xdr:colOff>638175</xdr:colOff>
      <xdr:row>58</xdr:row>
      <xdr:rowOff>95745</xdr:rowOff>
    </xdr:to>
    <xdr:cxnSp macro="">
      <xdr:nvCxnSpPr>
        <xdr:cNvPr id="128" name="直線コネクタ 127"/>
        <xdr:cNvCxnSpPr/>
      </xdr:nvCxnSpPr>
      <xdr:spPr>
        <a:xfrm>
          <a:off x="1130300" y="10025202"/>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109593</xdr:rowOff>
    </xdr:from>
    <xdr:ext cx="534377" cy="259045"/>
    <xdr:sp macro="" textlink="">
      <xdr:nvSpPr>
        <xdr:cNvPr id="132" name="テキスト ボックス 131"/>
        <xdr:cNvSpPr txBox="1"/>
      </xdr:nvSpPr>
      <xdr:spPr>
        <a:xfrm>
          <a:off x="863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5512</xdr:rowOff>
    </xdr:from>
    <xdr:to>
      <xdr:col>6</xdr:col>
      <xdr:colOff>561975</xdr:colOff>
      <xdr:row>58</xdr:row>
      <xdr:rowOff>107112</xdr:rowOff>
    </xdr:to>
    <xdr:sp macro="" textlink="">
      <xdr:nvSpPr>
        <xdr:cNvPr id="138" name="円/楕円 137"/>
        <xdr:cNvSpPr/>
      </xdr:nvSpPr>
      <xdr:spPr>
        <a:xfrm>
          <a:off x="4584700" y="994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155389</xdr:rowOff>
    </xdr:from>
    <xdr:ext cx="534377" cy="259045"/>
    <xdr:sp macro="" textlink="">
      <xdr:nvSpPr>
        <xdr:cNvPr id="139" name="物件費該当値テキスト"/>
        <xdr:cNvSpPr txBox="1"/>
      </xdr:nvSpPr>
      <xdr:spPr>
        <a:xfrm>
          <a:off x="4686300" y="992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42,566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17602</xdr:rowOff>
    </xdr:from>
    <xdr:to>
      <xdr:col>5</xdr:col>
      <xdr:colOff>409575</xdr:colOff>
      <xdr:row>58</xdr:row>
      <xdr:rowOff>119202</xdr:rowOff>
    </xdr:to>
    <xdr:sp macro="" textlink="">
      <xdr:nvSpPr>
        <xdr:cNvPr id="140" name="円/楕円 139"/>
        <xdr:cNvSpPr/>
      </xdr:nvSpPr>
      <xdr:spPr>
        <a:xfrm>
          <a:off x="3746500" y="99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110329</xdr:rowOff>
    </xdr:from>
    <xdr:ext cx="534377" cy="259045"/>
    <xdr:sp macro="" textlink="">
      <xdr:nvSpPr>
        <xdr:cNvPr id="141" name="テキスト ボックス 140"/>
        <xdr:cNvSpPr txBox="1"/>
      </xdr:nvSpPr>
      <xdr:spPr>
        <a:xfrm>
          <a:off x="3530111" y="100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31597</xdr:rowOff>
    </xdr:from>
    <xdr:to>
      <xdr:col>4</xdr:col>
      <xdr:colOff>206375</xdr:colOff>
      <xdr:row>58</xdr:row>
      <xdr:rowOff>133197</xdr:rowOff>
    </xdr:to>
    <xdr:sp macro="" textlink="">
      <xdr:nvSpPr>
        <xdr:cNvPr id="142" name="円/楕円 141"/>
        <xdr:cNvSpPr/>
      </xdr:nvSpPr>
      <xdr:spPr>
        <a:xfrm>
          <a:off x="2857500" y="99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124324</xdr:rowOff>
    </xdr:from>
    <xdr:ext cx="534377" cy="259045"/>
    <xdr:sp macro="" textlink="">
      <xdr:nvSpPr>
        <xdr:cNvPr id="143" name="テキスト ボックス 142"/>
        <xdr:cNvSpPr txBox="1"/>
      </xdr:nvSpPr>
      <xdr:spPr>
        <a:xfrm>
          <a:off x="2641111" y="100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44945</xdr:rowOff>
    </xdr:from>
    <xdr:to>
      <xdr:col>3</xdr:col>
      <xdr:colOff>3175</xdr:colOff>
      <xdr:row>58</xdr:row>
      <xdr:rowOff>146545</xdr:rowOff>
    </xdr:to>
    <xdr:sp macro="" textlink="">
      <xdr:nvSpPr>
        <xdr:cNvPr id="144" name="円/楕円 143"/>
        <xdr:cNvSpPr/>
      </xdr:nvSpPr>
      <xdr:spPr>
        <a:xfrm>
          <a:off x="1968500" y="99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137672</xdr:rowOff>
    </xdr:from>
    <xdr:ext cx="534377" cy="259045"/>
    <xdr:sp macro="" textlink="">
      <xdr:nvSpPr>
        <xdr:cNvPr id="145" name="テキスト ボックス 144"/>
        <xdr:cNvSpPr txBox="1"/>
      </xdr:nvSpPr>
      <xdr:spPr>
        <a:xfrm>
          <a:off x="1752111" y="10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30302</xdr:rowOff>
    </xdr:from>
    <xdr:to>
      <xdr:col>1</xdr:col>
      <xdr:colOff>485775</xdr:colOff>
      <xdr:row>58</xdr:row>
      <xdr:rowOff>131902</xdr:rowOff>
    </xdr:to>
    <xdr:sp macro="" textlink="">
      <xdr:nvSpPr>
        <xdr:cNvPr id="146" name="円/楕円 145"/>
        <xdr:cNvSpPr/>
      </xdr:nvSpPr>
      <xdr:spPr>
        <a:xfrm>
          <a:off x="1079500" y="99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123029</xdr:rowOff>
    </xdr:from>
    <xdr:ext cx="534377" cy="259045"/>
    <xdr:sp macro="" textlink="">
      <xdr:nvSpPr>
        <xdr:cNvPr id="147" name="テキスト ボックス 146"/>
        <xdr:cNvSpPr txBox="1"/>
      </xdr:nvSpPr>
      <xdr:spPr>
        <a:xfrm>
          <a:off x="863111" y="100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78739</xdr:rowOff>
    </xdr:from>
    <xdr:to>
      <xdr:col>6</xdr:col>
      <xdr:colOff>511175</xdr:colOff>
      <xdr:row>77</xdr:row>
      <xdr:rowOff>86361</xdr:rowOff>
    </xdr:to>
    <xdr:cxnSp macro="">
      <xdr:nvCxnSpPr>
        <xdr:cNvPr id="176" name="直線コネクタ 175"/>
        <xdr:cNvCxnSpPr/>
      </xdr:nvCxnSpPr>
      <xdr:spPr>
        <a:xfrm>
          <a:off x="3797300" y="132803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78739</xdr:rowOff>
    </xdr:from>
    <xdr:to>
      <xdr:col>5</xdr:col>
      <xdr:colOff>358775</xdr:colOff>
      <xdr:row>77</xdr:row>
      <xdr:rowOff>81153</xdr:rowOff>
    </xdr:to>
    <xdr:cxnSp macro="">
      <xdr:nvCxnSpPr>
        <xdr:cNvPr id="179" name="直線コネクタ 178"/>
        <xdr:cNvCxnSpPr/>
      </xdr:nvCxnSpPr>
      <xdr:spPr>
        <a:xfrm flipV="1">
          <a:off x="2908300" y="13280389"/>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81153</xdr:rowOff>
    </xdr:from>
    <xdr:to>
      <xdr:col>4</xdr:col>
      <xdr:colOff>155575</xdr:colOff>
      <xdr:row>77</xdr:row>
      <xdr:rowOff>109982</xdr:rowOff>
    </xdr:to>
    <xdr:cxnSp macro="">
      <xdr:nvCxnSpPr>
        <xdr:cNvPr id="182" name="直線コネクタ 181"/>
        <xdr:cNvCxnSpPr/>
      </xdr:nvCxnSpPr>
      <xdr:spPr>
        <a:xfrm flipV="1">
          <a:off x="2019300" y="13282803"/>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95123</xdr:rowOff>
    </xdr:from>
    <xdr:to>
      <xdr:col>2</xdr:col>
      <xdr:colOff>638175</xdr:colOff>
      <xdr:row>77</xdr:row>
      <xdr:rowOff>109982</xdr:rowOff>
    </xdr:to>
    <xdr:cxnSp macro="">
      <xdr:nvCxnSpPr>
        <xdr:cNvPr id="185" name="直線コネクタ 184"/>
        <xdr:cNvCxnSpPr/>
      </xdr:nvCxnSpPr>
      <xdr:spPr>
        <a:xfrm>
          <a:off x="1130300" y="1329677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88917</xdr:rowOff>
    </xdr:from>
    <xdr:ext cx="469744" cy="259045"/>
    <xdr:sp macro="" textlink="">
      <xdr:nvSpPr>
        <xdr:cNvPr id="187" name="テキスト ボックス 186"/>
        <xdr:cNvSpPr txBox="1"/>
      </xdr:nvSpPr>
      <xdr:spPr>
        <a:xfrm>
          <a:off x="1784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110253</xdr:rowOff>
    </xdr:from>
    <xdr:ext cx="469744" cy="259045"/>
    <xdr:sp macro="" textlink="">
      <xdr:nvSpPr>
        <xdr:cNvPr id="189" name="テキスト ボックス 188"/>
        <xdr:cNvSpPr txBox="1"/>
      </xdr:nvSpPr>
      <xdr:spPr>
        <a:xfrm>
          <a:off x="895427" y="127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95" name="円/楕円 194"/>
        <xdr:cNvSpPr/>
      </xdr:nvSpPr>
      <xdr:spPr>
        <a:xfrm>
          <a:off x="4584700" y="132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13988</xdr:rowOff>
    </xdr:from>
    <xdr:ext cx="469744" cy="259045"/>
    <xdr:sp macro="" textlink="">
      <xdr:nvSpPr>
        <xdr:cNvPr id="196" name="維持補修費該当値テキスト"/>
        <xdr:cNvSpPr txBox="1"/>
      </xdr:nvSpPr>
      <xdr:spPr>
        <a:xfrm>
          <a:off x="4686300" y="1321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27939</xdr:rowOff>
    </xdr:from>
    <xdr:to>
      <xdr:col>5</xdr:col>
      <xdr:colOff>409575</xdr:colOff>
      <xdr:row>77</xdr:row>
      <xdr:rowOff>129539</xdr:rowOff>
    </xdr:to>
    <xdr:sp macro="" textlink="">
      <xdr:nvSpPr>
        <xdr:cNvPr id="197" name="円/楕円 196"/>
        <xdr:cNvSpPr/>
      </xdr:nvSpPr>
      <xdr:spPr>
        <a:xfrm>
          <a:off x="3746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120666</xdr:rowOff>
    </xdr:from>
    <xdr:ext cx="469744" cy="259045"/>
    <xdr:sp macro="" textlink="">
      <xdr:nvSpPr>
        <xdr:cNvPr id="198" name="テキスト ボックス 197"/>
        <xdr:cNvSpPr txBox="1"/>
      </xdr:nvSpPr>
      <xdr:spPr>
        <a:xfrm>
          <a:off x="3562427"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30353</xdr:rowOff>
    </xdr:from>
    <xdr:to>
      <xdr:col>4</xdr:col>
      <xdr:colOff>206375</xdr:colOff>
      <xdr:row>77</xdr:row>
      <xdr:rowOff>131953</xdr:rowOff>
    </xdr:to>
    <xdr:sp macro="" textlink="">
      <xdr:nvSpPr>
        <xdr:cNvPr id="199" name="円/楕円 198"/>
        <xdr:cNvSpPr/>
      </xdr:nvSpPr>
      <xdr:spPr>
        <a:xfrm>
          <a:off x="2857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123080</xdr:rowOff>
    </xdr:from>
    <xdr:ext cx="469744" cy="259045"/>
    <xdr:sp macro="" textlink="">
      <xdr:nvSpPr>
        <xdr:cNvPr id="200" name="テキスト ボックス 199"/>
        <xdr:cNvSpPr txBox="1"/>
      </xdr:nvSpPr>
      <xdr:spPr>
        <a:xfrm>
          <a:off x="2673427" y="133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59182</xdr:rowOff>
    </xdr:from>
    <xdr:to>
      <xdr:col>3</xdr:col>
      <xdr:colOff>3175</xdr:colOff>
      <xdr:row>77</xdr:row>
      <xdr:rowOff>160782</xdr:rowOff>
    </xdr:to>
    <xdr:sp macro="" textlink="">
      <xdr:nvSpPr>
        <xdr:cNvPr id="201" name="円/楕円 200"/>
        <xdr:cNvSpPr/>
      </xdr:nvSpPr>
      <xdr:spPr>
        <a:xfrm>
          <a:off x="1968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151909</xdr:rowOff>
    </xdr:from>
    <xdr:ext cx="469744" cy="259045"/>
    <xdr:sp macro="" textlink="">
      <xdr:nvSpPr>
        <xdr:cNvPr id="202" name="テキスト ボックス 201"/>
        <xdr:cNvSpPr txBox="1"/>
      </xdr:nvSpPr>
      <xdr:spPr>
        <a:xfrm>
          <a:off x="1784427"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44323</xdr:rowOff>
    </xdr:from>
    <xdr:to>
      <xdr:col>1</xdr:col>
      <xdr:colOff>485775</xdr:colOff>
      <xdr:row>77</xdr:row>
      <xdr:rowOff>145923</xdr:rowOff>
    </xdr:to>
    <xdr:sp macro="" textlink="">
      <xdr:nvSpPr>
        <xdr:cNvPr id="203" name="円/楕円 202"/>
        <xdr:cNvSpPr/>
      </xdr:nvSpPr>
      <xdr:spPr>
        <a:xfrm>
          <a:off x="1079500" y="132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137050</xdr:rowOff>
    </xdr:from>
    <xdr:ext cx="469744" cy="259045"/>
    <xdr:sp macro="" textlink="">
      <xdr:nvSpPr>
        <xdr:cNvPr id="204" name="テキスト ボックス 203"/>
        <xdr:cNvSpPr txBox="1"/>
      </xdr:nvSpPr>
      <xdr:spPr>
        <a:xfrm>
          <a:off x="895427" y="133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66942</xdr:rowOff>
    </xdr:from>
    <xdr:to>
      <xdr:col>6</xdr:col>
      <xdr:colOff>511175</xdr:colOff>
      <xdr:row>95</xdr:row>
      <xdr:rowOff>121907</xdr:rowOff>
    </xdr:to>
    <xdr:cxnSp macro="">
      <xdr:nvCxnSpPr>
        <xdr:cNvPr id="234" name="直線コネクタ 233"/>
        <xdr:cNvCxnSpPr/>
      </xdr:nvCxnSpPr>
      <xdr:spPr>
        <a:xfrm flipV="1">
          <a:off x="3797300" y="16354692"/>
          <a:ext cx="8382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120159</xdr:rowOff>
    </xdr:from>
    <xdr:ext cx="599010" cy="259045"/>
    <xdr:sp macro="" textlink="">
      <xdr:nvSpPr>
        <xdr:cNvPr id="235" name="扶助費平均値テキスト"/>
        <xdr:cNvSpPr txBox="1"/>
      </xdr:nvSpPr>
      <xdr:spPr>
        <a:xfrm>
          <a:off x="4686300" y="1640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121907</xdr:rowOff>
    </xdr:from>
    <xdr:to>
      <xdr:col>5</xdr:col>
      <xdr:colOff>358775</xdr:colOff>
      <xdr:row>96</xdr:row>
      <xdr:rowOff>39536</xdr:rowOff>
    </xdr:to>
    <xdr:cxnSp macro="">
      <xdr:nvCxnSpPr>
        <xdr:cNvPr id="237" name="直線コネクタ 236"/>
        <xdr:cNvCxnSpPr/>
      </xdr:nvCxnSpPr>
      <xdr:spPr>
        <a:xfrm flipV="1">
          <a:off x="2908300" y="16409657"/>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100779</xdr:rowOff>
    </xdr:from>
    <xdr:ext cx="534377" cy="259045"/>
    <xdr:sp macro="" textlink="">
      <xdr:nvSpPr>
        <xdr:cNvPr id="239" name="テキスト ボックス 238"/>
        <xdr:cNvSpPr txBox="1"/>
      </xdr:nvSpPr>
      <xdr:spPr>
        <a:xfrm>
          <a:off x="3530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39536</xdr:rowOff>
    </xdr:from>
    <xdr:to>
      <xdr:col>4</xdr:col>
      <xdr:colOff>155575</xdr:colOff>
      <xdr:row>96</xdr:row>
      <xdr:rowOff>49822</xdr:rowOff>
    </xdr:to>
    <xdr:cxnSp macro="">
      <xdr:nvCxnSpPr>
        <xdr:cNvPr id="240" name="直線コネクタ 239"/>
        <xdr:cNvCxnSpPr/>
      </xdr:nvCxnSpPr>
      <xdr:spPr>
        <a:xfrm flipV="1">
          <a:off x="2019300" y="1649873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170299</xdr:rowOff>
    </xdr:from>
    <xdr:ext cx="534377" cy="259045"/>
    <xdr:sp macro="" textlink="">
      <xdr:nvSpPr>
        <xdr:cNvPr id="242" name="テキスト ボックス 241"/>
        <xdr:cNvSpPr txBox="1"/>
      </xdr:nvSpPr>
      <xdr:spPr>
        <a:xfrm>
          <a:off x="2641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49822</xdr:rowOff>
    </xdr:from>
    <xdr:to>
      <xdr:col>2</xdr:col>
      <xdr:colOff>638175</xdr:colOff>
      <xdr:row>96</xdr:row>
      <xdr:rowOff>84786</xdr:rowOff>
    </xdr:to>
    <xdr:cxnSp macro="">
      <xdr:nvCxnSpPr>
        <xdr:cNvPr id="243" name="直線コネクタ 242"/>
        <xdr:cNvCxnSpPr/>
      </xdr:nvCxnSpPr>
      <xdr:spPr>
        <a:xfrm flipV="1">
          <a:off x="1130300" y="16509022"/>
          <a:ext cx="889000" cy="3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20680</xdr:rowOff>
    </xdr:from>
    <xdr:ext cx="534377" cy="259045"/>
    <xdr:sp macro="" textlink="">
      <xdr:nvSpPr>
        <xdr:cNvPr id="245" name="テキスト ボックス 244"/>
        <xdr:cNvSpPr txBox="1"/>
      </xdr:nvSpPr>
      <xdr:spPr>
        <a:xfrm>
          <a:off x="1752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15003</xdr:rowOff>
    </xdr:from>
    <xdr:ext cx="534377" cy="259045"/>
    <xdr:sp macro="" textlink="">
      <xdr:nvSpPr>
        <xdr:cNvPr id="247" name="テキスト ボックス 246"/>
        <xdr:cNvSpPr txBox="1"/>
      </xdr:nvSpPr>
      <xdr:spPr>
        <a:xfrm>
          <a:off x="863111" y="166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16142</xdr:rowOff>
    </xdr:from>
    <xdr:to>
      <xdr:col>6</xdr:col>
      <xdr:colOff>561975</xdr:colOff>
      <xdr:row>95</xdr:row>
      <xdr:rowOff>117742</xdr:rowOff>
    </xdr:to>
    <xdr:sp macro="" textlink="">
      <xdr:nvSpPr>
        <xdr:cNvPr id="253" name="円/楕円 252"/>
        <xdr:cNvSpPr/>
      </xdr:nvSpPr>
      <xdr:spPr>
        <a:xfrm>
          <a:off x="4584700" y="16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39019</xdr:rowOff>
    </xdr:from>
    <xdr:ext cx="599010" cy="259045"/>
    <xdr:sp macro="" textlink="">
      <xdr:nvSpPr>
        <xdr:cNvPr id="254" name="扶助費該当値テキスト"/>
        <xdr:cNvSpPr txBox="1"/>
      </xdr:nvSpPr>
      <xdr:spPr>
        <a:xfrm>
          <a:off x="4686300" y="1615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112,229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71107</xdr:rowOff>
    </xdr:from>
    <xdr:to>
      <xdr:col>5</xdr:col>
      <xdr:colOff>409575</xdr:colOff>
      <xdr:row>96</xdr:row>
      <xdr:rowOff>1257</xdr:rowOff>
    </xdr:to>
    <xdr:sp macro="" textlink="">
      <xdr:nvSpPr>
        <xdr:cNvPr id="255" name="円/楕円 254"/>
        <xdr:cNvSpPr/>
      </xdr:nvSpPr>
      <xdr:spPr>
        <a:xfrm>
          <a:off x="3746500" y="163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17784</xdr:rowOff>
    </xdr:from>
    <xdr:ext cx="599010" cy="259045"/>
    <xdr:sp macro="" textlink="">
      <xdr:nvSpPr>
        <xdr:cNvPr id="256" name="テキスト ボックス 255"/>
        <xdr:cNvSpPr txBox="1"/>
      </xdr:nvSpPr>
      <xdr:spPr>
        <a:xfrm>
          <a:off x="3497794" y="1613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107,901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160186</xdr:rowOff>
    </xdr:from>
    <xdr:to>
      <xdr:col>4</xdr:col>
      <xdr:colOff>206375</xdr:colOff>
      <xdr:row>96</xdr:row>
      <xdr:rowOff>90336</xdr:rowOff>
    </xdr:to>
    <xdr:sp macro="" textlink="">
      <xdr:nvSpPr>
        <xdr:cNvPr id="257" name="円/楕円 256"/>
        <xdr:cNvSpPr/>
      </xdr:nvSpPr>
      <xdr:spPr>
        <a:xfrm>
          <a:off x="2857500" y="164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106863</xdr:rowOff>
    </xdr:from>
    <xdr:ext cx="599010" cy="259045"/>
    <xdr:sp macro="" textlink="">
      <xdr:nvSpPr>
        <xdr:cNvPr id="258" name="テキスト ボックス 257"/>
        <xdr:cNvSpPr txBox="1"/>
      </xdr:nvSpPr>
      <xdr:spPr>
        <a:xfrm>
          <a:off x="2608794" y="162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100,887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170472</xdr:rowOff>
    </xdr:from>
    <xdr:to>
      <xdr:col>3</xdr:col>
      <xdr:colOff>3175</xdr:colOff>
      <xdr:row>96</xdr:row>
      <xdr:rowOff>100622</xdr:rowOff>
    </xdr:to>
    <xdr:sp macro="" textlink="">
      <xdr:nvSpPr>
        <xdr:cNvPr id="259" name="円/楕円 258"/>
        <xdr:cNvSpPr/>
      </xdr:nvSpPr>
      <xdr:spPr>
        <a:xfrm>
          <a:off x="1968500" y="164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117149</xdr:rowOff>
    </xdr:from>
    <xdr:ext cx="599010" cy="259045"/>
    <xdr:sp macro="" textlink="">
      <xdr:nvSpPr>
        <xdr:cNvPr id="260" name="テキスト ボックス 259"/>
        <xdr:cNvSpPr txBox="1"/>
      </xdr:nvSpPr>
      <xdr:spPr>
        <a:xfrm>
          <a:off x="1719794" y="1623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100,077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33986</xdr:rowOff>
    </xdr:from>
    <xdr:to>
      <xdr:col>1</xdr:col>
      <xdr:colOff>485775</xdr:colOff>
      <xdr:row>96</xdr:row>
      <xdr:rowOff>135586</xdr:rowOff>
    </xdr:to>
    <xdr:sp macro="" textlink="">
      <xdr:nvSpPr>
        <xdr:cNvPr id="261" name="円/楕円 260"/>
        <xdr:cNvSpPr/>
      </xdr:nvSpPr>
      <xdr:spPr>
        <a:xfrm>
          <a:off x="1079500" y="164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152113</xdr:rowOff>
    </xdr:from>
    <xdr:ext cx="534377" cy="259045"/>
    <xdr:sp macro="" textlink="">
      <xdr:nvSpPr>
        <xdr:cNvPr id="262" name="テキスト ボックス 261"/>
        <xdr:cNvSpPr txBox="1"/>
      </xdr:nvSpPr>
      <xdr:spPr>
        <a:xfrm>
          <a:off x="863111" y="162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31534</xdr:rowOff>
    </xdr:from>
    <xdr:to>
      <xdr:col>15</xdr:col>
      <xdr:colOff>180975</xdr:colOff>
      <xdr:row>35</xdr:row>
      <xdr:rowOff>75540</xdr:rowOff>
    </xdr:to>
    <xdr:cxnSp macro="">
      <xdr:nvCxnSpPr>
        <xdr:cNvPr id="292" name="直線コネクタ 291"/>
        <xdr:cNvCxnSpPr/>
      </xdr:nvCxnSpPr>
      <xdr:spPr>
        <a:xfrm>
          <a:off x="9639300" y="6032284"/>
          <a:ext cx="8382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31534</xdr:rowOff>
    </xdr:from>
    <xdr:to>
      <xdr:col>14</xdr:col>
      <xdr:colOff>28575</xdr:colOff>
      <xdr:row>35</xdr:row>
      <xdr:rowOff>121793</xdr:rowOff>
    </xdr:to>
    <xdr:cxnSp macro="">
      <xdr:nvCxnSpPr>
        <xdr:cNvPr id="295" name="直線コネクタ 294"/>
        <xdr:cNvCxnSpPr/>
      </xdr:nvCxnSpPr>
      <xdr:spPr>
        <a:xfrm flipV="1">
          <a:off x="8750300" y="6032284"/>
          <a:ext cx="8890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121793</xdr:rowOff>
    </xdr:from>
    <xdr:to>
      <xdr:col>12</xdr:col>
      <xdr:colOff>511175</xdr:colOff>
      <xdr:row>35</xdr:row>
      <xdr:rowOff>146024</xdr:rowOff>
    </xdr:to>
    <xdr:cxnSp macro="">
      <xdr:nvCxnSpPr>
        <xdr:cNvPr id="298" name="直線コネクタ 297"/>
        <xdr:cNvCxnSpPr/>
      </xdr:nvCxnSpPr>
      <xdr:spPr>
        <a:xfrm flipV="1">
          <a:off x="7861300" y="6122543"/>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146024</xdr:rowOff>
    </xdr:from>
    <xdr:to>
      <xdr:col>11</xdr:col>
      <xdr:colOff>307975</xdr:colOff>
      <xdr:row>35</xdr:row>
      <xdr:rowOff>169761</xdr:rowOff>
    </xdr:to>
    <xdr:cxnSp macro="">
      <xdr:nvCxnSpPr>
        <xdr:cNvPr id="301" name="直線コネクタ 300"/>
        <xdr:cNvCxnSpPr/>
      </xdr:nvCxnSpPr>
      <xdr:spPr>
        <a:xfrm flipV="1">
          <a:off x="6972300" y="6146774"/>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89222</xdr:rowOff>
    </xdr:from>
    <xdr:ext cx="534377" cy="259045"/>
    <xdr:sp macro="" textlink="">
      <xdr:nvSpPr>
        <xdr:cNvPr id="303" name="テキスト ボックス 302"/>
        <xdr:cNvSpPr txBox="1"/>
      </xdr:nvSpPr>
      <xdr:spPr>
        <a:xfrm>
          <a:off x="7594111" y="57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159669</xdr:rowOff>
    </xdr:from>
    <xdr:ext cx="534377" cy="259045"/>
    <xdr:sp macro="" textlink="">
      <xdr:nvSpPr>
        <xdr:cNvPr id="305" name="テキスト ボックス 304"/>
        <xdr:cNvSpPr txBox="1"/>
      </xdr:nvSpPr>
      <xdr:spPr>
        <a:xfrm>
          <a:off x="6705111" y="58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24740</xdr:rowOff>
    </xdr:from>
    <xdr:to>
      <xdr:col>15</xdr:col>
      <xdr:colOff>231775</xdr:colOff>
      <xdr:row>35</xdr:row>
      <xdr:rowOff>126340</xdr:rowOff>
    </xdr:to>
    <xdr:sp macro="" textlink="">
      <xdr:nvSpPr>
        <xdr:cNvPr id="311" name="円/楕円 310"/>
        <xdr:cNvSpPr/>
      </xdr:nvSpPr>
      <xdr:spPr>
        <a:xfrm>
          <a:off x="10426700" y="60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3167</xdr:rowOff>
    </xdr:from>
    <xdr:ext cx="534377" cy="259045"/>
    <xdr:sp macro="" textlink="">
      <xdr:nvSpPr>
        <xdr:cNvPr id="312" name="補助費等該当値テキスト"/>
        <xdr:cNvSpPr txBox="1"/>
      </xdr:nvSpPr>
      <xdr:spPr>
        <a:xfrm>
          <a:off x="10528300" y="60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27,184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152184</xdr:rowOff>
    </xdr:from>
    <xdr:to>
      <xdr:col>14</xdr:col>
      <xdr:colOff>79375</xdr:colOff>
      <xdr:row>35</xdr:row>
      <xdr:rowOff>82334</xdr:rowOff>
    </xdr:to>
    <xdr:sp macro="" textlink="">
      <xdr:nvSpPr>
        <xdr:cNvPr id="313" name="円/楕円 312"/>
        <xdr:cNvSpPr/>
      </xdr:nvSpPr>
      <xdr:spPr>
        <a:xfrm>
          <a:off x="9588500" y="59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73461</xdr:rowOff>
    </xdr:from>
    <xdr:ext cx="534377" cy="259045"/>
    <xdr:sp macro="" textlink="">
      <xdr:nvSpPr>
        <xdr:cNvPr id="314" name="テキスト ボックス 313"/>
        <xdr:cNvSpPr txBox="1"/>
      </xdr:nvSpPr>
      <xdr:spPr>
        <a:xfrm>
          <a:off x="9372111" y="60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70993</xdr:rowOff>
    </xdr:from>
    <xdr:to>
      <xdr:col>12</xdr:col>
      <xdr:colOff>561975</xdr:colOff>
      <xdr:row>36</xdr:row>
      <xdr:rowOff>1143</xdr:rowOff>
    </xdr:to>
    <xdr:sp macro="" textlink="">
      <xdr:nvSpPr>
        <xdr:cNvPr id="315" name="円/楕円 314"/>
        <xdr:cNvSpPr/>
      </xdr:nvSpPr>
      <xdr:spPr>
        <a:xfrm>
          <a:off x="8699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163720</xdr:rowOff>
    </xdr:from>
    <xdr:ext cx="534377" cy="259045"/>
    <xdr:sp macro="" textlink="">
      <xdr:nvSpPr>
        <xdr:cNvPr id="316" name="テキスト ボックス 315"/>
        <xdr:cNvSpPr txBox="1"/>
      </xdr:nvSpPr>
      <xdr:spPr>
        <a:xfrm>
          <a:off x="8483111" y="61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95224</xdr:rowOff>
    </xdr:from>
    <xdr:to>
      <xdr:col>11</xdr:col>
      <xdr:colOff>358775</xdr:colOff>
      <xdr:row>36</xdr:row>
      <xdr:rowOff>25374</xdr:rowOff>
    </xdr:to>
    <xdr:sp macro="" textlink="">
      <xdr:nvSpPr>
        <xdr:cNvPr id="317" name="円/楕円 316"/>
        <xdr:cNvSpPr/>
      </xdr:nvSpPr>
      <xdr:spPr>
        <a:xfrm>
          <a:off x="7810500" y="60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16501</xdr:rowOff>
    </xdr:from>
    <xdr:ext cx="534377" cy="259045"/>
    <xdr:sp macro="" textlink="">
      <xdr:nvSpPr>
        <xdr:cNvPr id="318" name="テキスト ボックス 317"/>
        <xdr:cNvSpPr txBox="1"/>
      </xdr:nvSpPr>
      <xdr:spPr>
        <a:xfrm>
          <a:off x="7594111" y="61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118961</xdr:rowOff>
    </xdr:from>
    <xdr:to>
      <xdr:col>10</xdr:col>
      <xdr:colOff>155575</xdr:colOff>
      <xdr:row>36</xdr:row>
      <xdr:rowOff>49111</xdr:rowOff>
    </xdr:to>
    <xdr:sp macro="" textlink="">
      <xdr:nvSpPr>
        <xdr:cNvPr id="319" name="円/楕円 318"/>
        <xdr:cNvSpPr/>
      </xdr:nvSpPr>
      <xdr:spPr>
        <a:xfrm>
          <a:off x="6921500" y="61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40238</xdr:rowOff>
    </xdr:from>
    <xdr:ext cx="534377" cy="259045"/>
    <xdr:sp macro="" textlink="">
      <xdr:nvSpPr>
        <xdr:cNvPr id="320" name="テキスト ボックス 319"/>
        <xdr:cNvSpPr txBox="1"/>
      </xdr:nvSpPr>
      <xdr:spPr>
        <a:xfrm>
          <a:off x="6705111" y="62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39329</xdr:rowOff>
    </xdr:from>
    <xdr:to>
      <xdr:col>15</xdr:col>
      <xdr:colOff>180975</xdr:colOff>
      <xdr:row>57</xdr:row>
      <xdr:rowOff>96234</xdr:rowOff>
    </xdr:to>
    <xdr:cxnSp macro="">
      <xdr:nvCxnSpPr>
        <xdr:cNvPr id="352" name="直線コネクタ 351"/>
        <xdr:cNvCxnSpPr/>
      </xdr:nvCxnSpPr>
      <xdr:spPr>
        <a:xfrm flipV="1">
          <a:off x="9639300" y="9811979"/>
          <a:ext cx="838200" cy="5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81080</xdr:rowOff>
    </xdr:from>
    <xdr:ext cx="534377" cy="259045"/>
    <xdr:sp macro="" textlink="">
      <xdr:nvSpPr>
        <xdr:cNvPr id="353" name="普通建設事業費平均値テキスト"/>
        <xdr:cNvSpPr txBox="1"/>
      </xdr:nvSpPr>
      <xdr:spPr>
        <a:xfrm>
          <a:off x="10528300" y="9510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96234</xdr:rowOff>
    </xdr:from>
    <xdr:to>
      <xdr:col>14</xdr:col>
      <xdr:colOff>28575</xdr:colOff>
      <xdr:row>58</xdr:row>
      <xdr:rowOff>7324</xdr:rowOff>
    </xdr:to>
    <xdr:cxnSp macro="">
      <xdr:nvCxnSpPr>
        <xdr:cNvPr id="355" name="直線コネクタ 354"/>
        <xdr:cNvCxnSpPr/>
      </xdr:nvCxnSpPr>
      <xdr:spPr>
        <a:xfrm flipV="1">
          <a:off x="8750300" y="9868884"/>
          <a:ext cx="889000" cy="8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164361</xdr:rowOff>
    </xdr:from>
    <xdr:ext cx="534377" cy="259045"/>
    <xdr:sp macro="" textlink="">
      <xdr:nvSpPr>
        <xdr:cNvPr id="357" name="テキスト ボックス 356"/>
        <xdr:cNvSpPr txBox="1"/>
      </xdr:nvSpPr>
      <xdr:spPr>
        <a:xfrm>
          <a:off x="9372111" y="94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29303</xdr:rowOff>
    </xdr:from>
    <xdr:to>
      <xdr:col>12</xdr:col>
      <xdr:colOff>511175</xdr:colOff>
      <xdr:row>58</xdr:row>
      <xdr:rowOff>7324</xdr:rowOff>
    </xdr:to>
    <xdr:cxnSp macro="">
      <xdr:nvCxnSpPr>
        <xdr:cNvPr id="358" name="直線コネクタ 357"/>
        <xdr:cNvCxnSpPr/>
      </xdr:nvCxnSpPr>
      <xdr:spPr>
        <a:xfrm>
          <a:off x="7861300" y="9801953"/>
          <a:ext cx="889000" cy="14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60" name="テキスト ボックス 359"/>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103549</xdr:rowOff>
    </xdr:from>
    <xdr:to>
      <xdr:col>11</xdr:col>
      <xdr:colOff>307975</xdr:colOff>
      <xdr:row>57</xdr:row>
      <xdr:rowOff>29303</xdr:rowOff>
    </xdr:to>
    <xdr:cxnSp macro="">
      <xdr:nvCxnSpPr>
        <xdr:cNvPr id="361" name="直線コネクタ 360"/>
        <xdr:cNvCxnSpPr/>
      </xdr:nvCxnSpPr>
      <xdr:spPr>
        <a:xfrm>
          <a:off x="6972300" y="9704749"/>
          <a:ext cx="889000" cy="9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129294</xdr:rowOff>
    </xdr:from>
    <xdr:ext cx="534377" cy="259045"/>
    <xdr:sp macro="" textlink="">
      <xdr:nvSpPr>
        <xdr:cNvPr id="363" name="テキスト ボックス 362"/>
        <xdr:cNvSpPr txBox="1"/>
      </xdr:nvSpPr>
      <xdr:spPr>
        <a:xfrm>
          <a:off x="7594111" y="99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94139</xdr:rowOff>
    </xdr:from>
    <xdr:ext cx="534377" cy="259045"/>
    <xdr:sp macro="" textlink="">
      <xdr:nvSpPr>
        <xdr:cNvPr id="365" name="テキスト ボックス 364"/>
        <xdr:cNvSpPr txBox="1"/>
      </xdr:nvSpPr>
      <xdr:spPr>
        <a:xfrm>
          <a:off x="6705111" y="98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159979</xdr:rowOff>
    </xdr:from>
    <xdr:to>
      <xdr:col>15</xdr:col>
      <xdr:colOff>231775</xdr:colOff>
      <xdr:row>57</xdr:row>
      <xdr:rowOff>90129</xdr:rowOff>
    </xdr:to>
    <xdr:sp macro="" textlink="">
      <xdr:nvSpPr>
        <xdr:cNvPr id="371" name="円/楕円 370"/>
        <xdr:cNvSpPr/>
      </xdr:nvSpPr>
      <xdr:spPr>
        <a:xfrm>
          <a:off x="10426700" y="97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138406</xdr:rowOff>
    </xdr:from>
    <xdr:ext cx="534377" cy="259045"/>
    <xdr:sp macro="" textlink="">
      <xdr:nvSpPr>
        <xdr:cNvPr id="372" name="普通建設事業費該当値テキスト"/>
        <xdr:cNvSpPr txBox="1"/>
      </xdr:nvSpPr>
      <xdr:spPr>
        <a:xfrm>
          <a:off x="10528300" y="973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44,647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45434</xdr:rowOff>
    </xdr:from>
    <xdr:to>
      <xdr:col>14</xdr:col>
      <xdr:colOff>79375</xdr:colOff>
      <xdr:row>57</xdr:row>
      <xdr:rowOff>147034</xdr:rowOff>
    </xdr:to>
    <xdr:sp macro="" textlink="">
      <xdr:nvSpPr>
        <xdr:cNvPr id="373" name="円/楕円 372"/>
        <xdr:cNvSpPr/>
      </xdr:nvSpPr>
      <xdr:spPr>
        <a:xfrm>
          <a:off x="9588500" y="98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138161</xdr:rowOff>
    </xdr:from>
    <xdr:ext cx="534377" cy="259045"/>
    <xdr:sp macro="" textlink="">
      <xdr:nvSpPr>
        <xdr:cNvPr id="374" name="テキスト ボックス 373"/>
        <xdr:cNvSpPr txBox="1"/>
      </xdr:nvSpPr>
      <xdr:spPr>
        <a:xfrm>
          <a:off x="9372111" y="9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127974</xdr:rowOff>
    </xdr:from>
    <xdr:to>
      <xdr:col>12</xdr:col>
      <xdr:colOff>561975</xdr:colOff>
      <xdr:row>58</xdr:row>
      <xdr:rowOff>58124</xdr:rowOff>
    </xdr:to>
    <xdr:sp macro="" textlink="">
      <xdr:nvSpPr>
        <xdr:cNvPr id="375" name="円/楕円 374"/>
        <xdr:cNvSpPr/>
      </xdr:nvSpPr>
      <xdr:spPr>
        <a:xfrm>
          <a:off x="8699500" y="99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49251</xdr:rowOff>
    </xdr:from>
    <xdr:ext cx="534377" cy="259045"/>
    <xdr:sp macro="" textlink="">
      <xdr:nvSpPr>
        <xdr:cNvPr id="376" name="テキスト ボックス 375"/>
        <xdr:cNvSpPr txBox="1"/>
      </xdr:nvSpPr>
      <xdr:spPr>
        <a:xfrm>
          <a:off x="8483111" y="9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149953</xdr:rowOff>
    </xdr:from>
    <xdr:to>
      <xdr:col>11</xdr:col>
      <xdr:colOff>358775</xdr:colOff>
      <xdr:row>57</xdr:row>
      <xdr:rowOff>80103</xdr:rowOff>
    </xdr:to>
    <xdr:sp macro="" textlink="">
      <xdr:nvSpPr>
        <xdr:cNvPr id="377" name="円/楕円 376"/>
        <xdr:cNvSpPr/>
      </xdr:nvSpPr>
      <xdr:spPr>
        <a:xfrm>
          <a:off x="7810500" y="97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96630</xdr:rowOff>
    </xdr:from>
    <xdr:ext cx="534377" cy="259045"/>
    <xdr:sp macro="" textlink="">
      <xdr:nvSpPr>
        <xdr:cNvPr id="378" name="テキスト ボックス 377"/>
        <xdr:cNvSpPr txBox="1"/>
      </xdr:nvSpPr>
      <xdr:spPr>
        <a:xfrm>
          <a:off x="7594111" y="952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52749</xdr:rowOff>
    </xdr:from>
    <xdr:to>
      <xdr:col>10</xdr:col>
      <xdr:colOff>155575</xdr:colOff>
      <xdr:row>56</xdr:row>
      <xdr:rowOff>154349</xdr:rowOff>
    </xdr:to>
    <xdr:sp macro="" textlink="">
      <xdr:nvSpPr>
        <xdr:cNvPr id="379" name="円/楕円 378"/>
        <xdr:cNvSpPr/>
      </xdr:nvSpPr>
      <xdr:spPr>
        <a:xfrm>
          <a:off x="6921500" y="96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170876</xdr:rowOff>
    </xdr:from>
    <xdr:ext cx="534377" cy="259045"/>
    <xdr:sp macro="" textlink="">
      <xdr:nvSpPr>
        <xdr:cNvPr id="380" name="テキスト ボックス 379"/>
        <xdr:cNvSpPr txBox="1"/>
      </xdr:nvSpPr>
      <xdr:spPr>
        <a:xfrm>
          <a:off x="6705111" y="94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62858</xdr:rowOff>
    </xdr:from>
    <xdr:to>
      <xdr:col>15</xdr:col>
      <xdr:colOff>180975</xdr:colOff>
      <xdr:row>78</xdr:row>
      <xdr:rowOff>73961</xdr:rowOff>
    </xdr:to>
    <xdr:cxnSp macro="">
      <xdr:nvCxnSpPr>
        <xdr:cNvPr id="411" name="直線コネクタ 410"/>
        <xdr:cNvCxnSpPr/>
      </xdr:nvCxnSpPr>
      <xdr:spPr>
        <a:xfrm flipV="1">
          <a:off x="9639300" y="13435958"/>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118880</xdr:rowOff>
    </xdr:from>
    <xdr:ext cx="534377" cy="259045"/>
    <xdr:sp macro="" textlink="">
      <xdr:nvSpPr>
        <xdr:cNvPr id="412" name="普通建設事業費 （ うち新規整備　）平均値テキスト"/>
        <xdr:cNvSpPr txBox="1"/>
      </xdr:nvSpPr>
      <xdr:spPr>
        <a:xfrm>
          <a:off x="10528300" y="1314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5" name="テキスト ボックス 414"/>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12058</xdr:rowOff>
    </xdr:from>
    <xdr:to>
      <xdr:col>15</xdr:col>
      <xdr:colOff>231775</xdr:colOff>
      <xdr:row>78</xdr:row>
      <xdr:rowOff>113658</xdr:rowOff>
    </xdr:to>
    <xdr:sp macro="" textlink="">
      <xdr:nvSpPr>
        <xdr:cNvPr id="421" name="円/楕円 420"/>
        <xdr:cNvSpPr/>
      </xdr:nvSpPr>
      <xdr:spPr>
        <a:xfrm>
          <a:off x="10426700" y="133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161935</xdr:rowOff>
    </xdr:from>
    <xdr:ext cx="534377" cy="259045"/>
    <xdr:sp macro="" textlink="">
      <xdr:nvSpPr>
        <xdr:cNvPr id="422" name="普通建設事業費 （ うち新規整備　）該当値テキスト"/>
        <xdr:cNvSpPr txBox="1"/>
      </xdr:nvSpPr>
      <xdr:spPr>
        <a:xfrm>
          <a:off x="10528300" y="1336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23161</xdr:rowOff>
    </xdr:from>
    <xdr:to>
      <xdr:col>14</xdr:col>
      <xdr:colOff>79375</xdr:colOff>
      <xdr:row>78</xdr:row>
      <xdr:rowOff>124761</xdr:rowOff>
    </xdr:to>
    <xdr:sp macro="" textlink="">
      <xdr:nvSpPr>
        <xdr:cNvPr id="423" name="円/楕円 422"/>
        <xdr:cNvSpPr/>
      </xdr:nvSpPr>
      <xdr:spPr>
        <a:xfrm>
          <a:off x="9588500" y="1339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115888</xdr:rowOff>
    </xdr:from>
    <xdr:ext cx="534377" cy="259045"/>
    <xdr:sp macro="" textlink="">
      <xdr:nvSpPr>
        <xdr:cNvPr id="424" name="テキスト ボックス 423"/>
        <xdr:cNvSpPr txBox="1"/>
      </xdr:nvSpPr>
      <xdr:spPr>
        <a:xfrm>
          <a:off x="9372111" y="134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169190</xdr:rowOff>
    </xdr:from>
    <xdr:to>
      <xdr:col>15</xdr:col>
      <xdr:colOff>180975</xdr:colOff>
      <xdr:row>96</xdr:row>
      <xdr:rowOff>76411</xdr:rowOff>
    </xdr:to>
    <xdr:cxnSp macro="">
      <xdr:nvCxnSpPr>
        <xdr:cNvPr id="455" name="直線コネクタ 454"/>
        <xdr:cNvCxnSpPr/>
      </xdr:nvCxnSpPr>
      <xdr:spPr>
        <a:xfrm flipV="1">
          <a:off x="9639300" y="16285490"/>
          <a:ext cx="838200" cy="2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143484</xdr:rowOff>
    </xdr:from>
    <xdr:ext cx="534377" cy="259045"/>
    <xdr:sp macro="" textlink="">
      <xdr:nvSpPr>
        <xdr:cNvPr id="456" name="普通建設事業費 （ うち更新整備　）平均値テキスト"/>
        <xdr:cNvSpPr txBox="1"/>
      </xdr:nvSpPr>
      <xdr:spPr>
        <a:xfrm>
          <a:off x="10528300" y="16259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130283</xdr:rowOff>
    </xdr:from>
    <xdr:ext cx="534377" cy="259045"/>
    <xdr:sp macro="" textlink="">
      <xdr:nvSpPr>
        <xdr:cNvPr id="459" name="テキスト ボックス 458"/>
        <xdr:cNvSpPr txBox="1"/>
      </xdr:nvSpPr>
      <xdr:spPr>
        <a:xfrm>
          <a:off x="9372111" y="160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118390</xdr:rowOff>
    </xdr:from>
    <xdr:to>
      <xdr:col>15</xdr:col>
      <xdr:colOff>231775</xdr:colOff>
      <xdr:row>95</xdr:row>
      <xdr:rowOff>48540</xdr:rowOff>
    </xdr:to>
    <xdr:sp macro="" textlink="">
      <xdr:nvSpPr>
        <xdr:cNvPr id="465" name="円/楕円 464"/>
        <xdr:cNvSpPr/>
      </xdr:nvSpPr>
      <xdr:spPr>
        <a:xfrm>
          <a:off x="10426700" y="162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141267</xdr:rowOff>
    </xdr:from>
    <xdr:ext cx="534377" cy="259045"/>
    <xdr:sp macro="" textlink="">
      <xdr:nvSpPr>
        <xdr:cNvPr id="466" name="普通建設事業費 （ うち更新整備　）該当値テキスト"/>
        <xdr:cNvSpPr txBox="1"/>
      </xdr:nvSpPr>
      <xdr:spPr>
        <a:xfrm>
          <a:off x="10528300" y="1608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24,097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25611</xdr:rowOff>
    </xdr:from>
    <xdr:to>
      <xdr:col>14</xdr:col>
      <xdr:colOff>79375</xdr:colOff>
      <xdr:row>96</xdr:row>
      <xdr:rowOff>127211</xdr:rowOff>
    </xdr:to>
    <xdr:sp macro="" textlink="">
      <xdr:nvSpPr>
        <xdr:cNvPr id="467" name="円/楕円 466"/>
        <xdr:cNvSpPr/>
      </xdr:nvSpPr>
      <xdr:spPr>
        <a:xfrm>
          <a:off x="9588500" y="164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118338</xdr:rowOff>
    </xdr:from>
    <xdr:ext cx="534377" cy="259045"/>
    <xdr:sp macro="" textlink="">
      <xdr:nvSpPr>
        <xdr:cNvPr id="468" name="テキスト ボックス 467"/>
        <xdr:cNvSpPr txBox="1"/>
      </xdr:nvSpPr>
      <xdr:spPr>
        <a:xfrm>
          <a:off x="9372111" y="165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43040</xdr:rowOff>
    </xdr:from>
    <xdr:to>
      <xdr:col>23</xdr:col>
      <xdr:colOff>517525</xdr:colOff>
      <xdr:row>39</xdr:row>
      <xdr:rowOff>43269</xdr:rowOff>
    </xdr:to>
    <xdr:cxnSp macro="">
      <xdr:nvCxnSpPr>
        <xdr:cNvPr id="497" name="直線コネクタ 496"/>
        <xdr:cNvCxnSpPr/>
      </xdr:nvCxnSpPr>
      <xdr:spPr>
        <a:xfrm flipV="1">
          <a:off x="15481300" y="672959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8"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43193</xdr:rowOff>
    </xdr:from>
    <xdr:to>
      <xdr:col>22</xdr:col>
      <xdr:colOff>365125</xdr:colOff>
      <xdr:row>39</xdr:row>
      <xdr:rowOff>43269</xdr:rowOff>
    </xdr:to>
    <xdr:cxnSp macro="">
      <xdr:nvCxnSpPr>
        <xdr:cNvPr id="500" name="直線コネクタ 499"/>
        <xdr:cNvCxnSpPr/>
      </xdr:nvCxnSpPr>
      <xdr:spPr>
        <a:xfrm>
          <a:off x="14592300" y="67297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43193</xdr:rowOff>
    </xdr:from>
    <xdr:to>
      <xdr:col>21</xdr:col>
      <xdr:colOff>161925</xdr:colOff>
      <xdr:row>39</xdr:row>
      <xdr:rowOff>43193</xdr:rowOff>
    </xdr:to>
    <xdr:cxnSp macro="">
      <xdr:nvCxnSpPr>
        <xdr:cNvPr id="503" name="直線コネクタ 502"/>
        <xdr:cNvCxnSpPr/>
      </xdr:nvCxnSpPr>
      <xdr:spPr>
        <a:xfrm>
          <a:off x="13703300" y="6729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37516</xdr:rowOff>
    </xdr:from>
    <xdr:to>
      <xdr:col>19</xdr:col>
      <xdr:colOff>644525</xdr:colOff>
      <xdr:row>39</xdr:row>
      <xdr:rowOff>43193</xdr:rowOff>
    </xdr:to>
    <xdr:cxnSp macro="">
      <xdr:nvCxnSpPr>
        <xdr:cNvPr id="506" name="直線コネクタ 505"/>
        <xdr:cNvCxnSpPr/>
      </xdr:nvCxnSpPr>
      <xdr:spPr>
        <a:xfrm>
          <a:off x="12814300" y="6724066"/>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163690</xdr:rowOff>
    </xdr:from>
    <xdr:to>
      <xdr:col>23</xdr:col>
      <xdr:colOff>568325</xdr:colOff>
      <xdr:row>39</xdr:row>
      <xdr:rowOff>93840</xdr:rowOff>
    </xdr:to>
    <xdr:sp macro="" textlink="">
      <xdr:nvSpPr>
        <xdr:cNvPr id="516" name="円/楕円 515"/>
        <xdr:cNvSpPr/>
      </xdr:nvSpPr>
      <xdr:spPr>
        <a:xfrm>
          <a:off x="162687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313932" cy="259045"/>
    <xdr:sp macro="" textlink="">
      <xdr:nvSpPr>
        <xdr:cNvPr id="517" name="災害復旧事業費該当値テキスト"/>
        <xdr:cNvSpPr txBox="1"/>
      </xdr:nvSpPr>
      <xdr:spPr>
        <a:xfrm>
          <a:off x="16370300" y="661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163919</xdr:rowOff>
    </xdr:from>
    <xdr:to>
      <xdr:col>22</xdr:col>
      <xdr:colOff>415925</xdr:colOff>
      <xdr:row>39</xdr:row>
      <xdr:rowOff>94069</xdr:rowOff>
    </xdr:to>
    <xdr:sp macro="" textlink="">
      <xdr:nvSpPr>
        <xdr:cNvPr id="518" name="円/楕円 517"/>
        <xdr:cNvSpPr/>
      </xdr:nvSpPr>
      <xdr:spPr>
        <a:xfrm>
          <a:off x="15430500" y="66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85196</xdr:rowOff>
    </xdr:from>
    <xdr:ext cx="313932" cy="259045"/>
    <xdr:sp macro="" textlink="">
      <xdr:nvSpPr>
        <xdr:cNvPr id="519" name="テキスト ボックス 518"/>
        <xdr:cNvSpPr txBox="1"/>
      </xdr:nvSpPr>
      <xdr:spPr>
        <a:xfrm>
          <a:off x="15324333" y="6771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163843</xdr:rowOff>
    </xdr:from>
    <xdr:to>
      <xdr:col>21</xdr:col>
      <xdr:colOff>212725</xdr:colOff>
      <xdr:row>39</xdr:row>
      <xdr:rowOff>93993</xdr:rowOff>
    </xdr:to>
    <xdr:sp macro="" textlink="">
      <xdr:nvSpPr>
        <xdr:cNvPr id="520" name="円/楕円 519"/>
        <xdr:cNvSpPr/>
      </xdr:nvSpPr>
      <xdr:spPr>
        <a:xfrm>
          <a:off x="145415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85120</xdr:rowOff>
    </xdr:from>
    <xdr:ext cx="313932" cy="259045"/>
    <xdr:sp macro="" textlink="">
      <xdr:nvSpPr>
        <xdr:cNvPr id="521" name="テキスト ボックス 520"/>
        <xdr:cNvSpPr txBox="1"/>
      </xdr:nvSpPr>
      <xdr:spPr>
        <a:xfrm>
          <a:off x="14435333" y="6771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163843</xdr:rowOff>
    </xdr:from>
    <xdr:to>
      <xdr:col>20</xdr:col>
      <xdr:colOff>9525</xdr:colOff>
      <xdr:row>39</xdr:row>
      <xdr:rowOff>93993</xdr:rowOff>
    </xdr:to>
    <xdr:sp macro="" textlink="">
      <xdr:nvSpPr>
        <xdr:cNvPr id="522" name="円/楕円 521"/>
        <xdr:cNvSpPr/>
      </xdr:nvSpPr>
      <xdr:spPr>
        <a:xfrm>
          <a:off x="136525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85120</xdr:rowOff>
    </xdr:from>
    <xdr:ext cx="313932" cy="259045"/>
    <xdr:sp macro="" textlink="">
      <xdr:nvSpPr>
        <xdr:cNvPr id="523" name="テキスト ボックス 522"/>
        <xdr:cNvSpPr txBox="1"/>
      </xdr:nvSpPr>
      <xdr:spPr>
        <a:xfrm>
          <a:off x="13546333" y="6771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158166</xdr:rowOff>
    </xdr:from>
    <xdr:to>
      <xdr:col>18</xdr:col>
      <xdr:colOff>492125</xdr:colOff>
      <xdr:row>39</xdr:row>
      <xdr:rowOff>88316</xdr:rowOff>
    </xdr:to>
    <xdr:sp macro="" textlink="">
      <xdr:nvSpPr>
        <xdr:cNvPr id="524" name="円/楕円 523"/>
        <xdr:cNvSpPr/>
      </xdr:nvSpPr>
      <xdr:spPr>
        <a:xfrm>
          <a:off x="12763500" y="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79443</xdr:rowOff>
    </xdr:from>
    <xdr:ext cx="378565" cy="259045"/>
    <xdr:sp macro="" textlink="">
      <xdr:nvSpPr>
        <xdr:cNvPr id="525" name="テキスト ボックス 524"/>
        <xdr:cNvSpPr txBox="1"/>
      </xdr:nvSpPr>
      <xdr:spPr>
        <a:xfrm>
          <a:off x="12625017" y="676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52169</xdr:rowOff>
    </xdr:from>
    <xdr:to>
      <xdr:col>23</xdr:col>
      <xdr:colOff>517525</xdr:colOff>
      <xdr:row>77</xdr:row>
      <xdr:rowOff>53998</xdr:rowOff>
    </xdr:to>
    <xdr:cxnSp macro="">
      <xdr:nvCxnSpPr>
        <xdr:cNvPr id="602" name="直線コネクタ 601"/>
        <xdr:cNvCxnSpPr/>
      </xdr:nvCxnSpPr>
      <xdr:spPr>
        <a:xfrm flipV="1">
          <a:off x="15481300" y="1325381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29687</xdr:rowOff>
    </xdr:from>
    <xdr:ext cx="534377" cy="259045"/>
    <xdr:sp macro="" textlink="">
      <xdr:nvSpPr>
        <xdr:cNvPr id="603" name="公債費平均値テキスト"/>
        <xdr:cNvSpPr txBox="1"/>
      </xdr:nvSpPr>
      <xdr:spPr>
        <a:xfrm>
          <a:off x="16370300" y="1288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36488</xdr:rowOff>
    </xdr:from>
    <xdr:to>
      <xdr:col>22</xdr:col>
      <xdr:colOff>365125</xdr:colOff>
      <xdr:row>77</xdr:row>
      <xdr:rowOff>53998</xdr:rowOff>
    </xdr:to>
    <xdr:cxnSp macro="">
      <xdr:nvCxnSpPr>
        <xdr:cNvPr id="605" name="直線コネクタ 604"/>
        <xdr:cNvCxnSpPr/>
      </xdr:nvCxnSpPr>
      <xdr:spPr>
        <a:xfrm>
          <a:off x="14592300" y="13238138"/>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74393</xdr:rowOff>
    </xdr:from>
    <xdr:ext cx="534377" cy="259045"/>
    <xdr:sp macro="" textlink="">
      <xdr:nvSpPr>
        <xdr:cNvPr id="607" name="テキスト ボックス 606"/>
        <xdr:cNvSpPr txBox="1"/>
      </xdr:nvSpPr>
      <xdr:spPr>
        <a:xfrm>
          <a:off x="15214111" y="1276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127995</xdr:rowOff>
    </xdr:from>
    <xdr:to>
      <xdr:col>21</xdr:col>
      <xdr:colOff>161925</xdr:colOff>
      <xdr:row>77</xdr:row>
      <xdr:rowOff>36488</xdr:rowOff>
    </xdr:to>
    <xdr:cxnSp macro="">
      <xdr:nvCxnSpPr>
        <xdr:cNvPr id="608" name="直線コネクタ 607"/>
        <xdr:cNvCxnSpPr/>
      </xdr:nvCxnSpPr>
      <xdr:spPr>
        <a:xfrm>
          <a:off x="13703300" y="13158195"/>
          <a:ext cx="889000" cy="7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64312</xdr:rowOff>
    </xdr:from>
    <xdr:ext cx="534377" cy="259045"/>
    <xdr:sp macro="" textlink="">
      <xdr:nvSpPr>
        <xdr:cNvPr id="610" name="テキスト ボックス 609"/>
        <xdr:cNvSpPr txBox="1"/>
      </xdr:nvSpPr>
      <xdr:spPr>
        <a:xfrm>
          <a:off x="14325111" y="127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126281</xdr:rowOff>
    </xdr:from>
    <xdr:to>
      <xdr:col>19</xdr:col>
      <xdr:colOff>644525</xdr:colOff>
      <xdr:row>76</xdr:row>
      <xdr:rowOff>127995</xdr:rowOff>
    </xdr:to>
    <xdr:cxnSp macro="">
      <xdr:nvCxnSpPr>
        <xdr:cNvPr id="611" name="直線コネクタ 610"/>
        <xdr:cNvCxnSpPr/>
      </xdr:nvCxnSpPr>
      <xdr:spPr>
        <a:xfrm>
          <a:off x="12814300" y="1315648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51556</xdr:rowOff>
    </xdr:from>
    <xdr:ext cx="534377" cy="259045"/>
    <xdr:sp macro="" textlink="">
      <xdr:nvSpPr>
        <xdr:cNvPr id="613" name="テキスト ボックス 612"/>
        <xdr:cNvSpPr txBox="1"/>
      </xdr:nvSpPr>
      <xdr:spPr>
        <a:xfrm>
          <a:off x="13436111" y="1273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13060</xdr:rowOff>
    </xdr:from>
    <xdr:ext cx="534377" cy="259045"/>
    <xdr:sp macro="" textlink="">
      <xdr:nvSpPr>
        <xdr:cNvPr id="615" name="テキスト ボックス 614"/>
        <xdr:cNvSpPr txBox="1"/>
      </xdr:nvSpPr>
      <xdr:spPr>
        <a:xfrm>
          <a:off x="1254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1369</xdr:rowOff>
    </xdr:from>
    <xdr:to>
      <xdr:col>23</xdr:col>
      <xdr:colOff>568325</xdr:colOff>
      <xdr:row>77</xdr:row>
      <xdr:rowOff>102969</xdr:rowOff>
    </xdr:to>
    <xdr:sp macro="" textlink="">
      <xdr:nvSpPr>
        <xdr:cNvPr id="621" name="円/楕円 620"/>
        <xdr:cNvSpPr/>
      </xdr:nvSpPr>
      <xdr:spPr>
        <a:xfrm>
          <a:off x="16268700" y="132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151246</xdr:rowOff>
    </xdr:from>
    <xdr:ext cx="534377" cy="259045"/>
    <xdr:sp macro="" textlink="">
      <xdr:nvSpPr>
        <xdr:cNvPr id="622" name="公債費該当値テキスト"/>
        <xdr:cNvSpPr txBox="1"/>
      </xdr:nvSpPr>
      <xdr:spPr>
        <a:xfrm>
          <a:off x="16370300" y="131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31,329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3198</xdr:rowOff>
    </xdr:from>
    <xdr:to>
      <xdr:col>22</xdr:col>
      <xdr:colOff>415925</xdr:colOff>
      <xdr:row>77</xdr:row>
      <xdr:rowOff>104798</xdr:rowOff>
    </xdr:to>
    <xdr:sp macro="" textlink="">
      <xdr:nvSpPr>
        <xdr:cNvPr id="623" name="円/楕円 622"/>
        <xdr:cNvSpPr/>
      </xdr:nvSpPr>
      <xdr:spPr>
        <a:xfrm>
          <a:off x="15430500" y="1320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95925</xdr:rowOff>
    </xdr:from>
    <xdr:ext cx="534377" cy="259045"/>
    <xdr:sp macro="" textlink="">
      <xdr:nvSpPr>
        <xdr:cNvPr id="624" name="テキスト ボックス 623"/>
        <xdr:cNvSpPr txBox="1"/>
      </xdr:nvSpPr>
      <xdr:spPr>
        <a:xfrm>
          <a:off x="15214111" y="1329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157138</xdr:rowOff>
    </xdr:from>
    <xdr:to>
      <xdr:col>21</xdr:col>
      <xdr:colOff>212725</xdr:colOff>
      <xdr:row>77</xdr:row>
      <xdr:rowOff>87288</xdr:rowOff>
    </xdr:to>
    <xdr:sp macro="" textlink="">
      <xdr:nvSpPr>
        <xdr:cNvPr id="625" name="円/楕円 624"/>
        <xdr:cNvSpPr/>
      </xdr:nvSpPr>
      <xdr:spPr>
        <a:xfrm>
          <a:off x="14541500" y="131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78415</xdr:rowOff>
    </xdr:from>
    <xdr:ext cx="534377" cy="259045"/>
    <xdr:sp macro="" textlink="">
      <xdr:nvSpPr>
        <xdr:cNvPr id="626" name="テキスト ボックス 625"/>
        <xdr:cNvSpPr txBox="1"/>
      </xdr:nvSpPr>
      <xdr:spPr>
        <a:xfrm>
          <a:off x="14325111" y="132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77195</xdr:rowOff>
    </xdr:from>
    <xdr:to>
      <xdr:col>20</xdr:col>
      <xdr:colOff>9525</xdr:colOff>
      <xdr:row>77</xdr:row>
      <xdr:rowOff>7345</xdr:rowOff>
    </xdr:to>
    <xdr:sp macro="" textlink="">
      <xdr:nvSpPr>
        <xdr:cNvPr id="627" name="円/楕円 626"/>
        <xdr:cNvSpPr/>
      </xdr:nvSpPr>
      <xdr:spPr>
        <a:xfrm>
          <a:off x="13652500" y="131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169922</xdr:rowOff>
    </xdr:from>
    <xdr:ext cx="534377" cy="259045"/>
    <xdr:sp macro="" textlink="">
      <xdr:nvSpPr>
        <xdr:cNvPr id="628" name="テキスト ボックス 627"/>
        <xdr:cNvSpPr txBox="1"/>
      </xdr:nvSpPr>
      <xdr:spPr>
        <a:xfrm>
          <a:off x="13436111" y="132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75481</xdr:rowOff>
    </xdr:from>
    <xdr:to>
      <xdr:col>18</xdr:col>
      <xdr:colOff>492125</xdr:colOff>
      <xdr:row>77</xdr:row>
      <xdr:rowOff>5631</xdr:rowOff>
    </xdr:to>
    <xdr:sp macro="" textlink="">
      <xdr:nvSpPr>
        <xdr:cNvPr id="629" name="円/楕円 628"/>
        <xdr:cNvSpPr/>
      </xdr:nvSpPr>
      <xdr:spPr>
        <a:xfrm>
          <a:off x="12763500" y="131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168208</xdr:rowOff>
    </xdr:from>
    <xdr:ext cx="534377" cy="259045"/>
    <xdr:sp macro="" textlink="">
      <xdr:nvSpPr>
        <xdr:cNvPr id="630" name="テキスト ボックス 629"/>
        <xdr:cNvSpPr txBox="1"/>
      </xdr:nvSpPr>
      <xdr:spPr>
        <a:xfrm>
          <a:off x="12547111" y="1319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39802</xdr:rowOff>
    </xdr:from>
    <xdr:to>
      <xdr:col>23</xdr:col>
      <xdr:colOff>517525</xdr:colOff>
      <xdr:row>98</xdr:row>
      <xdr:rowOff>83959</xdr:rowOff>
    </xdr:to>
    <xdr:cxnSp macro="">
      <xdr:nvCxnSpPr>
        <xdr:cNvPr id="659" name="直線コネクタ 658"/>
        <xdr:cNvCxnSpPr/>
      </xdr:nvCxnSpPr>
      <xdr:spPr>
        <a:xfrm>
          <a:off x="15481300" y="16841902"/>
          <a:ext cx="8382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100728</xdr:rowOff>
    </xdr:from>
    <xdr:ext cx="469744" cy="259045"/>
    <xdr:sp macro="" textlink="">
      <xdr:nvSpPr>
        <xdr:cNvPr id="660" name="積立金平均値テキスト"/>
        <xdr:cNvSpPr txBox="1"/>
      </xdr:nvSpPr>
      <xdr:spPr>
        <a:xfrm>
          <a:off x="16370300" y="1655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77560</xdr:rowOff>
    </xdr:from>
    <xdr:to>
      <xdr:col>22</xdr:col>
      <xdr:colOff>365125</xdr:colOff>
      <xdr:row>98</xdr:row>
      <xdr:rowOff>39802</xdr:rowOff>
    </xdr:to>
    <xdr:cxnSp macro="">
      <xdr:nvCxnSpPr>
        <xdr:cNvPr id="662" name="直線コネクタ 661"/>
        <xdr:cNvCxnSpPr/>
      </xdr:nvCxnSpPr>
      <xdr:spPr>
        <a:xfrm>
          <a:off x="14592300" y="16708210"/>
          <a:ext cx="889000" cy="1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4" name="テキスト ボックス 663"/>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77560</xdr:rowOff>
    </xdr:from>
    <xdr:to>
      <xdr:col>21</xdr:col>
      <xdr:colOff>161925</xdr:colOff>
      <xdr:row>97</xdr:row>
      <xdr:rowOff>95390</xdr:rowOff>
    </xdr:to>
    <xdr:cxnSp macro="">
      <xdr:nvCxnSpPr>
        <xdr:cNvPr id="665" name="直線コネクタ 664"/>
        <xdr:cNvCxnSpPr/>
      </xdr:nvCxnSpPr>
      <xdr:spPr>
        <a:xfrm flipV="1">
          <a:off x="13703300" y="16708210"/>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84650</xdr:rowOff>
    </xdr:from>
    <xdr:ext cx="469744" cy="259045"/>
    <xdr:sp macro="" textlink="">
      <xdr:nvSpPr>
        <xdr:cNvPr id="667" name="テキスト ボックス 666"/>
        <xdr:cNvSpPr txBox="1"/>
      </xdr:nvSpPr>
      <xdr:spPr>
        <a:xfrm>
          <a:off x="14357427" y="163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95390</xdr:rowOff>
    </xdr:from>
    <xdr:to>
      <xdr:col>19</xdr:col>
      <xdr:colOff>644525</xdr:colOff>
      <xdr:row>98</xdr:row>
      <xdr:rowOff>4750</xdr:rowOff>
    </xdr:to>
    <xdr:cxnSp macro="">
      <xdr:nvCxnSpPr>
        <xdr:cNvPr id="668" name="直線コネクタ 667"/>
        <xdr:cNvCxnSpPr/>
      </xdr:nvCxnSpPr>
      <xdr:spPr>
        <a:xfrm flipV="1">
          <a:off x="12814300" y="16726040"/>
          <a:ext cx="8890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0" name="テキスト ボックス 669"/>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72" name="テキスト ボックス 671"/>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33159</xdr:rowOff>
    </xdr:from>
    <xdr:to>
      <xdr:col>23</xdr:col>
      <xdr:colOff>568325</xdr:colOff>
      <xdr:row>98</xdr:row>
      <xdr:rowOff>134759</xdr:rowOff>
    </xdr:to>
    <xdr:sp macro="" textlink="">
      <xdr:nvSpPr>
        <xdr:cNvPr id="678" name="円/楕円 677"/>
        <xdr:cNvSpPr/>
      </xdr:nvSpPr>
      <xdr:spPr>
        <a:xfrm>
          <a:off x="16268700" y="168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11586</xdr:rowOff>
    </xdr:from>
    <xdr:ext cx="469744" cy="259045"/>
    <xdr:sp macro="" textlink="">
      <xdr:nvSpPr>
        <xdr:cNvPr id="679" name="積立金該当値テキスト"/>
        <xdr:cNvSpPr txBox="1"/>
      </xdr:nvSpPr>
      <xdr:spPr>
        <a:xfrm>
          <a:off x="16370300" y="168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160452</xdr:rowOff>
    </xdr:from>
    <xdr:to>
      <xdr:col>22</xdr:col>
      <xdr:colOff>415925</xdr:colOff>
      <xdr:row>98</xdr:row>
      <xdr:rowOff>90602</xdr:rowOff>
    </xdr:to>
    <xdr:sp macro="" textlink="">
      <xdr:nvSpPr>
        <xdr:cNvPr id="680" name="円/楕円 679"/>
        <xdr:cNvSpPr/>
      </xdr:nvSpPr>
      <xdr:spPr>
        <a:xfrm>
          <a:off x="15430500" y="167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81729</xdr:rowOff>
    </xdr:from>
    <xdr:ext cx="469744" cy="259045"/>
    <xdr:sp macro="" textlink="">
      <xdr:nvSpPr>
        <xdr:cNvPr id="681" name="テキスト ボックス 680"/>
        <xdr:cNvSpPr txBox="1"/>
      </xdr:nvSpPr>
      <xdr:spPr>
        <a:xfrm>
          <a:off x="15246427" y="1688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26760</xdr:rowOff>
    </xdr:from>
    <xdr:to>
      <xdr:col>21</xdr:col>
      <xdr:colOff>212725</xdr:colOff>
      <xdr:row>97</xdr:row>
      <xdr:rowOff>128360</xdr:rowOff>
    </xdr:to>
    <xdr:sp macro="" textlink="">
      <xdr:nvSpPr>
        <xdr:cNvPr id="682" name="円/楕円 681"/>
        <xdr:cNvSpPr/>
      </xdr:nvSpPr>
      <xdr:spPr>
        <a:xfrm>
          <a:off x="14541500" y="166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119487</xdr:rowOff>
    </xdr:from>
    <xdr:ext cx="469744" cy="259045"/>
    <xdr:sp macro="" textlink="">
      <xdr:nvSpPr>
        <xdr:cNvPr id="683" name="テキスト ボックス 682"/>
        <xdr:cNvSpPr txBox="1"/>
      </xdr:nvSpPr>
      <xdr:spPr>
        <a:xfrm>
          <a:off x="14357427" y="167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44590</xdr:rowOff>
    </xdr:from>
    <xdr:to>
      <xdr:col>20</xdr:col>
      <xdr:colOff>9525</xdr:colOff>
      <xdr:row>97</xdr:row>
      <xdr:rowOff>146190</xdr:rowOff>
    </xdr:to>
    <xdr:sp macro="" textlink="">
      <xdr:nvSpPr>
        <xdr:cNvPr id="684" name="円/楕円 683"/>
        <xdr:cNvSpPr/>
      </xdr:nvSpPr>
      <xdr:spPr>
        <a:xfrm>
          <a:off x="13652500" y="166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137317</xdr:rowOff>
    </xdr:from>
    <xdr:ext cx="469744" cy="259045"/>
    <xdr:sp macro="" textlink="">
      <xdr:nvSpPr>
        <xdr:cNvPr id="685" name="テキスト ボックス 684"/>
        <xdr:cNvSpPr txBox="1"/>
      </xdr:nvSpPr>
      <xdr:spPr>
        <a:xfrm>
          <a:off x="13468427" y="167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125400</xdr:rowOff>
    </xdr:from>
    <xdr:to>
      <xdr:col>18</xdr:col>
      <xdr:colOff>492125</xdr:colOff>
      <xdr:row>98</xdr:row>
      <xdr:rowOff>55550</xdr:rowOff>
    </xdr:to>
    <xdr:sp macro="" textlink="">
      <xdr:nvSpPr>
        <xdr:cNvPr id="686" name="円/楕円 685"/>
        <xdr:cNvSpPr/>
      </xdr:nvSpPr>
      <xdr:spPr>
        <a:xfrm>
          <a:off x="12763500" y="167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46677</xdr:rowOff>
    </xdr:from>
    <xdr:ext cx="469744" cy="259045"/>
    <xdr:sp macro="" textlink="">
      <xdr:nvSpPr>
        <xdr:cNvPr id="687" name="テキスト ボックス 686"/>
        <xdr:cNvSpPr txBox="1"/>
      </xdr:nvSpPr>
      <xdr:spPr>
        <a:xfrm>
          <a:off x="12579427" y="1684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99695</xdr:rowOff>
    </xdr:from>
    <xdr:to>
      <xdr:col>32</xdr:col>
      <xdr:colOff>187325</xdr:colOff>
      <xdr:row>36</xdr:row>
      <xdr:rowOff>20175</xdr:rowOff>
    </xdr:to>
    <xdr:cxnSp macro="">
      <xdr:nvCxnSpPr>
        <xdr:cNvPr id="718" name="直線コネクタ 717"/>
        <xdr:cNvCxnSpPr/>
      </xdr:nvCxnSpPr>
      <xdr:spPr>
        <a:xfrm>
          <a:off x="21323300" y="6100445"/>
          <a:ext cx="838200" cy="9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69613</xdr:rowOff>
    </xdr:from>
    <xdr:ext cx="469744" cy="259045"/>
    <xdr:sp macro="" textlink="">
      <xdr:nvSpPr>
        <xdr:cNvPr id="719" name="投資及び出資金平均値テキスト"/>
        <xdr:cNvSpPr txBox="1"/>
      </xdr:nvSpPr>
      <xdr:spPr>
        <a:xfrm>
          <a:off x="22212300" y="6413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99695</xdr:rowOff>
    </xdr:from>
    <xdr:to>
      <xdr:col>31</xdr:col>
      <xdr:colOff>34925</xdr:colOff>
      <xdr:row>38</xdr:row>
      <xdr:rowOff>57894</xdr:rowOff>
    </xdr:to>
    <xdr:cxnSp macro="">
      <xdr:nvCxnSpPr>
        <xdr:cNvPr id="721" name="直線コネクタ 720"/>
        <xdr:cNvCxnSpPr/>
      </xdr:nvCxnSpPr>
      <xdr:spPr>
        <a:xfrm flipV="1">
          <a:off x="20434300" y="6100445"/>
          <a:ext cx="889000" cy="47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164645</xdr:rowOff>
    </xdr:from>
    <xdr:ext cx="469744" cy="259045"/>
    <xdr:sp macro="" textlink="">
      <xdr:nvSpPr>
        <xdr:cNvPr id="723" name="テキスト ボックス 722"/>
        <xdr:cNvSpPr txBox="1"/>
      </xdr:nvSpPr>
      <xdr:spPr>
        <a:xfrm>
          <a:off x="21088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57894</xdr:rowOff>
    </xdr:from>
    <xdr:to>
      <xdr:col>29</xdr:col>
      <xdr:colOff>517525</xdr:colOff>
      <xdr:row>38</xdr:row>
      <xdr:rowOff>89408</xdr:rowOff>
    </xdr:to>
    <xdr:cxnSp macro="">
      <xdr:nvCxnSpPr>
        <xdr:cNvPr id="724" name="直線コネクタ 723"/>
        <xdr:cNvCxnSpPr/>
      </xdr:nvCxnSpPr>
      <xdr:spPr>
        <a:xfrm flipV="1">
          <a:off x="19545300" y="6572994"/>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115261</xdr:rowOff>
    </xdr:from>
    <xdr:ext cx="469744" cy="259045"/>
    <xdr:sp macro="" textlink="">
      <xdr:nvSpPr>
        <xdr:cNvPr id="726" name="テキスト ボックス 725"/>
        <xdr:cNvSpPr txBox="1"/>
      </xdr:nvSpPr>
      <xdr:spPr>
        <a:xfrm>
          <a:off x="20199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89408</xdr:rowOff>
    </xdr:from>
    <xdr:to>
      <xdr:col>28</xdr:col>
      <xdr:colOff>314325</xdr:colOff>
      <xdr:row>39</xdr:row>
      <xdr:rowOff>25564</xdr:rowOff>
    </xdr:to>
    <xdr:cxnSp macro="">
      <xdr:nvCxnSpPr>
        <xdr:cNvPr id="727" name="直線コネクタ 726"/>
        <xdr:cNvCxnSpPr/>
      </xdr:nvCxnSpPr>
      <xdr:spPr>
        <a:xfrm flipV="1">
          <a:off x="18656300" y="6604508"/>
          <a:ext cx="889000" cy="10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102851</xdr:rowOff>
    </xdr:from>
    <xdr:ext cx="469744" cy="259045"/>
    <xdr:sp macro="" textlink="">
      <xdr:nvSpPr>
        <xdr:cNvPr id="729" name="テキスト ボックス 728"/>
        <xdr:cNvSpPr txBox="1"/>
      </xdr:nvSpPr>
      <xdr:spPr>
        <a:xfrm>
          <a:off x="19310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108892</xdr:rowOff>
    </xdr:from>
    <xdr:ext cx="469744" cy="259045"/>
    <xdr:sp macro="" textlink="">
      <xdr:nvSpPr>
        <xdr:cNvPr id="731" name="テキスト ボックス 730"/>
        <xdr:cNvSpPr txBox="1"/>
      </xdr:nvSpPr>
      <xdr:spPr>
        <a:xfrm>
          <a:off x="18421427" y="62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140825</xdr:rowOff>
    </xdr:from>
    <xdr:to>
      <xdr:col>32</xdr:col>
      <xdr:colOff>238125</xdr:colOff>
      <xdr:row>36</xdr:row>
      <xdr:rowOff>70975</xdr:rowOff>
    </xdr:to>
    <xdr:sp macro="" textlink="">
      <xdr:nvSpPr>
        <xdr:cNvPr id="737" name="円/楕円 736"/>
        <xdr:cNvSpPr/>
      </xdr:nvSpPr>
      <xdr:spPr>
        <a:xfrm>
          <a:off x="22110700" y="6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163702</xdr:rowOff>
    </xdr:from>
    <xdr:ext cx="469744" cy="259045"/>
    <xdr:sp macro="" textlink="">
      <xdr:nvSpPr>
        <xdr:cNvPr id="738" name="投資及び出資金該当値テキスト"/>
        <xdr:cNvSpPr txBox="1"/>
      </xdr:nvSpPr>
      <xdr:spPr>
        <a:xfrm>
          <a:off x="22212300" y="599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48895</xdr:rowOff>
    </xdr:from>
    <xdr:to>
      <xdr:col>31</xdr:col>
      <xdr:colOff>85725</xdr:colOff>
      <xdr:row>35</xdr:row>
      <xdr:rowOff>150495</xdr:rowOff>
    </xdr:to>
    <xdr:sp macro="" textlink="">
      <xdr:nvSpPr>
        <xdr:cNvPr id="739" name="円/楕円 738"/>
        <xdr:cNvSpPr/>
      </xdr:nvSpPr>
      <xdr:spPr>
        <a:xfrm>
          <a:off x="21272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167022</xdr:rowOff>
    </xdr:from>
    <xdr:ext cx="469744" cy="259045"/>
    <xdr:sp macro="" textlink="">
      <xdr:nvSpPr>
        <xdr:cNvPr id="740" name="テキスト ボックス 739"/>
        <xdr:cNvSpPr txBox="1"/>
      </xdr:nvSpPr>
      <xdr:spPr>
        <a:xfrm>
          <a:off x="21088427"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7094</xdr:rowOff>
    </xdr:from>
    <xdr:to>
      <xdr:col>29</xdr:col>
      <xdr:colOff>568325</xdr:colOff>
      <xdr:row>38</xdr:row>
      <xdr:rowOff>108694</xdr:rowOff>
    </xdr:to>
    <xdr:sp macro="" textlink="">
      <xdr:nvSpPr>
        <xdr:cNvPr id="741" name="円/楕円 740"/>
        <xdr:cNvSpPr/>
      </xdr:nvSpPr>
      <xdr:spPr>
        <a:xfrm>
          <a:off x="20383500" y="652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99821</xdr:rowOff>
    </xdr:from>
    <xdr:ext cx="469744" cy="259045"/>
    <xdr:sp macro="" textlink="">
      <xdr:nvSpPr>
        <xdr:cNvPr id="742" name="テキスト ボックス 741"/>
        <xdr:cNvSpPr txBox="1"/>
      </xdr:nvSpPr>
      <xdr:spPr>
        <a:xfrm>
          <a:off x="20199427" y="66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38608</xdr:rowOff>
    </xdr:from>
    <xdr:to>
      <xdr:col>28</xdr:col>
      <xdr:colOff>365125</xdr:colOff>
      <xdr:row>38</xdr:row>
      <xdr:rowOff>140208</xdr:rowOff>
    </xdr:to>
    <xdr:sp macro="" textlink="">
      <xdr:nvSpPr>
        <xdr:cNvPr id="743" name="円/楕円 742"/>
        <xdr:cNvSpPr/>
      </xdr:nvSpPr>
      <xdr:spPr>
        <a:xfrm>
          <a:off x="19494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131335</xdr:rowOff>
    </xdr:from>
    <xdr:ext cx="469744" cy="259045"/>
    <xdr:sp macro="" textlink="">
      <xdr:nvSpPr>
        <xdr:cNvPr id="744" name="テキスト ボックス 743"/>
        <xdr:cNvSpPr txBox="1"/>
      </xdr:nvSpPr>
      <xdr:spPr>
        <a:xfrm>
          <a:off x="19310427"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146214</xdr:rowOff>
    </xdr:from>
    <xdr:to>
      <xdr:col>27</xdr:col>
      <xdr:colOff>161925</xdr:colOff>
      <xdr:row>39</xdr:row>
      <xdr:rowOff>76364</xdr:rowOff>
    </xdr:to>
    <xdr:sp macro="" textlink="">
      <xdr:nvSpPr>
        <xdr:cNvPr id="745" name="円/楕円 744"/>
        <xdr:cNvSpPr/>
      </xdr:nvSpPr>
      <xdr:spPr>
        <a:xfrm>
          <a:off x="18605500" y="66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67491</xdr:rowOff>
    </xdr:from>
    <xdr:ext cx="378565" cy="259045"/>
    <xdr:sp macro="" textlink="">
      <xdr:nvSpPr>
        <xdr:cNvPr id="746" name="テキスト ボックス 745"/>
        <xdr:cNvSpPr txBox="1"/>
      </xdr:nvSpPr>
      <xdr:spPr>
        <a:xfrm>
          <a:off x="18467017" y="6754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10953</xdr:rowOff>
    </xdr:from>
    <xdr:to>
      <xdr:col>32</xdr:col>
      <xdr:colOff>187325</xdr:colOff>
      <xdr:row>58</xdr:row>
      <xdr:rowOff>24257</xdr:rowOff>
    </xdr:to>
    <xdr:cxnSp macro="">
      <xdr:nvCxnSpPr>
        <xdr:cNvPr id="773" name="直線コネクタ 772"/>
        <xdr:cNvCxnSpPr/>
      </xdr:nvCxnSpPr>
      <xdr:spPr>
        <a:xfrm flipV="1">
          <a:off x="21323300" y="9955053"/>
          <a:ext cx="8382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4"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17102</xdr:rowOff>
    </xdr:from>
    <xdr:to>
      <xdr:col>31</xdr:col>
      <xdr:colOff>34925</xdr:colOff>
      <xdr:row>58</xdr:row>
      <xdr:rowOff>24257</xdr:rowOff>
    </xdr:to>
    <xdr:cxnSp macro="">
      <xdr:nvCxnSpPr>
        <xdr:cNvPr id="776" name="直線コネクタ 775"/>
        <xdr:cNvCxnSpPr/>
      </xdr:nvCxnSpPr>
      <xdr:spPr>
        <a:xfrm>
          <a:off x="20434300" y="9961202"/>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168668</xdr:rowOff>
    </xdr:from>
    <xdr:ext cx="469744" cy="259045"/>
    <xdr:sp macro="" textlink="">
      <xdr:nvSpPr>
        <xdr:cNvPr id="778" name="テキスト ボックス 777"/>
        <xdr:cNvSpPr txBox="1"/>
      </xdr:nvSpPr>
      <xdr:spPr>
        <a:xfrm>
          <a:off x="21088427"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133505</xdr:rowOff>
    </xdr:from>
    <xdr:to>
      <xdr:col>29</xdr:col>
      <xdr:colOff>517525</xdr:colOff>
      <xdr:row>58</xdr:row>
      <xdr:rowOff>17102</xdr:rowOff>
    </xdr:to>
    <xdr:cxnSp macro="">
      <xdr:nvCxnSpPr>
        <xdr:cNvPr id="779" name="直線コネクタ 778"/>
        <xdr:cNvCxnSpPr/>
      </xdr:nvCxnSpPr>
      <xdr:spPr>
        <a:xfrm>
          <a:off x="19545300" y="9906155"/>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81" name="テキスト ボックス 780"/>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133505</xdr:rowOff>
    </xdr:from>
    <xdr:to>
      <xdr:col>28</xdr:col>
      <xdr:colOff>314325</xdr:colOff>
      <xdr:row>58</xdr:row>
      <xdr:rowOff>34087</xdr:rowOff>
    </xdr:to>
    <xdr:cxnSp macro="">
      <xdr:nvCxnSpPr>
        <xdr:cNvPr id="782" name="直線コネクタ 781"/>
        <xdr:cNvCxnSpPr/>
      </xdr:nvCxnSpPr>
      <xdr:spPr>
        <a:xfrm flipV="1">
          <a:off x="18656300" y="9906155"/>
          <a:ext cx="889000" cy="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134378</xdr:rowOff>
    </xdr:from>
    <xdr:ext cx="534377" cy="259045"/>
    <xdr:sp macro="" textlink="">
      <xdr:nvSpPr>
        <xdr:cNvPr id="784" name="テキスト ボックス 783"/>
        <xdr:cNvSpPr txBox="1"/>
      </xdr:nvSpPr>
      <xdr:spPr>
        <a:xfrm>
          <a:off x="19278111" y="95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108272</xdr:rowOff>
    </xdr:from>
    <xdr:ext cx="534377" cy="259045"/>
    <xdr:sp macro="" textlink="">
      <xdr:nvSpPr>
        <xdr:cNvPr id="786" name="テキスト ボックス 785"/>
        <xdr:cNvSpPr txBox="1"/>
      </xdr:nvSpPr>
      <xdr:spPr>
        <a:xfrm>
          <a:off x="18389111" y="95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131603</xdr:rowOff>
    </xdr:from>
    <xdr:to>
      <xdr:col>32</xdr:col>
      <xdr:colOff>238125</xdr:colOff>
      <xdr:row>58</xdr:row>
      <xdr:rowOff>61753</xdr:rowOff>
    </xdr:to>
    <xdr:sp macro="" textlink="">
      <xdr:nvSpPr>
        <xdr:cNvPr id="792" name="円/楕円 791"/>
        <xdr:cNvSpPr/>
      </xdr:nvSpPr>
      <xdr:spPr>
        <a:xfrm>
          <a:off x="22110700" y="99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110030</xdr:rowOff>
    </xdr:from>
    <xdr:ext cx="469744" cy="259045"/>
    <xdr:sp macro="" textlink="">
      <xdr:nvSpPr>
        <xdr:cNvPr id="793" name="貸付金該当値テキスト"/>
        <xdr:cNvSpPr txBox="1"/>
      </xdr:nvSpPr>
      <xdr:spPr>
        <a:xfrm>
          <a:off x="22212300" y="98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144907</xdr:rowOff>
    </xdr:from>
    <xdr:to>
      <xdr:col>31</xdr:col>
      <xdr:colOff>85725</xdr:colOff>
      <xdr:row>58</xdr:row>
      <xdr:rowOff>75057</xdr:rowOff>
    </xdr:to>
    <xdr:sp macro="" textlink="">
      <xdr:nvSpPr>
        <xdr:cNvPr id="794" name="円/楕円 793"/>
        <xdr:cNvSpPr/>
      </xdr:nvSpPr>
      <xdr:spPr>
        <a:xfrm>
          <a:off x="212725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66184</xdr:rowOff>
    </xdr:from>
    <xdr:ext cx="469744" cy="259045"/>
    <xdr:sp macro="" textlink="">
      <xdr:nvSpPr>
        <xdr:cNvPr id="795" name="テキスト ボックス 794"/>
        <xdr:cNvSpPr txBox="1"/>
      </xdr:nvSpPr>
      <xdr:spPr>
        <a:xfrm>
          <a:off x="21088427" y="100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137752</xdr:rowOff>
    </xdr:from>
    <xdr:to>
      <xdr:col>29</xdr:col>
      <xdr:colOff>568325</xdr:colOff>
      <xdr:row>58</xdr:row>
      <xdr:rowOff>67902</xdr:rowOff>
    </xdr:to>
    <xdr:sp macro="" textlink="">
      <xdr:nvSpPr>
        <xdr:cNvPr id="796" name="円/楕円 795"/>
        <xdr:cNvSpPr/>
      </xdr:nvSpPr>
      <xdr:spPr>
        <a:xfrm>
          <a:off x="20383500" y="99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59029</xdr:rowOff>
    </xdr:from>
    <xdr:ext cx="469744" cy="259045"/>
    <xdr:sp macro="" textlink="">
      <xdr:nvSpPr>
        <xdr:cNvPr id="797" name="テキスト ボックス 796"/>
        <xdr:cNvSpPr txBox="1"/>
      </xdr:nvSpPr>
      <xdr:spPr>
        <a:xfrm>
          <a:off x="20199427" y="1000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82705</xdr:rowOff>
    </xdr:from>
    <xdr:to>
      <xdr:col>28</xdr:col>
      <xdr:colOff>365125</xdr:colOff>
      <xdr:row>58</xdr:row>
      <xdr:rowOff>12855</xdr:rowOff>
    </xdr:to>
    <xdr:sp macro="" textlink="">
      <xdr:nvSpPr>
        <xdr:cNvPr id="798" name="円/楕円 797"/>
        <xdr:cNvSpPr/>
      </xdr:nvSpPr>
      <xdr:spPr>
        <a:xfrm>
          <a:off x="19494500" y="985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3982</xdr:rowOff>
    </xdr:from>
    <xdr:ext cx="469744" cy="259045"/>
    <xdr:sp macro="" textlink="">
      <xdr:nvSpPr>
        <xdr:cNvPr id="799" name="テキスト ボックス 798"/>
        <xdr:cNvSpPr txBox="1"/>
      </xdr:nvSpPr>
      <xdr:spPr>
        <a:xfrm>
          <a:off x="19310427" y="994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154737</xdr:rowOff>
    </xdr:from>
    <xdr:to>
      <xdr:col>27</xdr:col>
      <xdr:colOff>161925</xdr:colOff>
      <xdr:row>58</xdr:row>
      <xdr:rowOff>84887</xdr:rowOff>
    </xdr:to>
    <xdr:sp macro="" textlink="">
      <xdr:nvSpPr>
        <xdr:cNvPr id="800" name="円/楕円 799"/>
        <xdr:cNvSpPr/>
      </xdr:nvSpPr>
      <xdr:spPr>
        <a:xfrm>
          <a:off x="18605500" y="99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76014</xdr:rowOff>
    </xdr:from>
    <xdr:ext cx="469744" cy="259045"/>
    <xdr:sp macro="" textlink="">
      <xdr:nvSpPr>
        <xdr:cNvPr id="801" name="テキスト ボックス 800"/>
        <xdr:cNvSpPr txBox="1"/>
      </xdr:nvSpPr>
      <xdr:spPr>
        <a:xfrm>
          <a:off x="18421427" y="1002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138023</xdr:rowOff>
    </xdr:from>
    <xdr:to>
      <xdr:col>32</xdr:col>
      <xdr:colOff>187325</xdr:colOff>
      <xdr:row>76</xdr:row>
      <xdr:rowOff>75006</xdr:rowOff>
    </xdr:to>
    <xdr:cxnSp macro="">
      <xdr:nvCxnSpPr>
        <xdr:cNvPr id="831" name="直線コネクタ 830"/>
        <xdr:cNvCxnSpPr/>
      </xdr:nvCxnSpPr>
      <xdr:spPr>
        <a:xfrm flipV="1">
          <a:off x="21323300" y="12996773"/>
          <a:ext cx="838200" cy="10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32"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75006</xdr:rowOff>
    </xdr:from>
    <xdr:to>
      <xdr:col>31</xdr:col>
      <xdr:colOff>34925</xdr:colOff>
      <xdr:row>76</xdr:row>
      <xdr:rowOff>134671</xdr:rowOff>
    </xdr:to>
    <xdr:cxnSp macro="">
      <xdr:nvCxnSpPr>
        <xdr:cNvPr id="834" name="直線コネクタ 833"/>
        <xdr:cNvCxnSpPr/>
      </xdr:nvCxnSpPr>
      <xdr:spPr>
        <a:xfrm flipV="1">
          <a:off x="20434300" y="13105206"/>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107357</xdr:rowOff>
    </xdr:from>
    <xdr:ext cx="534377" cy="259045"/>
    <xdr:sp macro="" textlink="">
      <xdr:nvSpPr>
        <xdr:cNvPr id="836" name="テキスト ボックス 835"/>
        <xdr:cNvSpPr txBox="1"/>
      </xdr:nvSpPr>
      <xdr:spPr>
        <a:xfrm>
          <a:off x="21056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134671</xdr:rowOff>
    </xdr:from>
    <xdr:to>
      <xdr:col>29</xdr:col>
      <xdr:colOff>517525</xdr:colOff>
      <xdr:row>76</xdr:row>
      <xdr:rowOff>149720</xdr:rowOff>
    </xdr:to>
    <xdr:cxnSp macro="">
      <xdr:nvCxnSpPr>
        <xdr:cNvPr id="837" name="直線コネクタ 836"/>
        <xdr:cNvCxnSpPr/>
      </xdr:nvCxnSpPr>
      <xdr:spPr>
        <a:xfrm flipV="1">
          <a:off x="19545300" y="13164871"/>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143743</xdr:rowOff>
    </xdr:from>
    <xdr:ext cx="534377" cy="259045"/>
    <xdr:sp macro="" textlink="">
      <xdr:nvSpPr>
        <xdr:cNvPr id="839" name="テキスト ボックス 838"/>
        <xdr:cNvSpPr txBox="1"/>
      </xdr:nvSpPr>
      <xdr:spPr>
        <a:xfrm>
          <a:off x="20167111" y="12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149720</xdr:rowOff>
    </xdr:from>
    <xdr:to>
      <xdr:col>28</xdr:col>
      <xdr:colOff>314325</xdr:colOff>
      <xdr:row>76</xdr:row>
      <xdr:rowOff>169799</xdr:rowOff>
    </xdr:to>
    <xdr:cxnSp macro="">
      <xdr:nvCxnSpPr>
        <xdr:cNvPr id="840" name="直線コネクタ 839"/>
        <xdr:cNvCxnSpPr/>
      </xdr:nvCxnSpPr>
      <xdr:spPr>
        <a:xfrm flipV="1">
          <a:off x="18656300" y="13179920"/>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158945</xdr:rowOff>
    </xdr:from>
    <xdr:ext cx="534377" cy="259045"/>
    <xdr:sp macro="" textlink="">
      <xdr:nvSpPr>
        <xdr:cNvPr id="842" name="テキスト ボックス 841"/>
        <xdr:cNvSpPr txBox="1"/>
      </xdr:nvSpPr>
      <xdr:spPr>
        <a:xfrm>
          <a:off x="19278111" y="128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159059</xdr:rowOff>
    </xdr:from>
    <xdr:ext cx="534377" cy="259045"/>
    <xdr:sp macro="" textlink="">
      <xdr:nvSpPr>
        <xdr:cNvPr id="844" name="テキスト ボックス 843"/>
        <xdr:cNvSpPr txBox="1"/>
      </xdr:nvSpPr>
      <xdr:spPr>
        <a:xfrm>
          <a:off x="18389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87223</xdr:rowOff>
    </xdr:from>
    <xdr:to>
      <xdr:col>32</xdr:col>
      <xdr:colOff>238125</xdr:colOff>
      <xdr:row>76</xdr:row>
      <xdr:rowOff>17373</xdr:rowOff>
    </xdr:to>
    <xdr:sp macro="" textlink="">
      <xdr:nvSpPr>
        <xdr:cNvPr id="850" name="円/楕円 849"/>
        <xdr:cNvSpPr/>
      </xdr:nvSpPr>
      <xdr:spPr>
        <a:xfrm>
          <a:off x="22110700" y="129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65650</xdr:rowOff>
    </xdr:from>
    <xdr:ext cx="534377" cy="259045"/>
    <xdr:sp macro="" textlink="">
      <xdr:nvSpPr>
        <xdr:cNvPr id="851" name="繰出金該当値テキスト"/>
        <xdr:cNvSpPr txBox="1"/>
      </xdr:nvSpPr>
      <xdr:spPr>
        <a:xfrm>
          <a:off x="22212300" y="129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24206</xdr:rowOff>
    </xdr:from>
    <xdr:to>
      <xdr:col>31</xdr:col>
      <xdr:colOff>85725</xdr:colOff>
      <xdr:row>76</xdr:row>
      <xdr:rowOff>125806</xdr:rowOff>
    </xdr:to>
    <xdr:sp macro="" textlink="">
      <xdr:nvSpPr>
        <xdr:cNvPr id="852" name="円/楕円 851"/>
        <xdr:cNvSpPr/>
      </xdr:nvSpPr>
      <xdr:spPr>
        <a:xfrm>
          <a:off x="21272500" y="130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116933</xdr:rowOff>
    </xdr:from>
    <xdr:ext cx="534377" cy="259045"/>
    <xdr:sp macro="" textlink="">
      <xdr:nvSpPr>
        <xdr:cNvPr id="853" name="テキスト ボックス 852"/>
        <xdr:cNvSpPr txBox="1"/>
      </xdr:nvSpPr>
      <xdr:spPr>
        <a:xfrm>
          <a:off x="21056111" y="1314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83871</xdr:rowOff>
    </xdr:from>
    <xdr:to>
      <xdr:col>29</xdr:col>
      <xdr:colOff>568325</xdr:colOff>
      <xdr:row>77</xdr:row>
      <xdr:rowOff>14021</xdr:rowOff>
    </xdr:to>
    <xdr:sp macro="" textlink="">
      <xdr:nvSpPr>
        <xdr:cNvPr id="854" name="円/楕円 853"/>
        <xdr:cNvSpPr/>
      </xdr:nvSpPr>
      <xdr:spPr>
        <a:xfrm>
          <a:off x="20383500" y="131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5148</xdr:rowOff>
    </xdr:from>
    <xdr:ext cx="534377" cy="259045"/>
    <xdr:sp macro="" textlink="">
      <xdr:nvSpPr>
        <xdr:cNvPr id="855" name="テキスト ボックス 854"/>
        <xdr:cNvSpPr txBox="1"/>
      </xdr:nvSpPr>
      <xdr:spPr>
        <a:xfrm>
          <a:off x="20167111" y="132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98920</xdr:rowOff>
    </xdr:from>
    <xdr:to>
      <xdr:col>28</xdr:col>
      <xdr:colOff>365125</xdr:colOff>
      <xdr:row>77</xdr:row>
      <xdr:rowOff>29070</xdr:rowOff>
    </xdr:to>
    <xdr:sp macro="" textlink="">
      <xdr:nvSpPr>
        <xdr:cNvPr id="856" name="円/楕円 855"/>
        <xdr:cNvSpPr/>
      </xdr:nvSpPr>
      <xdr:spPr>
        <a:xfrm>
          <a:off x="19494500" y="131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20197</xdr:rowOff>
    </xdr:from>
    <xdr:ext cx="534377" cy="259045"/>
    <xdr:sp macro="" textlink="">
      <xdr:nvSpPr>
        <xdr:cNvPr id="857" name="テキスト ボックス 856"/>
        <xdr:cNvSpPr txBox="1"/>
      </xdr:nvSpPr>
      <xdr:spPr>
        <a:xfrm>
          <a:off x="19278111" y="132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118999</xdr:rowOff>
    </xdr:from>
    <xdr:to>
      <xdr:col>27</xdr:col>
      <xdr:colOff>161925</xdr:colOff>
      <xdr:row>77</xdr:row>
      <xdr:rowOff>49149</xdr:rowOff>
    </xdr:to>
    <xdr:sp macro="" textlink="">
      <xdr:nvSpPr>
        <xdr:cNvPr id="858" name="円/楕円 857"/>
        <xdr:cNvSpPr/>
      </xdr:nvSpPr>
      <xdr:spPr>
        <a:xfrm>
          <a:off x="186055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40276</xdr:rowOff>
    </xdr:from>
    <xdr:ext cx="534377" cy="259045"/>
    <xdr:sp macro="" textlink="">
      <xdr:nvSpPr>
        <xdr:cNvPr id="859" name="テキスト ボックス 858"/>
        <xdr:cNvSpPr txBox="1"/>
      </xdr:nvSpPr>
      <xdr:spPr>
        <a:xfrm>
          <a:off x="18389111" y="132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は、子ども子育て新制度の創設などにより扶助費が増加したほか、中学校移転整備や公共施設の耐震化などにより、普通建設費が増加している。また、生活保護費国庫負担金清算返納の減などにより、補助費等が減少したほか、教育関係基金積み立て額の減などにより積立金が減少している。類似団体と比較すると、人件費は大幅に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23223</xdr:rowOff>
    </xdr:from>
    <xdr:to>
      <xdr:col>6</xdr:col>
      <xdr:colOff>511175</xdr:colOff>
      <xdr:row>36</xdr:row>
      <xdr:rowOff>109220</xdr:rowOff>
    </xdr:to>
    <xdr:cxnSp macro="">
      <xdr:nvCxnSpPr>
        <xdr:cNvPr id="63" name="直線コネクタ 62"/>
        <xdr:cNvCxnSpPr/>
      </xdr:nvCxnSpPr>
      <xdr:spPr>
        <a:xfrm flipV="1">
          <a:off x="3797300" y="6195423"/>
          <a:ext cx="8382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74766</xdr:rowOff>
    </xdr:from>
    <xdr:ext cx="469744" cy="259045"/>
    <xdr:sp macro="" textlink="">
      <xdr:nvSpPr>
        <xdr:cNvPr id="64" name="議会費平均値テキスト"/>
        <xdr:cNvSpPr txBox="1"/>
      </xdr:nvSpPr>
      <xdr:spPr>
        <a:xfrm>
          <a:off x="4686300" y="5732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109220</xdr:rowOff>
    </xdr:from>
    <xdr:to>
      <xdr:col>5</xdr:col>
      <xdr:colOff>358775</xdr:colOff>
      <xdr:row>37</xdr:row>
      <xdr:rowOff>10704</xdr:rowOff>
    </xdr:to>
    <xdr:cxnSp macro="">
      <xdr:nvCxnSpPr>
        <xdr:cNvPr id="66" name="直線コネクタ 65"/>
        <xdr:cNvCxnSpPr/>
      </xdr:nvCxnSpPr>
      <xdr:spPr>
        <a:xfrm flipV="1">
          <a:off x="2908300" y="6281420"/>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39931</xdr:rowOff>
    </xdr:from>
    <xdr:ext cx="469744" cy="259045"/>
    <xdr:sp macro="" textlink="">
      <xdr:nvSpPr>
        <xdr:cNvPr id="68" name="テキスト ボックス 67"/>
        <xdr:cNvSpPr txBox="1"/>
      </xdr:nvSpPr>
      <xdr:spPr>
        <a:xfrm>
          <a:off x="3562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43906</xdr:rowOff>
    </xdr:from>
    <xdr:to>
      <xdr:col>4</xdr:col>
      <xdr:colOff>155575</xdr:colOff>
      <xdr:row>37</xdr:row>
      <xdr:rowOff>10704</xdr:rowOff>
    </xdr:to>
    <xdr:cxnSp macro="">
      <xdr:nvCxnSpPr>
        <xdr:cNvPr id="69" name="直線コネクタ 68"/>
        <xdr:cNvCxnSpPr/>
      </xdr:nvCxnSpPr>
      <xdr:spPr>
        <a:xfrm>
          <a:off x="2019300" y="6216106"/>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162560</xdr:rowOff>
    </xdr:from>
    <xdr:to>
      <xdr:col>2</xdr:col>
      <xdr:colOff>638175</xdr:colOff>
      <xdr:row>36</xdr:row>
      <xdr:rowOff>43906</xdr:rowOff>
    </xdr:to>
    <xdr:cxnSp macro="">
      <xdr:nvCxnSpPr>
        <xdr:cNvPr id="72" name="直線コネクタ 71"/>
        <xdr:cNvCxnSpPr/>
      </xdr:nvCxnSpPr>
      <xdr:spPr>
        <a:xfrm>
          <a:off x="1130300" y="5991860"/>
          <a:ext cx="889000" cy="2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69323</xdr:rowOff>
    </xdr:from>
    <xdr:ext cx="469744" cy="259045"/>
    <xdr:sp macro="" textlink="">
      <xdr:nvSpPr>
        <xdr:cNvPr id="76" name="テキスト ボックス 75"/>
        <xdr:cNvSpPr txBox="1"/>
      </xdr:nvSpPr>
      <xdr:spPr>
        <a:xfrm>
          <a:off x="895427"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143873</xdr:rowOff>
    </xdr:from>
    <xdr:to>
      <xdr:col>6</xdr:col>
      <xdr:colOff>561975</xdr:colOff>
      <xdr:row>36</xdr:row>
      <xdr:rowOff>74023</xdr:rowOff>
    </xdr:to>
    <xdr:sp macro="" textlink="">
      <xdr:nvSpPr>
        <xdr:cNvPr id="82" name="円/楕円 81"/>
        <xdr:cNvSpPr/>
      </xdr:nvSpPr>
      <xdr:spPr>
        <a:xfrm>
          <a:off x="4584700" y="61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122300</xdr:rowOff>
    </xdr:from>
    <xdr:ext cx="469744" cy="259045"/>
    <xdr:sp macro="" textlink="">
      <xdr:nvSpPr>
        <xdr:cNvPr id="83" name="議会費該当値テキスト"/>
        <xdr:cNvSpPr txBox="1"/>
      </xdr:nvSpPr>
      <xdr:spPr>
        <a:xfrm>
          <a:off x="4686300"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58420</xdr:rowOff>
    </xdr:from>
    <xdr:to>
      <xdr:col>5</xdr:col>
      <xdr:colOff>409575</xdr:colOff>
      <xdr:row>36</xdr:row>
      <xdr:rowOff>160020</xdr:rowOff>
    </xdr:to>
    <xdr:sp macro="" textlink="">
      <xdr:nvSpPr>
        <xdr:cNvPr id="84" name="円/楕円 83"/>
        <xdr:cNvSpPr/>
      </xdr:nvSpPr>
      <xdr:spPr>
        <a:xfrm>
          <a:off x="3746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151147</xdr:rowOff>
    </xdr:from>
    <xdr:ext cx="469744" cy="259045"/>
    <xdr:sp macro="" textlink="">
      <xdr:nvSpPr>
        <xdr:cNvPr id="85" name="テキスト ボックス 84"/>
        <xdr:cNvSpPr txBox="1"/>
      </xdr:nvSpPr>
      <xdr:spPr>
        <a:xfrm>
          <a:off x="3562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131354</xdr:rowOff>
    </xdr:from>
    <xdr:to>
      <xdr:col>4</xdr:col>
      <xdr:colOff>206375</xdr:colOff>
      <xdr:row>37</xdr:row>
      <xdr:rowOff>61504</xdr:rowOff>
    </xdr:to>
    <xdr:sp macro="" textlink="">
      <xdr:nvSpPr>
        <xdr:cNvPr id="86" name="円/楕円 85"/>
        <xdr:cNvSpPr/>
      </xdr:nvSpPr>
      <xdr:spPr>
        <a:xfrm>
          <a:off x="28575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52631</xdr:rowOff>
    </xdr:from>
    <xdr:ext cx="469744" cy="259045"/>
    <xdr:sp macro="" textlink="">
      <xdr:nvSpPr>
        <xdr:cNvPr id="87" name="テキスト ボックス 86"/>
        <xdr:cNvSpPr txBox="1"/>
      </xdr:nvSpPr>
      <xdr:spPr>
        <a:xfrm>
          <a:off x="2673427" y="63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164556</xdr:rowOff>
    </xdr:from>
    <xdr:to>
      <xdr:col>3</xdr:col>
      <xdr:colOff>3175</xdr:colOff>
      <xdr:row>36</xdr:row>
      <xdr:rowOff>94706</xdr:rowOff>
    </xdr:to>
    <xdr:sp macro="" textlink="">
      <xdr:nvSpPr>
        <xdr:cNvPr id="88" name="円/楕円 87"/>
        <xdr:cNvSpPr/>
      </xdr:nvSpPr>
      <xdr:spPr>
        <a:xfrm>
          <a:off x="19685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85833</xdr:rowOff>
    </xdr:from>
    <xdr:ext cx="469744" cy="259045"/>
    <xdr:sp macro="" textlink="">
      <xdr:nvSpPr>
        <xdr:cNvPr id="89" name="テキスト ボックス 88"/>
        <xdr:cNvSpPr txBox="1"/>
      </xdr:nvSpPr>
      <xdr:spPr>
        <a:xfrm>
          <a:off x="1784427"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111760</xdr:rowOff>
    </xdr:from>
    <xdr:to>
      <xdr:col>1</xdr:col>
      <xdr:colOff>485775</xdr:colOff>
      <xdr:row>35</xdr:row>
      <xdr:rowOff>41910</xdr:rowOff>
    </xdr:to>
    <xdr:sp macro="" textlink="">
      <xdr:nvSpPr>
        <xdr:cNvPr id="90" name="円/楕円 89"/>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33037</xdr:rowOff>
    </xdr:from>
    <xdr:ext cx="469744" cy="259045"/>
    <xdr:sp macro="" textlink="">
      <xdr:nvSpPr>
        <xdr:cNvPr id="91" name="テキスト ボックス 90"/>
        <xdr:cNvSpPr txBox="1"/>
      </xdr:nvSpPr>
      <xdr:spPr>
        <a:xfrm>
          <a:off x="8954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65153</xdr:rowOff>
    </xdr:from>
    <xdr:to>
      <xdr:col>6</xdr:col>
      <xdr:colOff>511175</xdr:colOff>
      <xdr:row>57</xdr:row>
      <xdr:rowOff>70572</xdr:rowOff>
    </xdr:to>
    <xdr:cxnSp macro="">
      <xdr:nvCxnSpPr>
        <xdr:cNvPr id="119" name="直線コネクタ 118"/>
        <xdr:cNvCxnSpPr/>
      </xdr:nvCxnSpPr>
      <xdr:spPr>
        <a:xfrm flipV="1">
          <a:off x="3797300" y="9837803"/>
          <a:ext cx="8382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164252</xdr:rowOff>
    </xdr:from>
    <xdr:to>
      <xdr:col>5</xdr:col>
      <xdr:colOff>358775</xdr:colOff>
      <xdr:row>57</xdr:row>
      <xdr:rowOff>70572</xdr:rowOff>
    </xdr:to>
    <xdr:cxnSp macro="">
      <xdr:nvCxnSpPr>
        <xdr:cNvPr id="122" name="直線コネクタ 121"/>
        <xdr:cNvCxnSpPr/>
      </xdr:nvCxnSpPr>
      <xdr:spPr>
        <a:xfrm>
          <a:off x="2908300" y="9765452"/>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4" name="テキスト ボックス 123"/>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164252</xdr:rowOff>
    </xdr:from>
    <xdr:to>
      <xdr:col>4</xdr:col>
      <xdr:colOff>155575</xdr:colOff>
      <xdr:row>57</xdr:row>
      <xdr:rowOff>8461</xdr:rowOff>
    </xdr:to>
    <xdr:cxnSp macro="">
      <xdr:nvCxnSpPr>
        <xdr:cNvPr id="125" name="直線コネクタ 124"/>
        <xdr:cNvCxnSpPr/>
      </xdr:nvCxnSpPr>
      <xdr:spPr>
        <a:xfrm flipV="1">
          <a:off x="2019300" y="9765452"/>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114719</xdr:rowOff>
    </xdr:from>
    <xdr:ext cx="534377" cy="259045"/>
    <xdr:sp macro="" textlink="">
      <xdr:nvSpPr>
        <xdr:cNvPr id="127" name="テキスト ボックス 126"/>
        <xdr:cNvSpPr txBox="1"/>
      </xdr:nvSpPr>
      <xdr:spPr>
        <a:xfrm>
          <a:off x="2641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8461</xdr:rowOff>
    </xdr:from>
    <xdr:to>
      <xdr:col>2</xdr:col>
      <xdr:colOff>638175</xdr:colOff>
      <xdr:row>57</xdr:row>
      <xdr:rowOff>44328</xdr:rowOff>
    </xdr:to>
    <xdr:cxnSp macro="">
      <xdr:nvCxnSpPr>
        <xdr:cNvPr id="128" name="直線コネクタ 127"/>
        <xdr:cNvCxnSpPr/>
      </xdr:nvCxnSpPr>
      <xdr:spPr>
        <a:xfrm flipV="1">
          <a:off x="1130300" y="9781111"/>
          <a:ext cx="8890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14353</xdr:rowOff>
    </xdr:from>
    <xdr:to>
      <xdr:col>6</xdr:col>
      <xdr:colOff>561975</xdr:colOff>
      <xdr:row>57</xdr:row>
      <xdr:rowOff>115953</xdr:rowOff>
    </xdr:to>
    <xdr:sp macro="" textlink="">
      <xdr:nvSpPr>
        <xdr:cNvPr id="138" name="円/楕円 137"/>
        <xdr:cNvSpPr/>
      </xdr:nvSpPr>
      <xdr:spPr>
        <a:xfrm>
          <a:off x="4584700" y="978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164230</xdr:rowOff>
    </xdr:from>
    <xdr:ext cx="534377" cy="259045"/>
    <xdr:sp macro="" textlink="">
      <xdr:nvSpPr>
        <xdr:cNvPr id="139" name="総務費該当値テキスト"/>
        <xdr:cNvSpPr txBox="1"/>
      </xdr:nvSpPr>
      <xdr:spPr>
        <a:xfrm>
          <a:off x="4686300" y="97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30,761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19772</xdr:rowOff>
    </xdr:from>
    <xdr:to>
      <xdr:col>5</xdr:col>
      <xdr:colOff>409575</xdr:colOff>
      <xdr:row>57</xdr:row>
      <xdr:rowOff>121372</xdr:rowOff>
    </xdr:to>
    <xdr:sp macro="" textlink="">
      <xdr:nvSpPr>
        <xdr:cNvPr id="140" name="円/楕円 139"/>
        <xdr:cNvSpPr/>
      </xdr:nvSpPr>
      <xdr:spPr>
        <a:xfrm>
          <a:off x="3746500" y="979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112499</xdr:rowOff>
    </xdr:from>
    <xdr:ext cx="534377" cy="259045"/>
    <xdr:sp macro="" textlink="">
      <xdr:nvSpPr>
        <xdr:cNvPr id="141" name="テキスト ボックス 140"/>
        <xdr:cNvSpPr txBox="1"/>
      </xdr:nvSpPr>
      <xdr:spPr>
        <a:xfrm>
          <a:off x="3530111" y="98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113452</xdr:rowOff>
    </xdr:from>
    <xdr:to>
      <xdr:col>4</xdr:col>
      <xdr:colOff>206375</xdr:colOff>
      <xdr:row>57</xdr:row>
      <xdr:rowOff>43602</xdr:rowOff>
    </xdr:to>
    <xdr:sp macro="" textlink="">
      <xdr:nvSpPr>
        <xdr:cNvPr id="142" name="円/楕円 141"/>
        <xdr:cNvSpPr/>
      </xdr:nvSpPr>
      <xdr:spPr>
        <a:xfrm>
          <a:off x="2857500" y="97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34729</xdr:rowOff>
    </xdr:from>
    <xdr:ext cx="534377" cy="259045"/>
    <xdr:sp macro="" textlink="">
      <xdr:nvSpPr>
        <xdr:cNvPr id="143" name="テキスト ボックス 142"/>
        <xdr:cNvSpPr txBox="1"/>
      </xdr:nvSpPr>
      <xdr:spPr>
        <a:xfrm>
          <a:off x="2641111" y="98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129111</xdr:rowOff>
    </xdr:from>
    <xdr:to>
      <xdr:col>3</xdr:col>
      <xdr:colOff>3175</xdr:colOff>
      <xdr:row>57</xdr:row>
      <xdr:rowOff>59261</xdr:rowOff>
    </xdr:to>
    <xdr:sp macro="" textlink="">
      <xdr:nvSpPr>
        <xdr:cNvPr id="144" name="円/楕円 143"/>
        <xdr:cNvSpPr/>
      </xdr:nvSpPr>
      <xdr:spPr>
        <a:xfrm>
          <a:off x="1968500" y="973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50388</xdr:rowOff>
    </xdr:from>
    <xdr:ext cx="534377" cy="259045"/>
    <xdr:sp macro="" textlink="">
      <xdr:nvSpPr>
        <xdr:cNvPr id="145" name="テキスト ボックス 144"/>
        <xdr:cNvSpPr txBox="1"/>
      </xdr:nvSpPr>
      <xdr:spPr>
        <a:xfrm>
          <a:off x="1752111" y="98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164978</xdr:rowOff>
    </xdr:from>
    <xdr:to>
      <xdr:col>1</xdr:col>
      <xdr:colOff>485775</xdr:colOff>
      <xdr:row>57</xdr:row>
      <xdr:rowOff>95128</xdr:rowOff>
    </xdr:to>
    <xdr:sp macro="" textlink="">
      <xdr:nvSpPr>
        <xdr:cNvPr id="146" name="円/楕円 145"/>
        <xdr:cNvSpPr/>
      </xdr:nvSpPr>
      <xdr:spPr>
        <a:xfrm>
          <a:off x="1079500" y="97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86255</xdr:rowOff>
    </xdr:from>
    <xdr:ext cx="534377" cy="259045"/>
    <xdr:sp macro="" textlink="">
      <xdr:nvSpPr>
        <xdr:cNvPr id="147" name="テキスト ボックス 146"/>
        <xdr:cNvSpPr txBox="1"/>
      </xdr:nvSpPr>
      <xdr:spPr>
        <a:xfrm>
          <a:off x="863111" y="98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120661</xdr:rowOff>
    </xdr:from>
    <xdr:to>
      <xdr:col>6</xdr:col>
      <xdr:colOff>511175</xdr:colOff>
      <xdr:row>74</xdr:row>
      <xdr:rowOff>150335</xdr:rowOff>
    </xdr:to>
    <xdr:cxnSp macro="">
      <xdr:nvCxnSpPr>
        <xdr:cNvPr id="179" name="直線コネクタ 178"/>
        <xdr:cNvCxnSpPr/>
      </xdr:nvCxnSpPr>
      <xdr:spPr>
        <a:xfrm flipV="1">
          <a:off x="3797300" y="12807961"/>
          <a:ext cx="8382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4462</xdr:rowOff>
    </xdr:from>
    <xdr:ext cx="599010" cy="259045"/>
    <xdr:sp macro="" textlink="">
      <xdr:nvSpPr>
        <xdr:cNvPr id="180" name="民生費平均値テキスト"/>
        <xdr:cNvSpPr txBox="1"/>
      </xdr:nvSpPr>
      <xdr:spPr>
        <a:xfrm>
          <a:off x="4686300" y="12863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150335</xdr:rowOff>
    </xdr:from>
    <xdr:to>
      <xdr:col>5</xdr:col>
      <xdr:colOff>358775</xdr:colOff>
      <xdr:row>75</xdr:row>
      <xdr:rowOff>137338</xdr:rowOff>
    </xdr:to>
    <xdr:cxnSp macro="">
      <xdr:nvCxnSpPr>
        <xdr:cNvPr id="182" name="直線コネクタ 181"/>
        <xdr:cNvCxnSpPr/>
      </xdr:nvCxnSpPr>
      <xdr:spPr>
        <a:xfrm flipV="1">
          <a:off x="2908300" y="12837635"/>
          <a:ext cx="889000" cy="15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151996</xdr:rowOff>
    </xdr:from>
    <xdr:ext cx="599010" cy="259045"/>
    <xdr:sp macro="" textlink="">
      <xdr:nvSpPr>
        <xdr:cNvPr id="184" name="テキスト ボックス 183"/>
        <xdr:cNvSpPr txBox="1"/>
      </xdr:nvSpPr>
      <xdr:spPr>
        <a:xfrm>
          <a:off x="3497794" y="130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137338</xdr:rowOff>
    </xdr:from>
    <xdr:to>
      <xdr:col>4</xdr:col>
      <xdr:colOff>155575</xdr:colOff>
      <xdr:row>75</xdr:row>
      <xdr:rowOff>159012</xdr:rowOff>
    </xdr:to>
    <xdr:cxnSp macro="">
      <xdr:nvCxnSpPr>
        <xdr:cNvPr id="185" name="直線コネクタ 184"/>
        <xdr:cNvCxnSpPr/>
      </xdr:nvCxnSpPr>
      <xdr:spPr>
        <a:xfrm flipV="1">
          <a:off x="2019300" y="12996088"/>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81621</xdr:rowOff>
    </xdr:from>
    <xdr:ext cx="599010" cy="259045"/>
    <xdr:sp macro="" textlink="">
      <xdr:nvSpPr>
        <xdr:cNvPr id="187" name="テキスト ボックス 186"/>
        <xdr:cNvSpPr txBox="1"/>
      </xdr:nvSpPr>
      <xdr:spPr>
        <a:xfrm>
          <a:off x="2608794" y="1311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159012</xdr:rowOff>
    </xdr:from>
    <xdr:to>
      <xdr:col>2</xdr:col>
      <xdr:colOff>638175</xdr:colOff>
      <xdr:row>76</xdr:row>
      <xdr:rowOff>2660</xdr:rowOff>
    </xdr:to>
    <xdr:cxnSp macro="">
      <xdr:nvCxnSpPr>
        <xdr:cNvPr id="188" name="直線コネクタ 187"/>
        <xdr:cNvCxnSpPr/>
      </xdr:nvCxnSpPr>
      <xdr:spPr>
        <a:xfrm flipV="1">
          <a:off x="1130300" y="13017762"/>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121418</xdr:rowOff>
    </xdr:from>
    <xdr:ext cx="599010" cy="259045"/>
    <xdr:sp macro="" textlink="">
      <xdr:nvSpPr>
        <xdr:cNvPr id="190" name="テキスト ボックス 189"/>
        <xdr:cNvSpPr txBox="1"/>
      </xdr:nvSpPr>
      <xdr:spPr>
        <a:xfrm>
          <a:off x="1719794" y="131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126361</xdr:rowOff>
    </xdr:from>
    <xdr:ext cx="599010" cy="259045"/>
    <xdr:sp macro="" textlink="">
      <xdr:nvSpPr>
        <xdr:cNvPr id="192" name="テキスト ボックス 191"/>
        <xdr:cNvSpPr txBox="1"/>
      </xdr:nvSpPr>
      <xdr:spPr>
        <a:xfrm>
          <a:off x="830794" y="1315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69861</xdr:rowOff>
    </xdr:from>
    <xdr:to>
      <xdr:col>6</xdr:col>
      <xdr:colOff>561975</xdr:colOff>
      <xdr:row>75</xdr:row>
      <xdr:rowOff>11</xdr:rowOff>
    </xdr:to>
    <xdr:sp macro="" textlink="">
      <xdr:nvSpPr>
        <xdr:cNvPr id="198" name="円/楕円 197"/>
        <xdr:cNvSpPr/>
      </xdr:nvSpPr>
      <xdr:spPr>
        <a:xfrm>
          <a:off x="4584700" y="127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92738</xdr:rowOff>
    </xdr:from>
    <xdr:ext cx="599010" cy="259045"/>
    <xdr:sp macro="" textlink="">
      <xdr:nvSpPr>
        <xdr:cNvPr id="199" name="民生費該当値テキスト"/>
        <xdr:cNvSpPr txBox="1"/>
      </xdr:nvSpPr>
      <xdr:spPr>
        <a:xfrm>
          <a:off x="4686300" y="1260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166,749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99535</xdr:rowOff>
    </xdr:from>
    <xdr:to>
      <xdr:col>5</xdr:col>
      <xdr:colOff>409575</xdr:colOff>
      <xdr:row>75</xdr:row>
      <xdr:rowOff>29685</xdr:rowOff>
    </xdr:to>
    <xdr:sp macro="" textlink="">
      <xdr:nvSpPr>
        <xdr:cNvPr id="200" name="円/楕円 199"/>
        <xdr:cNvSpPr/>
      </xdr:nvSpPr>
      <xdr:spPr>
        <a:xfrm>
          <a:off x="3746500" y="127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46212</xdr:rowOff>
    </xdr:from>
    <xdr:ext cx="599010" cy="259045"/>
    <xdr:sp macro="" textlink="">
      <xdr:nvSpPr>
        <xdr:cNvPr id="201" name="テキスト ボックス 200"/>
        <xdr:cNvSpPr txBox="1"/>
      </xdr:nvSpPr>
      <xdr:spPr>
        <a:xfrm>
          <a:off x="3497794" y="1256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164,023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86538</xdr:rowOff>
    </xdr:from>
    <xdr:to>
      <xdr:col>4</xdr:col>
      <xdr:colOff>206375</xdr:colOff>
      <xdr:row>76</xdr:row>
      <xdr:rowOff>16687</xdr:rowOff>
    </xdr:to>
    <xdr:sp macro="" textlink="">
      <xdr:nvSpPr>
        <xdr:cNvPr id="202" name="円/楕円 201"/>
        <xdr:cNvSpPr/>
      </xdr:nvSpPr>
      <xdr:spPr>
        <a:xfrm>
          <a:off x="2857500" y="129452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33215</xdr:rowOff>
    </xdr:from>
    <xdr:ext cx="599010" cy="259045"/>
    <xdr:sp macro="" textlink="">
      <xdr:nvSpPr>
        <xdr:cNvPr id="203" name="テキスト ボックス 202"/>
        <xdr:cNvSpPr txBox="1"/>
      </xdr:nvSpPr>
      <xdr:spPr>
        <a:xfrm>
          <a:off x="2608794" y="1272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149,467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108211</xdr:rowOff>
    </xdr:from>
    <xdr:to>
      <xdr:col>3</xdr:col>
      <xdr:colOff>3175</xdr:colOff>
      <xdr:row>76</xdr:row>
      <xdr:rowOff>38360</xdr:rowOff>
    </xdr:to>
    <xdr:sp macro="" textlink="">
      <xdr:nvSpPr>
        <xdr:cNvPr id="204" name="円/楕円 203"/>
        <xdr:cNvSpPr/>
      </xdr:nvSpPr>
      <xdr:spPr>
        <a:xfrm>
          <a:off x="1968500" y="12966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54888</xdr:rowOff>
    </xdr:from>
    <xdr:ext cx="599010" cy="259045"/>
    <xdr:sp macro="" textlink="">
      <xdr:nvSpPr>
        <xdr:cNvPr id="205" name="テキスト ボックス 204"/>
        <xdr:cNvSpPr txBox="1"/>
      </xdr:nvSpPr>
      <xdr:spPr>
        <a:xfrm>
          <a:off x="1719794" y="1274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147,476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123310</xdr:rowOff>
    </xdr:from>
    <xdr:to>
      <xdr:col>1</xdr:col>
      <xdr:colOff>485775</xdr:colOff>
      <xdr:row>76</xdr:row>
      <xdr:rowOff>53460</xdr:rowOff>
    </xdr:to>
    <xdr:sp macro="" textlink="">
      <xdr:nvSpPr>
        <xdr:cNvPr id="206" name="円/楕円 205"/>
        <xdr:cNvSpPr/>
      </xdr:nvSpPr>
      <xdr:spPr>
        <a:xfrm>
          <a:off x="1079500" y="129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69987</xdr:rowOff>
    </xdr:from>
    <xdr:ext cx="599010" cy="259045"/>
    <xdr:sp macro="" textlink="">
      <xdr:nvSpPr>
        <xdr:cNvPr id="207" name="テキスト ボックス 206"/>
        <xdr:cNvSpPr txBox="1"/>
      </xdr:nvSpPr>
      <xdr:spPr>
        <a:xfrm>
          <a:off x="830794" y="1275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132499</xdr:rowOff>
    </xdr:from>
    <xdr:to>
      <xdr:col>6</xdr:col>
      <xdr:colOff>511175</xdr:colOff>
      <xdr:row>98</xdr:row>
      <xdr:rowOff>136156</xdr:rowOff>
    </xdr:to>
    <xdr:cxnSp macro="">
      <xdr:nvCxnSpPr>
        <xdr:cNvPr id="237" name="直線コネクタ 236"/>
        <xdr:cNvCxnSpPr/>
      </xdr:nvCxnSpPr>
      <xdr:spPr>
        <a:xfrm>
          <a:off x="3797300" y="1693459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96956</xdr:rowOff>
    </xdr:from>
    <xdr:ext cx="534377" cy="259045"/>
    <xdr:sp macro="" textlink="">
      <xdr:nvSpPr>
        <xdr:cNvPr id="238" name="衛生費平均値テキスト"/>
        <xdr:cNvSpPr txBox="1"/>
      </xdr:nvSpPr>
      <xdr:spPr>
        <a:xfrm>
          <a:off x="4686300" y="1655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125507</xdr:rowOff>
    </xdr:from>
    <xdr:to>
      <xdr:col>5</xdr:col>
      <xdr:colOff>358775</xdr:colOff>
      <xdr:row>98</xdr:row>
      <xdr:rowOff>132499</xdr:rowOff>
    </xdr:to>
    <xdr:cxnSp macro="">
      <xdr:nvCxnSpPr>
        <xdr:cNvPr id="240" name="直線コネクタ 239"/>
        <xdr:cNvCxnSpPr/>
      </xdr:nvCxnSpPr>
      <xdr:spPr>
        <a:xfrm>
          <a:off x="2908300" y="16927607"/>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2" name="テキスト ボックス 241"/>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23000</xdr:rowOff>
    </xdr:from>
    <xdr:to>
      <xdr:col>4</xdr:col>
      <xdr:colOff>155575</xdr:colOff>
      <xdr:row>98</xdr:row>
      <xdr:rowOff>125507</xdr:rowOff>
    </xdr:to>
    <xdr:cxnSp macro="">
      <xdr:nvCxnSpPr>
        <xdr:cNvPr id="243" name="直線コネクタ 242"/>
        <xdr:cNvCxnSpPr/>
      </xdr:nvCxnSpPr>
      <xdr:spPr>
        <a:xfrm>
          <a:off x="2019300" y="16653650"/>
          <a:ext cx="889000" cy="2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5" name="テキスト ボックス 244"/>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3759</xdr:rowOff>
    </xdr:from>
    <xdr:to>
      <xdr:col>2</xdr:col>
      <xdr:colOff>638175</xdr:colOff>
      <xdr:row>97</xdr:row>
      <xdr:rowOff>23000</xdr:rowOff>
    </xdr:to>
    <xdr:cxnSp macro="">
      <xdr:nvCxnSpPr>
        <xdr:cNvPr id="246" name="直線コネクタ 245"/>
        <xdr:cNvCxnSpPr/>
      </xdr:nvCxnSpPr>
      <xdr:spPr>
        <a:xfrm>
          <a:off x="1130300" y="16634409"/>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48562</xdr:rowOff>
    </xdr:from>
    <xdr:ext cx="534377" cy="259045"/>
    <xdr:sp macro="" textlink="">
      <xdr:nvSpPr>
        <xdr:cNvPr id="248" name="テキスト ボックス 247"/>
        <xdr:cNvSpPr txBox="1"/>
      </xdr:nvSpPr>
      <xdr:spPr>
        <a:xfrm>
          <a:off x="1752111" y="168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5548</xdr:rowOff>
    </xdr:from>
    <xdr:ext cx="534377" cy="259045"/>
    <xdr:sp macro="" textlink="">
      <xdr:nvSpPr>
        <xdr:cNvPr id="250" name="テキスト ボックス 249"/>
        <xdr:cNvSpPr txBox="1"/>
      </xdr:nvSpPr>
      <xdr:spPr>
        <a:xfrm>
          <a:off x="863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85356</xdr:rowOff>
    </xdr:from>
    <xdr:to>
      <xdr:col>6</xdr:col>
      <xdr:colOff>561975</xdr:colOff>
      <xdr:row>99</xdr:row>
      <xdr:rowOff>15506</xdr:rowOff>
    </xdr:to>
    <xdr:sp macro="" textlink="">
      <xdr:nvSpPr>
        <xdr:cNvPr id="256" name="円/楕円 255"/>
        <xdr:cNvSpPr/>
      </xdr:nvSpPr>
      <xdr:spPr>
        <a:xfrm>
          <a:off x="4584700" y="1688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283</xdr:rowOff>
    </xdr:from>
    <xdr:ext cx="534377" cy="259045"/>
    <xdr:sp macro="" textlink="">
      <xdr:nvSpPr>
        <xdr:cNvPr id="257" name="衛生費該当値テキスト"/>
        <xdr:cNvSpPr txBox="1"/>
      </xdr:nvSpPr>
      <xdr:spPr>
        <a:xfrm>
          <a:off x="4686300" y="168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24,186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81699</xdr:rowOff>
    </xdr:from>
    <xdr:to>
      <xdr:col>5</xdr:col>
      <xdr:colOff>409575</xdr:colOff>
      <xdr:row>99</xdr:row>
      <xdr:rowOff>11849</xdr:rowOff>
    </xdr:to>
    <xdr:sp macro="" textlink="">
      <xdr:nvSpPr>
        <xdr:cNvPr id="258" name="円/楕円 257"/>
        <xdr:cNvSpPr/>
      </xdr:nvSpPr>
      <xdr:spPr>
        <a:xfrm>
          <a:off x="3746500" y="168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2976</xdr:rowOff>
    </xdr:from>
    <xdr:ext cx="534377" cy="259045"/>
    <xdr:sp macro="" textlink="">
      <xdr:nvSpPr>
        <xdr:cNvPr id="259" name="テキスト ボックス 258"/>
        <xdr:cNvSpPr txBox="1"/>
      </xdr:nvSpPr>
      <xdr:spPr>
        <a:xfrm>
          <a:off x="3530111" y="169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74707</xdr:rowOff>
    </xdr:from>
    <xdr:to>
      <xdr:col>4</xdr:col>
      <xdr:colOff>206375</xdr:colOff>
      <xdr:row>99</xdr:row>
      <xdr:rowOff>4857</xdr:rowOff>
    </xdr:to>
    <xdr:sp macro="" textlink="">
      <xdr:nvSpPr>
        <xdr:cNvPr id="260" name="円/楕円 259"/>
        <xdr:cNvSpPr/>
      </xdr:nvSpPr>
      <xdr:spPr>
        <a:xfrm>
          <a:off x="2857500" y="168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167434</xdr:rowOff>
    </xdr:from>
    <xdr:ext cx="534377" cy="259045"/>
    <xdr:sp macro="" textlink="">
      <xdr:nvSpPr>
        <xdr:cNvPr id="261" name="テキスト ボックス 260"/>
        <xdr:cNvSpPr txBox="1"/>
      </xdr:nvSpPr>
      <xdr:spPr>
        <a:xfrm>
          <a:off x="2641111" y="169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143650</xdr:rowOff>
    </xdr:from>
    <xdr:to>
      <xdr:col>3</xdr:col>
      <xdr:colOff>3175</xdr:colOff>
      <xdr:row>97</xdr:row>
      <xdr:rowOff>73800</xdr:rowOff>
    </xdr:to>
    <xdr:sp macro="" textlink="">
      <xdr:nvSpPr>
        <xdr:cNvPr id="262" name="円/楕円 261"/>
        <xdr:cNvSpPr/>
      </xdr:nvSpPr>
      <xdr:spPr>
        <a:xfrm>
          <a:off x="1968500" y="166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90327</xdr:rowOff>
    </xdr:from>
    <xdr:ext cx="534377" cy="259045"/>
    <xdr:sp macro="" textlink="">
      <xdr:nvSpPr>
        <xdr:cNvPr id="263" name="テキスト ボックス 262"/>
        <xdr:cNvSpPr txBox="1"/>
      </xdr:nvSpPr>
      <xdr:spPr>
        <a:xfrm>
          <a:off x="1752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124409</xdr:rowOff>
    </xdr:from>
    <xdr:to>
      <xdr:col>1</xdr:col>
      <xdr:colOff>485775</xdr:colOff>
      <xdr:row>97</xdr:row>
      <xdr:rowOff>54559</xdr:rowOff>
    </xdr:to>
    <xdr:sp macro="" textlink="">
      <xdr:nvSpPr>
        <xdr:cNvPr id="264" name="円/楕円 263"/>
        <xdr:cNvSpPr/>
      </xdr:nvSpPr>
      <xdr:spPr>
        <a:xfrm>
          <a:off x="1079500" y="1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71086</xdr:rowOff>
    </xdr:from>
    <xdr:ext cx="534377" cy="259045"/>
    <xdr:sp macro="" textlink="">
      <xdr:nvSpPr>
        <xdr:cNvPr id="265" name="テキスト ボックス 264"/>
        <xdr:cNvSpPr txBox="1"/>
      </xdr:nvSpPr>
      <xdr:spPr>
        <a:xfrm>
          <a:off x="863111" y="1635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27305</xdr:rowOff>
    </xdr:from>
    <xdr:to>
      <xdr:col>15</xdr:col>
      <xdr:colOff>180975</xdr:colOff>
      <xdr:row>37</xdr:row>
      <xdr:rowOff>91313</xdr:rowOff>
    </xdr:to>
    <xdr:cxnSp macro="">
      <xdr:nvCxnSpPr>
        <xdr:cNvPr id="294" name="直線コネクタ 293"/>
        <xdr:cNvCxnSpPr/>
      </xdr:nvCxnSpPr>
      <xdr:spPr>
        <a:xfrm>
          <a:off x="9639300" y="6370955"/>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5"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91694</xdr:rowOff>
    </xdr:from>
    <xdr:to>
      <xdr:col>14</xdr:col>
      <xdr:colOff>28575</xdr:colOff>
      <xdr:row>37</xdr:row>
      <xdr:rowOff>27305</xdr:rowOff>
    </xdr:to>
    <xdr:cxnSp macro="">
      <xdr:nvCxnSpPr>
        <xdr:cNvPr id="297" name="直線コネクタ 296"/>
        <xdr:cNvCxnSpPr/>
      </xdr:nvCxnSpPr>
      <xdr:spPr>
        <a:xfrm>
          <a:off x="8750300" y="6263894"/>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90060</xdr:rowOff>
    </xdr:from>
    <xdr:ext cx="378565" cy="259045"/>
    <xdr:sp macro="" textlink="">
      <xdr:nvSpPr>
        <xdr:cNvPr id="299" name="テキスト ボックス 298"/>
        <xdr:cNvSpPr txBox="1"/>
      </xdr:nvSpPr>
      <xdr:spPr>
        <a:xfrm>
          <a:off x="9450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91694</xdr:rowOff>
    </xdr:from>
    <xdr:to>
      <xdr:col>12</xdr:col>
      <xdr:colOff>511175</xdr:colOff>
      <xdr:row>36</xdr:row>
      <xdr:rowOff>138557</xdr:rowOff>
    </xdr:to>
    <xdr:cxnSp macro="">
      <xdr:nvCxnSpPr>
        <xdr:cNvPr id="300" name="直線コネクタ 299"/>
        <xdr:cNvCxnSpPr/>
      </xdr:nvCxnSpPr>
      <xdr:spPr>
        <a:xfrm flipV="1">
          <a:off x="7861300" y="626389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152671</xdr:rowOff>
    </xdr:from>
    <xdr:ext cx="469744" cy="259045"/>
    <xdr:sp macro="" textlink="">
      <xdr:nvSpPr>
        <xdr:cNvPr id="302" name="テキスト ボックス 301"/>
        <xdr:cNvSpPr txBox="1"/>
      </xdr:nvSpPr>
      <xdr:spPr>
        <a:xfrm>
          <a:off x="851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94361</xdr:rowOff>
    </xdr:from>
    <xdr:to>
      <xdr:col>11</xdr:col>
      <xdr:colOff>307975</xdr:colOff>
      <xdr:row>36</xdr:row>
      <xdr:rowOff>138557</xdr:rowOff>
    </xdr:to>
    <xdr:cxnSp macro="">
      <xdr:nvCxnSpPr>
        <xdr:cNvPr id="303" name="直線コネクタ 302"/>
        <xdr:cNvCxnSpPr/>
      </xdr:nvCxnSpPr>
      <xdr:spPr>
        <a:xfrm>
          <a:off x="6972300" y="6095111"/>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65295</xdr:rowOff>
    </xdr:from>
    <xdr:ext cx="469744" cy="259045"/>
    <xdr:sp macro="" textlink="">
      <xdr:nvSpPr>
        <xdr:cNvPr id="307" name="テキスト ボックス 306"/>
        <xdr:cNvSpPr txBox="1"/>
      </xdr:nvSpPr>
      <xdr:spPr>
        <a:xfrm>
          <a:off x="6737427"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40513</xdr:rowOff>
    </xdr:from>
    <xdr:to>
      <xdr:col>15</xdr:col>
      <xdr:colOff>231775</xdr:colOff>
      <xdr:row>37</xdr:row>
      <xdr:rowOff>142113</xdr:rowOff>
    </xdr:to>
    <xdr:sp macro="" textlink="">
      <xdr:nvSpPr>
        <xdr:cNvPr id="313" name="円/楕円 312"/>
        <xdr:cNvSpPr/>
      </xdr:nvSpPr>
      <xdr:spPr>
        <a:xfrm>
          <a:off x="104267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18940</xdr:rowOff>
    </xdr:from>
    <xdr:ext cx="378565" cy="259045"/>
    <xdr:sp macro="" textlink="">
      <xdr:nvSpPr>
        <xdr:cNvPr id="314" name="労働費該当値テキスト"/>
        <xdr:cNvSpPr txBox="1"/>
      </xdr:nvSpPr>
      <xdr:spPr>
        <a:xfrm>
          <a:off x="10528300"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147955</xdr:rowOff>
    </xdr:from>
    <xdr:to>
      <xdr:col>14</xdr:col>
      <xdr:colOff>79375</xdr:colOff>
      <xdr:row>37</xdr:row>
      <xdr:rowOff>78105</xdr:rowOff>
    </xdr:to>
    <xdr:sp macro="" textlink="">
      <xdr:nvSpPr>
        <xdr:cNvPr id="315" name="円/楕円 314"/>
        <xdr:cNvSpPr/>
      </xdr:nvSpPr>
      <xdr:spPr>
        <a:xfrm>
          <a:off x="9588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69232</xdr:rowOff>
    </xdr:from>
    <xdr:ext cx="378565" cy="259045"/>
    <xdr:sp macro="" textlink="">
      <xdr:nvSpPr>
        <xdr:cNvPr id="316" name="テキスト ボックス 315"/>
        <xdr:cNvSpPr txBox="1"/>
      </xdr:nvSpPr>
      <xdr:spPr>
        <a:xfrm>
          <a:off x="9450017" y="641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40894</xdr:rowOff>
    </xdr:from>
    <xdr:to>
      <xdr:col>12</xdr:col>
      <xdr:colOff>561975</xdr:colOff>
      <xdr:row>36</xdr:row>
      <xdr:rowOff>142494</xdr:rowOff>
    </xdr:to>
    <xdr:sp macro="" textlink="">
      <xdr:nvSpPr>
        <xdr:cNvPr id="317" name="円/楕円 316"/>
        <xdr:cNvSpPr/>
      </xdr:nvSpPr>
      <xdr:spPr>
        <a:xfrm>
          <a:off x="8699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159021</xdr:rowOff>
    </xdr:from>
    <xdr:ext cx="469744" cy="259045"/>
    <xdr:sp macro="" textlink="">
      <xdr:nvSpPr>
        <xdr:cNvPr id="318" name="テキスト ボックス 317"/>
        <xdr:cNvSpPr txBox="1"/>
      </xdr:nvSpPr>
      <xdr:spPr>
        <a:xfrm>
          <a:off x="8515427" y="59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87757</xdr:rowOff>
    </xdr:from>
    <xdr:to>
      <xdr:col>11</xdr:col>
      <xdr:colOff>358775</xdr:colOff>
      <xdr:row>37</xdr:row>
      <xdr:rowOff>17907</xdr:rowOff>
    </xdr:to>
    <xdr:sp macro="" textlink="">
      <xdr:nvSpPr>
        <xdr:cNvPr id="319" name="円/楕円 318"/>
        <xdr:cNvSpPr/>
      </xdr:nvSpPr>
      <xdr:spPr>
        <a:xfrm>
          <a:off x="7810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9034</xdr:rowOff>
    </xdr:from>
    <xdr:ext cx="469744" cy="259045"/>
    <xdr:sp macro="" textlink="">
      <xdr:nvSpPr>
        <xdr:cNvPr id="320" name="テキスト ボックス 319"/>
        <xdr:cNvSpPr txBox="1"/>
      </xdr:nvSpPr>
      <xdr:spPr>
        <a:xfrm>
          <a:off x="7626427" y="63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43561</xdr:rowOff>
    </xdr:from>
    <xdr:to>
      <xdr:col>10</xdr:col>
      <xdr:colOff>155575</xdr:colOff>
      <xdr:row>35</xdr:row>
      <xdr:rowOff>145161</xdr:rowOff>
    </xdr:to>
    <xdr:sp macro="" textlink="">
      <xdr:nvSpPr>
        <xdr:cNvPr id="321" name="円/楕円 320"/>
        <xdr:cNvSpPr/>
      </xdr:nvSpPr>
      <xdr:spPr>
        <a:xfrm>
          <a:off x="6921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136288</xdr:rowOff>
    </xdr:from>
    <xdr:ext cx="469744" cy="259045"/>
    <xdr:sp macro="" textlink="">
      <xdr:nvSpPr>
        <xdr:cNvPr id="322" name="テキスト ボックス 321"/>
        <xdr:cNvSpPr txBox="1"/>
      </xdr:nvSpPr>
      <xdr:spPr>
        <a:xfrm>
          <a:off x="6737427" y="613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38659</xdr:rowOff>
    </xdr:from>
    <xdr:to>
      <xdr:col>15</xdr:col>
      <xdr:colOff>180975</xdr:colOff>
      <xdr:row>56</xdr:row>
      <xdr:rowOff>131775</xdr:rowOff>
    </xdr:to>
    <xdr:cxnSp macro="">
      <xdr:nvCxnSpPr>
        <xdr:cNvPr id="351" name="直線コネクタ 350"/>
        <xdr:cNvCxnSpPr/>
      </xdr:nvCxnSpPr>
      <xdr:spPr>
        <a:xfrm>
          <a:off x="9639300" y="9639859"/>
          <a:ext cx="838200" cy="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117467</xdr:rowOff>
    </xdr:from>
    <xdr:ext cx="469744" cy="259045"/>
    <xdr:sp macro="" textlink="">
      <xdr:nvSpPr>
        <xdr:cNvPr id="352" name="農林水産業費平均値テキスト"/>
        <xdr:cNvSpPr txBox="1"/>
      </xdr:nvSpPr>
      <xdr:spPr>
        <a:xfrm>
          <a:off x="10528300" y="9718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38659</xdr:rowOff>
    </xdr:from>
    <xdr:to>
      <xdr:col>14</xdr:col>
      <xdr:colOff>28575</xdr:colOff>
      <xdr:row>56</xdr:row>
      <xdr:rowOff>145644</xdr:rowOff>
    </xdr:to>
    <xdr:cxnSp macro="">
      <xdr:nvCxnSpPr>
        <xdr:cNvPr id="354" name="直線コネクタ 353"/>
        <xdr:cNvCxnSpPr/>
      </xdr:nvCxnSpPr>
      <xdr:spPr>
        <a:xfrm flipV="1">
          <a:off x="8750300" y="9639859"/>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52849</xdr:rowOff>
    </xdr:from>
    <xdr:ext cx="469744" cy="259045"/>
    <xdr:sp macro="" textlink="">
      <xdr:nvSpPr>
        <xdr:cNvPr id="356" name="テキスト ボックス 355"/>
        <xdr:cNvSpPr txBox="1"/>
      </xdr:nvSpPr>
      <xdr:spPr>
        <a:xfrm>
          <a:off x="94044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108306</xdr:rowOff>
    </xdr:from>
    <xdr:to>
      <xdr:col>12</xdr:col>
      <xdr:colOff>511175</xdr:colOff>
      <xdr:row>56</xdr:row>
      <xdr:rowOff>145644</xdr:rowOff>
    </xdr:to>
    <xdr:cxnSp macro="">
      <xdr:nvCxnSpPr>
        <xdr:cNvPr id="357" name="直線コネクタ 356"/>
        <xdr:cNvCxnSpPr/>
      </xdr:nvCxnSpPr>
      <xdr:spPr>
        <a:xfrm>
          <a:off x="7861300" y="9709506"/>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83253</xdr:rowOff>
    </xdr:from>
    <xdr:ext cx="469744" cy="259045"/>
    <xdr:sp macro="" textlink="">
      <xdr:nvSpPr>
        <xdr:cNvPr id="359" name="テキスト ボックス 358"/>
        <xdr:cNvSpPr txBox="1"/>
      </xdr:nvSpPr>
      <xdr:spPr>
        <a:xfrm>
          <a:off x="8515427" y="985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16104</xdr:rowOff>
    </xdr:from>
    <xdr:to>
      <xdr:col>11</xdr:col>
      <xdr:colOff>307975</xdr:colOff>
      <xdr:row>56</xdr:row>
      <xdr:rowOff>108306</xdr:rowOff>
    </xdr:to>
    <xdr:cxnSp macro="">
      <xdr:nvCxnSpPr>
        <xdr:cNvPr id="360" name="直線コネクタ 359"/>
        <xdr:cNvCxnSpPr/>
      </xdr:nvCxnSpPr>
      <xdr:spPr>
        <a:xfrm>
          <a:off x="6972300" y="9617304"/>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72965</xdr:rowOff>
    </xdr:from>
    <xdr:ext cx="469744" cy="259045"/>
    <xdr:sp macro="" textlink="">
      <xdr:nvSpPr>
        <xdr:cNvPr id="362" name="テキスト ボックス 361"/>
        <xdr:cNvSpPr txBox="1"/>
      </xdr:nvSpPr>
      <xdr:spPr>
        <a:xfrm>
          <a:off x="7626427" y="984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55668</xdr:rowOff>
    </xdr:from>
    <xdr:ext cx="469744" cy="259045"/>
    <xdr:sp macro="" textlink="">
      <xdr:nvSpPr>
        <xdr:cNvPr id="364" name="テキスト ボックス 363"/>
        <xdr:cNvSpPr txBox="1"/>
      </xdr:nvSpPr>
      <xdr:spPr>
        <a:xfrm>
          <a:off x="6737427" y="98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80975</xdr:rowOff>
    </xdr:from>
    <xdr:to>
      <xdr:col>15</xdr:col>
      <xdr:colOff>231775</xdr:colOff>
      <xdr:row>57</xdr:row>
      <xdr:rowOff>11125</xdr:rowOff>
    </xdr:to>
    <xdr:sp macro="" textlink="">
      <xdr:nvSpPr>
        <xdr:cNvPr id="370" name="円/楕円 369"/>
        <xdr:cNvSpPr/>
      </xdr:nvSpPr>
      <xdr:spPr>
        <a:xfrm>
          <a:off x="10426700" y="96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103852</xdr:rowOff>
    </xdr:from>
    <xdr:ext cx="469744" cy="259045"/>
    <xdr:sp macro="" textlink="">
      <xdr:nvSpPr>
        <xdr:cNvPr id="371" name="農林水産業費該当値テキスト"/>
        <xdr:cNvSpPr txBox="1"/>
      </xdr:nvSpPr>
      <xdr:spPr>
        <a:xfrm>
          <a:off x="10528300" y="953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159309</xdr:rowOff>
    </xdr:from>
    <xdr:to>
      <xdr:col>14</xdr:col>
      <xdr:colOff>79375</xdr:colOff>
      <xdr:row>56</xdr:row>
      <xdr:rowOff>89459</xdr:rowOff>
    </xdr:to>
    <xdr:sp macro="" textlink="">
      <xdr:nvSpPr>
        <xdr:cNvPr id="372" name="円/楕円 371"/>
        <xdr:cNvSpPr/>
      </xdr:nvSpPr>
      <xdr:spPr>
        <a:xfrm>
          <a:off x="9588500" y="95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105986</xdr:rowOff>
    </xdr:from>
    <xdr:ext cx="469744" cy="259045"/>
    <xdr:sp macro="" textlink="">
      <xdr:nvSpPr>
        <xdr:cNvPr id="373" name="テキスト ボックス 372"/>
        <xdr:cNvSpPr txBox="1"/>
      </xdr:nvSpPr>
      <xdr:spPr>
        <a:xfrm>
          <a:off x="9404427" y="936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94844</xdr:rowOff>
    </xdr:from>
    <xdr:to>
      <xdr:col>12</xdr:col>
      <xdr:colOff>561975</xdr:colOff>
      <xdr:row>57</xdr:row>
      <xdr:rowOff>24994</xdr:rowOff>
    </xdr:to>
    <xdr:sp macro="" textlink="">
      <xdr:nvSpPr>
        <xdr:cNvPr id="374" name="円/楕円 373"/>
        <xdr:cNvSpPr/>
      </xdr:nvSpPr>
      <xdr:spPr>
        <a:xfrm>
          <a:off x="8699500" y="9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41521</xdr:rowOff>
    </xdr:from>
    <xdr:ext cx="469744" cy="259045"/>
    <xdr:sp macro="" textlink="">
      <xdr:nvSpPr>
        <xdr:cNvPr id="375" name="テキスト ボックス 374"/>
        <xdr:cNvSpPr txBox="1"/>
      </xdr:nvSpPr>
      <xdr:spPr>
        <a:xfrm>
          <a:off x="8515427" y="94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57506</xdr:rowOff>
    </xdr:from>
    <xdr:to>
      <xdr:col>11</xdr:col>
      <xdr:colOff>358775</xdr:colOff>
      <xdr:row>56</xdr:row>
      <xdr:rowOff>159106</xdr:rowOff>
    </xdr:to>
    <xdr:sp macro="" textlink="">
      <xdr:nvSpPr>
        <xdr:cNvPr id="376" name="円/楕円 375"/>
        <xdr:cNvSpPr/>
      </xdr:nvSpPr>
      <xdr:spPr>
        <a:xfrm>
          <a:off x="7810500" y="965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4183</xdr:rowOff>
    </xdr:from>
    <xdr:ext cx="469744" cy="259045"/>
    <xdr:sp macro="" textlink="">
      <xdr:nvSpPr>
        <xdr:cNvPr id="377" name="テキスト ボックス 376"/>
        <xdr:cNvSpPr txBox="1"/>
      </xdr:nvSpPr>
      <xdr:spPr>
        <a:xfrm>
          <a:off x="7626427" y="943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136754</xdr:rowOff>
    </xdr:from>
    <xdr:to>
      <xdr:col>10</xdr:col>
      <xdr:colOff>155575</xdr:colOff>
      <xdr:row>56</xdr:row>
      <xdr:rowOff>66904</xdr:rowOff>
    </xdr:to>
    <xdr:sp macro="" textlink="">
      <xdr:nvSpPr>
        <xdr:cNvPr id="378" name="円/楕円 377"/>
        <xdr:cNvSpPr/>
      </xdr:nvSpPr>
      <xdr:spPr>
        <a:xfrm>
          <a:off x="6921500" y="95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83431</xdr:rowOff>
    </xdr:from>
    <xdr:ext cx="469744" cy="259045"/>
    <xdr:sp macro="" textlink="">
      <xdr:nvSpPr>
        <xdr:cNvPr id="379" name="テキスト ボックス 378"/>
        <xdr:cNvSpPr txBox="1"/>
      </xdr:nvSpPr>
      <xdr:spPr>
        <a:xfrm>
          <a:off x="6737427" y="934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34818</xdr:rowOff>
    </xdr:from>
    <xdr:to>
      <xdr:col>15</xdr:col>
      <xdr:colOff>180975</xdr:colOff>
      <xdr:row>77</xdr:row>
      <xdr:rowOff>44397</xdr:rowOff>
    </xdr:to>
    <xdr:cxnSp macro="">
      <xdr:nvCxnSpPr>
        <xdr:cNvPr id="406" name="直線コネクタ 405"/>
        <xdr:cNvCxnSpPr/>
      </xdr:nvCxnSpPr>
      <xdr:spPr>
        <a:xfrm flipV="1">
          <a:off x="9639300" y="13236468"/>
          <a:ext cx="8382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44397</xdr:rowOff>
    </xdr:from>
    <xdr:to>
      <xdr:col>14</xdr:col>
      <xdr:colOff>28575</xdr:colOff>
      <xdr:row>77</xdr:row>
      <xdr:rowOff>110417</xdr:rowOff>
    </xdr:to>
    <xdr:cxnSp macro="">
      <xdr:nvCxnSpPr>
        <xdr:cNvPr id="409" name="直線コネクタ 408"/>
        <xdr:cNvCxnSpPr/>
      </xdr:nvCxnSpPr>
      <xdr:spPr>
        <a:xfrm flipV="1">
          <a:off x="8750300" y="13246047"/>
          <a:ext cx="8890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11" name="テキスト ボックス 410"/>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110417</xdr:rowOff>
    </xdr:from>
    <xdr:to>
      <xdr:col>12</xdr:col>
      <xdr:colOff>511175</xdr:colOff>
      <xdr:row>77</xdr:row>
      <xdr:rowOff>128567</xdr:rowOff>
    </xdr:to>
    <xdr:cxnSp macro="">
      <xdr:nvCxnSpPr>
        <xdr:cNvPr id="412" name="直線コネクタ 411"/>
        <xdr:cNvCxnSpPr/>
      </xdr:nvCxnSpPr>
      <xdr:spPr>
        <a:xfrm flipV="1">
          <a:off x="7861300" y="13312067"/>
          <a:ext cx="889000" cy="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4" name="テキスト ボックス 413"/>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123744</xdr:rowOff>
    </xdr:from>
    <xdr:to>
      <xdr:col>11</xdr:col>
      <xdr:colOff>307975</xdr:colOff>
      <xdr:row>77</xdr:row>
      <xdr:rowOff>128567</xdr:rowOff>
    </xdr:to>
    <xdr:cxnSp macro="">
      <xdr:nvCxnSpPr>
        <xdr:cNvPr id="415" name="直線コネクタ 414"/>
        <xdr:cNvCxnSpPr/>
      </xdr:nvCxnSpPr>
      <xdr:spPr>
        <a:xfrm>
          <a:off x="6972300" y="13325394"/>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80405</xdr:rowOff>
    </xdr:from>
    <xdr:ext cx="534377" cy="259045"/>
    <xdr:sp macro="" textlink="">
      <xdr:nvSpPr>
        <xdr:cNvPr id="417" name="テキスト ボックス 416"/>
        <xdr:cNvSpPr txBox="1"/>
      </xdr:nvSpPr>
      <xdr:spPr>
        <a:xfrm>
          <a:off x="7594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59397</xdr:rowOff>
    </xdr:from>
    <xdr:ext cx="534377" cy="259045"/>
    <xdr:sp macro="" textlink="">
      <xdr:nvSpPr>
        <xdr:cNvPr id="419" name="テキスト ボックス 418"/>
        <xdr:cNvSpPr txBox="1"/>
      </xdr:nvSpPr>
      <xdr:spPr>
        <a:xfrm>
          <a:off x="6705111" y="129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155468</xdr:rowOff>
    </xdr:from>
    <xdr:to>
      <xdr:col>15</xdr:col>
      <xdr:colOff>231775</xdr:colOff>
      <xdr:row>77</xdr:row>
      <xdr:rowOff>85618</xdr:rowOff>
    </xdr:to>
    <xdr:sp macro="" textlink="">
      <xdr:nvSpPr>
        <xdr:cNvPr id="425" name="円/楕円 424"/>
        <xdr:cNvSpPr/>
      </xdr:nvSpPr>
      <xdr:spPr>
        <a:xfrm>
          <a:off x="10426700" y="131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133895</xdr:rowOff>
    </xdr:from>
    <xdr:ext cx="534377" cy="259045"/>
    <xdr:sp macro="" textlink="">
      <xdr:nvSpPr>
        <xdr:cNvPr id="426" name="商工費該当値テキスト"/>
        <xdr:cNvSpPr txBox="1"/>
      </xdr:nvSpPr>
      <xdr:spPr>
        <a:xfrm>
          <a:off x="10528300" y="131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165047</xdr:rowOff>
    </xdr:from>
    <xdr:to>
      <xdr:col>14</xdr:col>
      <xdr:colOff>79375</xdr:colOff>
      <xdr:row>77</xdr:row>
      <xdr:rowOff>95197</xdr:rowOff>
    </xdr:to>
    <xdr:sp macro="" textlink="">
      <xdr:nvSpPr>
        <xdr:cNvPr id="427" name="円/楕円 426"/>
        <xdr:cNvSpPr/>
      </xdr:nvSpPr>
      <xdr:spPr>
        <a:xfrm>
          <a:off x="9588500" y="1319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86324</xdr:rowOff>
    </xdr:from>
    <xdr:ext cx="534377" cy="259045"/>
    <xdr:sp macro="" textlink="">
      <xdr:nvSpPr>
        <xdr:cNvPr id="428" name="テキスト ボックス 427"/>
        <xdr:cNvSpPr txBox="1"/>
      </xdr:nvSpPr>
      <xdr:spPr>
        <a:xfrm>
          <a:off x="9372111" y="132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59617</xdr:rowOff>
    </xdr:from>
    <xdr:to>
      <xdr:col>12</xdr:col>
      <xdr:colOff>561975</xdr:colOff>
      <xdr:row>77</xdr:row>
      <xdr:rowOff>161217</xdr:rowOff>
    </xdr:to>
    <xdr:sp macro="" textlink="">
      <xdr:nvSpPr>
        <xdr:cNvPr id="429" name="円/楕円 428"/>
        <xdr:cNvSpPr/>
      </xdr:nvSpPr>
      <xdr:spPr>
        <a:xfrm>
          <a:off x="8699500" y="1326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152344</xdr:rowOff>
    </xdr:from>
    <xdr:ext cx="469744" cy="259045"/>
    <xdr:sp macro="" textlink="">
      <xdr:nvSpPr>
        <xdr:cNvPr id="430" name="テキスト ボックス 429"/>
        <xdr:cNvSpPr txBox="1"/>
      </xdr:nvSpPr>
      <xdr:spPr>
        <a:xfrm>
          <a:off x="8515427" y="1335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77767</xdr:rowOff>
    </xdr:from>
    <xdr:to>
      <xdr:col>11</xdr:col>
      <xdr:colOff>358775</xdr:colOff>
      <xdr:row>78</xdr:row>
      <xdr:rowOff>7917</xdr:rowOff>
    </xdr:to>
    <xdr:sp macro="" textlink="">
      <xdr:nvSpPr>
        <xdr:cNvPr id="431" name="円/楕円 430"/>
        <xdr:cNvSpPr/>
      </xdr:nvSpPr>
      <xdr:spPr>
        <a:xfrm>
          <a:off x="7810500" y="132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170494</xdr:rowOff>
    </xdr:from>
    <xdr:ext cx="469744" cy="259045"/>
    <xdr:sp macro="" textlink="">
      <xdr:nvSpPr>
        <xdr:cNvPr id="432" name="テキスト ボックス 431"/>
        <xdr:cNvSpPr txBox="1"/>
      </xdr:nvSpPr>
      <xdr:spPr>
        <a:xfrm>
          <a:off x="7626427" y="1337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72944</xdr:rowOff>
    </xdr:from>
    <xdr:to>
      <xdr:col>10</xdr:col>
      <xdr:colOff>155575</xdr:colOff>
      <xdr:row>78</xdr:row>
      <xdr:rowOff>3094</xdr:rowOff>
    </xdr:to>
    <xdr:sp macro="" textlink="">
      <xdr:nvSpPr>
        <xdr:cNvPr id="433" name="円/楕円 432"/>
        <xdr:cNvSpPr/>
      </xdr:nvSpPr>
      <xdr:spPr>
        <a:xfrm>
          <a:off x="6921500" y="132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165671</xdr:rowOff>
    </xdr:from>
    <xdr:ext cx="469744" cy="259045"/>
    <xdr:sp macro="" textlink="">
      <xdr:nvSpPr>
        <xdr:cNvPr id="434" name="テキスト ボックス 433"/>
        <xdr:cNvSpPr txBox="1"/>
      </xdr:nvSpPr>
      <xdr:spPr>
        <a:xfrm>
          <a:off x="6737427"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13317</xdr:rowOff>
    </xdr:from>
    <xdr:to>
      <xdr:col>15</xdr:col>
      <xdr:colOff>180975</xdr:colOff>
      <xdr:row>98</xdr:row>
      <xdr:rowOff>38953</xdr:rowOff>
    </xdr:to>
    <xdr:cxnSp macro="">
      <xdr:nvCxnSpPr>
        <xdr:cNvPr id="466" name="直線コネクタ 465"/>
        <xdr:cNvCxnSpPr/>
      </xdr:nvCxnSpPr>
      <xdr:spPr>
        <a:xfrm>
          <a:off x="9639300" y="16815417"/>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41009</xdr:rowOff>
    </xdr:from>
    <xdr:ext cx="534377" cy="259045"/>
    <xdr:sp macro="" textlink="">
      <xdr:nvSpPr>
        <xdr:cNvPr id="467" name="土木費平均値テキスト"/>
        <xdr:cNvSpPr txBox="1"/>
      </xdr:nvSpPr>
      <xdr:spPr>
        <a:xfrm>
          <a:off x="10528300" y="1650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13317</xdr:rowOff>
    </xdr:from>
    <xdr:to>
      <xdr:col>14</xdr:col>
      <xdr:colOff>28575</xdr:colOff>
      <xdr:row>98</xdr:row>
      <xdr:rowOff>27997</xdr:rowOff>
    </xdr:to>
    <xdr:cxnSp macro="">
      <xdr:nvCxnSpPr>
        <xdr:cNvPr id="469" name="直線コネクタ 468"/>
        <xdr:cNvCxnSpPr/>
      </xdr:nvCxnSpPr>
      <xdr:spPr>
        <a:xfrm flipV="1">
          <a:off x="8750300" y="16815417"/>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27997</xdr:rowOff>
    </xdr:from>
    <xdr:to>
      <xdr:col>12</xdr:col>
      <xdr:colOff>511175</xdr:colOff>
      <xdr:row>98</xdr:row>
      <xdr:rowOff>39198</xdr:rowOff>
    </xdr:to>
    <xdr:cxnSp macro="">
      <xdr:nvCxnSpPr>
        <xdr:cNvPr id="472" name="直線コネクタ 471"/>
        <xdr:cNvCxnSpPr/>
      </xdr:nvCxnSpPr>
      <xdr:spPr>
        <a:xfrm flipV="1">
          <a:off x="7861300" y="1683009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4" name="テキスト ボックス 473"/>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10068</xdr:rowOff>
    </xdr:from>
    <xdr:to>
      <xdr:col>11</xdr:col>
      <xdr:colOff>307975</xdr:colOff>
      <xdr:row>98</xdr:row>
      <xdr:rowOff>39198</xdr:rowOff>
    </xdr:to>
    <xdr:cxnSp macro="">
      <xdr:nvCxnSpPr>
        <xdr:cNvPr id="475" name="直線コネクタ 474"/>
        <xdr:cNvCxnSpPr/>
      </xdr:nvCxnSpPr>
      <xdr:spPr>
        <a:xfrm>
          <a:off x="6972300" y="16812168"/>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127099</xdr:rowOff>
    </xdr:from>
    <xdr:ext cx="534377" cy="259045"/>
    <xdr:sp macro="" textlink="">
      <xdr:nvSpPr>
        <xdr:cNvPr id="477" name="テキスト ボックス 476"/>
        <xdr:cNvSpPr txBox="1"/>
      </xdr:nvSpPr>
      <xdr:spPr>
        <a:xfrm>
          <a:off x="7594111" y="164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159603</xdr:rowOff>
    </xdr:from>
    <xdr:to>
      <xdr:col>15</xdr:col>
      <xdr:colOff>231775</xdr:colOff>
      <xdr:row>98</xdr:row>
      <xdr:rowOff>89753</xdr:rowOff>
    </xdr:to>
    <xdr:sp macro="" textlink="">
      <xdr:nvSpPr>
        <xdr:cNvPr id="485" name="円/楕円 484"/>
        <xdr:cNvSpPr/>
      </xdr:nvSpPr>
      <xdr:spPr>
        <a:xfrm>
          <a:off x="10426700" y="167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138030</xdr:rowOff>
    </xdr:from>
    <xdr:ext cx="534377" cy="259045"/>
    <xdr:sp macro="" textlink="">
      <xdr:nvSpPr>
        <xdr:cNvPr id="486" name="土木費該当値テキスト"/>
        <xdr:cNvSpPr txBox="1"/>
      </xdr:nvSpPr>
      <xdr:spPr>
        <a:xfrm>
          <a:off x="10528300" y="167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133967</xdr:rowOff>
    </xdr:from>
    <xdr:to>
      <xdr:col>14</xdr:col>
      <xdr:colOff>79375</xdr:colOff>
      <xdr:row>98</xdr:row>
      <xdr:rowOff>64117</xdr:rowOff>
    </xdr:to>
    <xdr:sp macro="" textlink="">
      <xdr:nvSpPr>
        <xdr:cNvPr id="487" name="円/楕円 486"/>
        <xdr:cNvSpPr/>
      </xdr:nvSpPr>
      <xdr:spPr>
        <a:xfrm>
          <a:off x="9588500" y="167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55244</xdr:rowOff>
    </xdr:from>
    <xdr:ext cx="534377" cy="259045"/>
    <xdr:sp macro="" textlink="">
      <xdr:nvSpPr>
        <xdr:cNvPr id="488" name="テキスト ボックス 487"/>
        <xdr:cNvSpPr txBox="1"/>
      </xdr:nvSpPr>
      <xdr:spPr>
        <a:xfrm>
          <a:off x="9372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148647</xdr:rowOff>
    </xdr:from>
    <xdr:to>
      <xdr:col>12</xdr:col>
      <xdr:colOff>561975</xdr:colOff>
      <xdr:row>98</xdr:row>
      <xdr:rowOff>78797</xdr:rowOff>
    </xdr:to>
    <xdr:sp macro="" textlink="">
      <xdr:nvSpPr>
        <xdr:cNvPr id="489" name="円/楕円 488"/>
        <xdr:cNvSpPr/>
      </xdr:nvSpPr>
      <xdr:spPr>
        <a:xfrm>
          <a:off x="8699500" y="167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69924</xdr:rowOff>
    </xdr:from>
    <xdr:ext cx="534377" cy="259045"/>
    <xdr:sp macro="" textlink="">
      <xdr:nvSpPr>
        <xdr:cNvPr id="490" name="テキスト ボックス 489"/>
        <xdr:cNvSpPr txBox="1"/>
      </xdr:nvSpPr>
      <xdr:spPr>
        <a:xfrm>
          <a:off x="8483111" y="168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159848</xdr:rowOff>
    </xdr:from>
    <xdr:to>
      <xdr:col>11</xdr:col>
      <xdr:colOff>358775</xdr:colOff>
      <xdr:row>98</xdr:row>
      <xdr:rowOff>89998</xdr:rowOff>
    </xdr:to>
    <xdr:sp macro="" textlink="">
      <xdr:nvSpPr>
        <xdr:cNvPr id="491" name="円/楕円 490"/>
        <xdr:cNvSpPr/>
      </xdr:nvSpPr>
      <xdr:spPr>
        <a:xfrm>
          <a:off x="7810500" y="1679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81125</xdr:rowOff>
    </xdr:from>
    <xdr:ext cx="534377" cy="259045"/>
    <xdr:sp macro="" textlink="">
      <xdr:nvSpPr>
        <xdr:cNvPr id="492" name="テキスト ボックス 491"/>
        <xdr:cNvSpPr txBox="1"/>
      </xdr:nvSpPr>
      <xdr:spPr>
        <a:xfrm>
          <a:off x="7594111" y="1688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130718</xdr:rowOff>
    </xdr:from>
    <xdr:to>
      <xdr:col>10</xdr:col>
      <xdr:colOff>155575</xdr:colOff>
      <xdr:row>98</xdr:row>
      <xdr:rowOff>60868</xdr:rowOff>
    </xdr:to>
    <xdr:sp macro="" textlink="">
      <xdr:nvSpPr>
        <xdr:cNvPr id="493" name="円/楕円 492"/>
        <xdr:cNvSpPr/>
      </xdr:nvSpPr>
      <xdr:spPr>
        <a:xfrm>
          <a:off x="6921500" y="167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51995</xdr:rowOff>
    </xdr:from>
    <xdr:ext cx="534377" cy="259045"/>
    <xdr:sp macro="" textlink="">
      <xdr:nvSpPr>
        <xdr:cNvPr id="494" name="テキスト ボックス 493"/>
        <xdr:cNvSpPr txBox="1"/>
      </xdr:nvSpPr>
      <xdr:spPr>
        <a:xfrm>
          <a:off x="6705111" y="168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122860</xdr:rowOff>
    </xdr:from>
    <xdr:to>
      <xdr:col>23</xdr:col>
      <xdr:colOff>517525</xdr:colOff>
      <xdr:row>37</xdr:row>
      <xdr:rowOff>23266</xdr:rowOff>
    </xdr:to>
    <xdr:cxnSp macro="">
      <xdr:nvCxnSpPr>
        <xdr:cNvPr id="524" name="直線コネクタ 523"/>
        <xdr:cNvCxnSpPr/>
      </xdr:nvCxnSpPr>
      <xdr:spPr>
        <a:xfrm>
          <a:off x="15481300" y="6295060"/>
          <a:ext cx="8382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449</xdr:rowOff>
    </xdr:from>
    <xdr:ext cx="534377" cy="259045"/>
    <xdr:sp macro="" textlink="">
      <xdr:nvSpPr>
        <xdr:cNvPr id="525" name="消防費平均値テキスト"/>
        <xdr:cNvSpPr txBox="1"/>
      </xdr:nvSpPr>
      <xdr:spPr>
        <a:xfrm>
          <a:off x="16370300" y="600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122860</xdr:rowOff>
    </xdr:from>
    <xdr:to>
      <xdr:col>22</xdr:col>
      <xdr:colOff>365125</xdr:colOff>
      <xdr:row>37</xdr:row>
      <xdr:rowOff>8865</xdr:rowOff>
    </xdr:to>
    <xdr:cxnSp macro="">
      <xdr:nvCxnSpPr>
        <xdr:cNvPr id="527" name="直線コネクタ 526"/>
        <xdr:cNvCxnSpPr/>
      </xdr:nvCxnSpPr>
      <xdr:spPr>
        <a:xfrm flipV="1">
          <a:off x="14592300" y="6295060"/>
          <a:ext cx="889000" cy="5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83126</xdr:rowOff>
    </xdr:from>
    <xdr:ext cx="534377" cy="259045"/>
    <xdr:sp macro="" textlink="">
      <xdr:nvSpPr>
        <xdr:cNvPr id="529" name="テキスト ボックス 528"/>
        <xdr:cNvSpPr txBox="1"/>
      </xdr:nvSpPr>
      <xdr:spPr>
        <a:xfrm>
          <a:off x="15214111" y="59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8865</xdr:rowOff>
    </xdr:from>
    <xdr:to>
      <xdr:col>21</xdr:col>
      <xdr:colOff>161925</xdr:colOff>
      <xdr:row>37</xdr:row>
      <xdr:rowOff>9398</xdr:rowOff>
    </xdr:to>
    <xdr:cxnSp macro="">
      <xdr:nvCxnSpPr>
        <xdr:cNvPr id="530" name="直線コネクタ 529"/>
        <xdr:cNvCxnSpPr/>
      </xdr:nvCxnSpPr>
      <xdr:spPr>
        <a:xfrm flipV="1">
          <a:off x="13703300" y="635251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129455</xdr:rowOff>
    </xdr:from>
    <xdr:ext cx="534377" cy="259045"/>
    <xdr:sp macro="" textlink="">
      <xdr:nvSpPr>
        <xdr:cNvPr id="532" name="テキスト ボックス 531"/>
        <xdr:cNvSpPr txBox="1"/>
      </xdr:nvSpPr>
      <xdr:spPr>
        <a:xfrm>
          <a:off x="14325111" y="59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9398</xdr:rowOff>
    </xdr:from>
    <xdr:to>
      <xdr:col>19</xdr:col>
      <xdr:colOff>644525</xdr:colOff>
      <xdr:row>37</xdr:row>
      <xdr:rowOff>75463</xdr:rowOff>
    </xdr:to>
    <xdr:cxnSp macro="">
      <xdr:nvCxnSpPr>
        <xdr:cNvPr id="533" name="直線コネクタ 532"/>
        <xdr:cNvCxnSpPr/>
      </xdr:nvCxnSpPr>
      <xdr:spPr>
        <a:xfrm flipV="1">
          <a:off x="12814300" y="6353048"/>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111167</xdr:rowOff>
    </xdr:from>
    <xdr:ext cx="534377" cy="259045"/>
    <xdr:sp macro="" textlink="">
      <xdr:nvSpPr>
        <xdr:cNvPr id="535" name="テキスト ボックス 534"/>
        <xdr:cNvSpPr txBox="1"/>
      </xdr:nvSpPr>
      <xdr:spPr>
        <a:xfrm>
          <a:off x="13436111" y="59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151858</xdr:rowOff>
    </xdr:from>
    <xdr:ext cx="534377" cy="259045"/>
    <xdr:sp macro="" textlink="">
      <xdr:nvSpPr>
        <xdr:cNvPr id="537" name="テキスト ボックス 536"/>
        <xdr:cNvSpPr txBox="1"/>
      </xdr:nvSpPr>
      <xdr:spPr>
        <a:xfrm>
          <a:off x="12547111" y="59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143916</xdr:rowOff>
    </xdr:from>
    <xdr:to>
      <xdr:col>23</xdr:col>
      <xdr:colOff>568325</xdr:colOff>
      <xdr:row>37</xdr:row>
      <xdr:rowOff>74066</xdr:rowOff>
    </xdr:to>
    <xdr:sp macro="" textlink="">
      <xdr:nvSpPr>
        <xdr:cNvPr id="543" name="円/楕円 542"/>
        <xdr:cNvSpPr/>
      </xdr:nvSpPr>
      <xdr:spPr>
        <a:xfrm>
          <a:off x="16268700" y="63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58843</xdr:rowOff>
    </xdr:from>
    <xdr:ext cx="469744" cy="259045"/>
    <xdr:sp macro="" textlink="">
      <xdr:nvSpPr>
        <xdr:cNvPr id="544" name="消防費該当値テキスト"/>
        <xdr:cNvSpPr txBox="1"/>
      </xdr:nvSpPr>
      <xdr:spPr>
        <a:xfrm>
          <a:off x="16370300" y="623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72060</xdr:rowOff>
    </xdr:from>
    <xdr:to>
      <xdr:col>22</xdr:col>
      <xdr:colOff>415925</xdr:colOff>
      <xdr:row>37</xdr:row>
      <xdr:rowOff>2210</xdr:rowOff>
    </xdr:to>
    <xdr:sp macro="" textlink="">
      <xdr:nvSpPr>
        <xdr:cNvPr id="545" name="円/楕円 544"/>
        <xdr:cNvSpPr/>
      </xdr:nvSpPr>
      <xdr:spPr>
        <a:xfrm>
          <a:off x="15430500" y="62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164787</xdr:rowOff>
    </xdr:from>
    <xdr:ext cx="534377" cy="259045"/>
    <xdr:sp macro="" textlink="">
      <xdr:nvSpPr>
        <xdr:cNvPr id="546" name="テキスト ボックス 545"/>
        <xdr:cNvSpPr txBox="1"/>
      </xdr:nvSpPr>
      <xdr:spPr>
        <a:xfrm>
          <a:off x="15214111" y="63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129515</xdr:rowOff>
    </xdr:from>
    <xdr:to>
      <xdr:col>21</xdr:col>
      <xdr:colOff>212725</xdr:colOff>
      <xdr:row>37</xdr:row>
      <xdr:rowOff>59665</xdr:rowOff>
    </xdr:to>
    <xdr:sp macro="" textlink="">
      <xdr:nvSpPr>
        <xdr:cNvPr id="547" name="円/楕円 546"/>
        <xdr:cNvSpPr/>
      </xdr:nvSpPr>
      <xdr:spPr>
        <a:xfrm>
          <a:off x="14541500" y="63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50792</xdr:rowOff>
    </xdr:from>
    <xdr:ext cx="469744" cy="259045"/>
    <xdr:sp macro="" textlink="">
      <xdr:nvSpPr>
        <xdr:cNvPr id="548" name="テキスト ボックス 547"/>
        <xdr:cNvSpPr txBox="1"/>
      </xdr:nvSpPr>
      <xdr:spPr>
        <a:xfrm>
          <a:off x="14357427" y="639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130048</xdr:rowOff>
    </xdr:from>
    <xdr:to>
      <xdr:col>20</xdr:col>
      <xdr:colOff>9525</xdr:colOff>
      <xdr:row>37</xdr:row>
      <xdr:rowOff>60198</xdr:rowOff>
    </xdr:to>
    <xdr:sp macro="" textlink="">
      <xdr:nvSpPr>
        <xdr:cNvPr id="549" name="円/楕円 548"/>
        <xdr:cNvSpPr/>
      </xdr:nvSpPr>
      <xdr:spPr>
        <a:xfrm>
          <a:off x="13652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51325</xdr:rowOff>
    </xdr:from>
    <xdr:ext cx="469744" cy="259045"/>
    <xdr:sp macro="" textlink="">
      <xdr:nvSpPr>
        <xdr:cNvPr id="550" name="テキスト ボックス 549"/>
        <xdr:cNvSpPr txBox="1"/>
      </xdr:nvSpPr>
      <xdr:spPr>
        <a:xfrm>
          <a:off x="13468427"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24663</xdr:rowOff>
    </xdr:from>
    <xdr:to>
      <xdr:col>18</xdr:col>
      <xdr:colOff>492125</xdr:colOff>
      <xdr:row>37</xdr:row>
      <xdr:rowOff>126263</xdr:rowOff>
    </xdr:to>
    <xdr:sp macro="" textlink="">
      <xdr:nvSpPr>
        <xdr:cNvPr id="551" name="円/楕円 550"/>
        <xdr:cNvSpPr/>
      </xdr:nvSpPr>
      <xdr:spPr>
        <a:xfrm>
          <a:off x="12763500" y="63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117390</xdr:rowOff>
    </xdr:from>
    <xdr:ext cx="469744" cy="259045"/>
    <xdr:sp macro="" textlink="">
      <xdr:nvSpPr>
        <xdr:cNvPr id="552" name="テキスト ボックス 551"/>
        <xdr:cNvSpPr txBox="1"/>
      </xdr:nvSpPr>
      <xdr:spPr>
        <a:xfrm>
          <a:off x="12579427" y="64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126245</xdr:rowOff>
    </xdr:from>
    <xdr:to>
      <xdr:col>23</xdr:col>
      <xdr:colOff>517525</xdr:colOff>
      <xdr:row>57</xdr:row>
      <xdr:rowOff>111256</xdr:rowOff>
    </xdr:to>
    <xdr:cxnSp macro="">
      <xdr:nvCxnSpPr>
        <xdr:cNvPr id="584" name="直線コネクタ 583"/>
        <xdr:cNvCxnSpPr/>
      </xdr:nvCxnSpPr>
      <xdr:spPr>
        <a:xfrm flipV="1">
          <a:off x="15481300" y="9555995"/>
          <a:ext cx="838200" cy="3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111256</xdr:rowOff>
    </xdr:from>
    <xdr:to>
      <xdr:col>22</xdr:col>
      <xdr:colOff>365125</xdr:colOff>
      <xdr:row>57</xdr:row>
      <xdr:rowOff>159817</xdr:rowOff>
    </xdr:to>
    <xdr:cxnSp macro="">
      <xdr:nvCxnSpPr>
        <xdr:cNvPr id="587" name="直線コネクタ 586"/>
        <xdr:cNvCxnSpPr/>
      </xdr:nvCxnSpPr>
      <xdr:spPr>
        <a:xfrm flipV="1">
          <a:off x="14592300" y="9883906"/>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159817</xdr:rowOff>
    </xdr:from>
    <xdr:to>
      <xdr:col>21</xdr:col>
      <xdr:colOff>161925</xdr:colOff>
      <xdr:row>58</xdr:row>
      <xdr:rowOff>58384</xdr:rowOff>
    </xdr:to>
    <xdr:cxnSp macro="">
      <xdr:nvCxnSpPr>
        <xdr:cNvPr id="590" name="直線コネクタ 589"/>
        <xdr:cNvCxnSpPr/>
      </xdr:nvCxnSpPr>
      <xdr:spPr>
        <a:xfrm flipV="1">
          <a:off x="13703300" y="9932467"/>
          <a:ext cx="889000" cy="7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58384</xdr:rowOff>
    </xdr:from>
    <xdr:to>
      <xdr:col>19</xdr:col>
      <xdr:colOff>644525</xdr:colOff>
      <xdr:row>58</xdr:row>
      <xdr:rowOff>62630</xdr:rowOff>
    </xdr:to>
    <xdr:cxnSp macro="">
      <xdr:nvCxnSpPr>
        <xdr:cNvPr id="593" name="直線コネクタ 592"/>
        <xdr:cNvCxnSpPr/>
      </xdr:nvCxnSpPr>
      <xdr:spPr>
        <a:xfrm flipV="1">
          <a:off x="12814300" y="1000248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161209</xdr:rowOff>
    </xdr:from>
    <xdr:ext cx="534377" cy="259045"/>
    <xdr:sp macro="" textlink="">
      <xdr:nvSpPr>
        <xdr:cNvPr id="595" name="テキスト ボックス 594"/>
        <xdr:cNvSpPr txBox="1"/>
      </xdr:nvSpPr>
      <xdr:spPr>
        <a:xfrm>
          <a:off x="13436111" y="94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75445</xdr:rowOff>
    </xdr:from>
    <xdr:to>
      <xdr:col>23</xdr:col>
      <xdr:colOff>568325</xdr:colOff>
      <xdr:row>56</xdr:row>
      <xdr:rowOff>5595</xdr:rowOff>
    </xdr:to>
    <xdr:sp macro="" textlink="">
      <xdr:nvSpPr>
        <xdr:cNvPr id="603" name="円/楕円 602"/>
        <xdr:cNvSpPr/>
      </xdr:nvSpPr>
      <xdr:spPr>
        <a:xfrm>
          <a:off x="16268700" y="95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53872</xdr:rowOff>
    </xdr:from>
    <xdr:ext cx="534377" cy="259045"/>
    <xdr:sp macro="" textlink="">
      <xdr:nvSpPr>
        <xdr:cNvPr id="604" name="教育費該当値テキスト"/>
        <xdr:cNvSpPr txBox="1"/>
      </xdr:nvSpPr>
      <xdr:spPr>
        <a:xfrm>
          <a:off x="16370300" y="94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40,162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60456</xdr:rowOff>
    </xdr:from>
    <xdr:to>
      <xdr:col>22</xdr:col>
      <xdr:colOff>415925</xdr:colOff>
      <xdr:row>57</xdr:row>
      <xdr:rowOff>162056</xdr:rowOff>
    </xdr:to>
    <xdr:sp macro="" textlink="">
      <xdr:nvSpPr>
        <xdr:cNvPr id="605" name="円/楕円 604"/>
        <xdr:cNvSpPr/>
      </xdr:nvSpPr>
      <xdr:spPr>
        <a:xfrm>
          <a:off x="15430500" y="98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153183</xdr:rowOff>
    </xdr:from>
    <xdr:ext cx="534377" cy="259045"/>
    <xdr:sp macro="" textlink="">
      <xdr:nvSpPr>
        <xdr:cNvPr id="606" name="テキスト ボックス 605"/>
        <xdr:cNvSpPr txBox="1"/>
      </xdr:nvSpPr>
      <xdr:spPr>
        <a:xfrm>
          <a:off x="15214111" y="992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109017</xdr:rowOff>
    </xdr:from>
    <xdr:to>
      <xdr:col>21</xdr:col>
      <xdr:colOff>212725</xdr:colOff>
      <xdr:row>58</xdr:row>
      <xdr:rowOff>39167</xdr:rowOff>
    </xdr:to>
    <xdr:sp macro="" textlink="">
      <xdr:nvSpPr>
        <xdr:cNvPr id="607" name="円/楕円 606"/>
        <xdr:cNvSpPr/>
      </xdr:nvSpPr>
      <xdr:spPr>
        <a:xfrm>
          <a:off x="14541500" y="98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30294</xdr:rowOff>
    </xdr:from>
    <xdr:ext cx="534377" cy="259045"/>
    <xdr:sp macro="" textlink="">
      <xdr:nvSpPr>
        <xdr:cNvPr id="608" name="テキスト ボックス 607"/>
        <xdr:cNvSpPr txBox="1"/>
      </xdr:nvSpPr>
      <xdr:spPr>
        <a:xfrm>
          <a:off x="14325111" y="99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7584</xdr:rowOff>
    </xdr:from>
    <xdr:to>
      <xdr:col>20</xdr:col>
      <xdr:colOff>9525</xdr:colOff>
      <xdr:row>58</xdr:row>
      <xdr:rowOff>109184</xdr:rowOff>
    </xdr:to>
    <xdr:sp macro="" textlink="">
      <xdr:nvSpPr>
        <xdr:cNvPr id="609" name="円/楕円 608"/>
        <xdr:cNvSpPr/>
      </xdr:nvSpPr>
      <xdr:spPr>
        <a:xfrm>
          <a:off x="13652500" y="99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100311</xdr:rowOff>
    </xdr:from>
    <xdr:ext cx="534377" cy="259045"/>
    <xdr:sp macro="" textlink="">
      <xdr:nvSpPr>
        <xdr:cNvPr id="610" name="テキスト ボックス 609"/>
        <xdr:cNvSpPr txBox="1"/>
      </xdr:nvSpPr>
      <xdr:spPr>
        <a:xfrm>
          <a:off x="13436111" y="1004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11830</xdr:rowOff>
    </xdr:from>
    <xdr:to>
      <xdr:col>18</xdr:col>
      <xdr:colOff>492125</xdr:colOff>
      <xdr:row>58</xdr:row>
      <xdr:rowOff>113430</xdr:rowOff>
    </xdr:to>
    <xdr:sp macro="" textlink="">
      <xdr:nvSpPr>
        <xdr:cNvPr id="611" name="円/楕円 610"/>
        <xdr:cNvSpPr/>
      </xdr:nvSpPr>
      <xdr:spPr>
        <a:xfrm>
          <a:off x="12763500" y="99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104557</xdr:rowOff>
    </xdr:from>
    <xdr:ext cx="534377" cy="259045"/>
    <xdr:sp macro="" textlink="">
      <xdr:nvSpPr>
        <xdr:cNvPr id="612" name="テキスト ボックス 611"/>
        <xdr:cNvSpPr txBox="1"/>
      </xdr:nvSpPr>
      <xdr:spPr>
        <a:xfrm>
          <a:off x="12547111" y="100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43041</xdr:rowOff>
    </xdr:from>
    <xdr:to>
      <xdr:col>23</xdr:col>
      <xdr:colOff>517525</xdr:colOff>
      <xdr:row>79</xdr:row>
      <xdr:rowOff>43269</xdr:rowOff>
    </xdr:to>
    <xdr:cxnSp macro="">
      <xdr:nvCxnSpPr>
        <xdr:cNvPr id="641" name="直線コネクタ 640"/>
        <xdr:cNvCxnSpPr/>
      </xdr:nvCxnSpPr>
      <xdr:spPr>
        <a:xfrm flipV="1">
          <a:off x="15481300" y="1358759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43193</xdr:rowOff>
    </xdr:from>
    <xdr:to>
      <xdr:col>22</xdr:col>
      <xdr:colOff>365125</xdr:colOff>
      <xdr:row>79</xdr:row>
      <xdr:rowOff>43269</xdr:rowOff>
    </xdr:to>
    <xdr:cxnSp macro="">
      <xdr:nvCxnSpPr>
        <xdr:cNvPr id="644" name="直線コネクタ 643"/>
        <xdr:cNvCxnSpPr/>
      </xdr:nvCxnSpPr>
      <xdr:spPr>
        <a:xfrm>
          <a:off x="14592300" y="135877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43193</xdr:rowOff>
    </xdr:from>
    <xdr:to>
      <xdr:col>21</xdr:col>
      <xdr:colOff>161925</xdr:colOff>
      <xdr:row>79</xdr:row>
      <xdr:rowOff>43193</xdr:rowOff>
    </xdr:to>
    <xdr:cxnSp macro="">
      <xdr:nvCxnSpPr>
        <xdr:cNvPr id="647" name="直線コネクタ 646"/>
        <xdr:cNvCxnSpPr/>
      </xdr:nvCxnSpPr>
      <xdr:spPr>
        <a:xfrm>
          <a:off x="13703300" y="1358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37516</xdr:rowOff>
    </xdr:from>
    <xdr:to>
      <xdr:col>19</xdr:col>
      <xdr:colOff>644525</xdr:colOff>
      <xdr:row>79</xdr:row>
      <xdr:rowOff>43193</xdr:rowOff>
    </xdr:to>
    <xdr:cxnSp macro="">
      <xdr:nvCxnSpPr>
        <xdr:cNvPr id="650" name="直線コネクタ 649"/>
        <xdr:cNvCxnSpPr/>
      </xdr:nvCxnSpPr>
      <xdr:spPr>
        <a:xfrm>
          <a:off x="12814300" y="13582066"/>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163691</xdr:rowOff>
    </xdr:from>
    <xdr:to>
      <xdr:col>23</xdr:col>
      <xdr:colOff>568325</xdr:colOff>
      <xdr:row>79</xdr:row>
      <xdr:rowOff>93841</xdr:rowOff>
    </xdr:to>
    <xdr:sp macro="" textlink="">
      <xdr:nvSpPr>
        <xdr:cNvPr id="660" name="円/楕円 659"/>
        <xdr:cNvSpPr/>
      </xdr:nvSpPr>
      <xdr:spPr>
        <a:xfrm>
          <a:off x="162687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104361</xdr:rowOff>
    </xdr:from>
    <xdr:ext cx="313932" cy="259045"/>
    <xdr:sp macro="" textlink="">
      <xdr:nvSpPr>
        <xdr:cNvPr id="661" name="災害復旧費該当値テキスト"/>
        <xdr:cNvSpPr txBox="1"/>
      </xdr:nvSpPr>
      <xdr:spPr>
        <a:xfrm>
          <a:off x="16370300" y="13477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163919</xdr:rowOff>
    </xdr:from>
    <xdr:to>
      <xdr:col>22</xdr:col>
      <xdr:colOff>415925</xdr:colOff>
      <xdr:row>79</xdr:row>
      <xdr:rowOff>94069</xdr:rowOff>
    </xdr:to>
    <xdr:sp macro="" textlink="">
      <xdr:nvSpPr>
        <xdr:cNvPr id="662" name="円/楕円 661"/>
        <xdr:cNvSpPr/>
      </xdr:nvSpPr>
      <xdr:spPr>
        <a:xfrm>
          <a:off x="15430500" y="135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85196</xdr:rowOff>
    </xdr:from>
    <xdr:ext cx="313932" cy="259045"/>
    <xdr:sp macro="" textlink="">
      <xdr:nvSpPr>
        <xdr:cNvPr id="663" name="テキスト ボックス 662"/>
        <xdr:cNvSpPr txBox="1"/>
      </xdr:nvSpPr>
      <xdr:spPr>
        <a:xfrm>
          <a:off x="15324333" y="13629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163843</xdr:rowOff>
    </xdr:from>
    <xdr:to>
      <xdr:col>21</xdr:col>
      <xdr:colOff>212725</xdr:colOff>
      <xdr:row>79</xdr:row>
      <xdr:rowOff>93993</xdr:rowOff>
    </xdr:to>
    <xdr:sp macro="" textlink="">
      <xdr:nvSpPr>
        <xdr:cNvPr id="664" name="円/楕円 663"/>
        <xdr:cNvSpPr/>
      </xdr:nvSpPr>
      <xdr:spPr>
        <a:xfrm>
          <a:off x="145415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85120</xdr:rowOff>
    </xdr:from>
    <xdr:ext cx="313932" cy="259045"/>
    <xdr:sp macro="" textlink="">
      <xdr:nvSpPr>
        <xdr:cNvPr id="665" name="テキスト ボックス 664"/>
        <xdr:cNvSpPr txBox="1"/>
      </xdr:nvSpPr>
      <xdr:spPr>
        <a:xfrm>
          <a:off x="14435333" y="13629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163843</xdr:rowOff>
    </xdr:from>
    <xdr:to>
      <xdr:col>20</xdr:col>
      <xdr:colOff>9525</xdr:colOff>
      <xdr:row>79</xdr:row>
      <xdr:rowOff>93993</xdr:rowOff>
    </xdr:to>
    <xdr:sp macro="" textlink="">
      <xdr:nvSpPr>
        <xdr:cNvPr id="666" name="円/楕円 665"/>
        <xdr:cNvSpPr/>
      </xdr:nvSpPr>
      <xdr:spPr>
        <a:xfrm>
          <a:off x="136525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85120</xdr:rowOff>
    </xdr:from>
    <xdr:ext cx="313932" cy="259045"/>
    <xdr:sp macro="" textlink="">
      <xdr:nvSpPr>
        <xdr:cNvPr id="667" name="テキスト ボックス 666"/>
        <xdr:cNvSpPr txBox="1"/>
      </xdr:nvSpPr>
      <xdr:spPr>
        <a:xfrm>
          <a:off x="13546333" y="13629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158166</xdr:rowOff>
    </xdr:from>
    <xdr:to>
      <xdr:col>18</xdr:col>
      <xdr:colOff>492125</xdr:colOff>
      <xdr:row>79</xdr:row>
      <xdr:rowOff>88316</xdr:rowOff>
    </xdr:to>
    <xdr:sp macro="" textlink="">
      <xdr:nvSpPr>
        <xdr:cNvPr id="668" name="円/楕円 667"/>
        <xdr:cNvSpPr/>
      </xdr:nvSpPr>
      <xdr:spPr>
        <a:xfrm>
          <a:off x="12763500" y="135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79443</xdr:rowOff>
    </xdr:from>
    <xdr:ext cx="378565" cy="259045"/>
    <xdr:sp macro="" textlink="">
      <xdr:nvSpPr>
        <xdr:cNvPr id="669" name="テキスト ボックス 668"/>
        <xdr:cNvSpPr txBox="1"/>
      </xdr:nvSpPr>
      <xdr:spPr>
        <a:xfrm>
          <a:off x="12625017" y="1362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52124</xdr:rowOff>
    </xdr:from>
    <xdr:to>
      <xdr:col>23</xdr:col>
      <xdr:colOff>517525</xdr:colOff>
      <xdr:row>97</xdr:row>
      <xdr:rowOff>53815</xdr:rowOff>
    </xdr:to>
    <xdr:cxnSp macro="">
      <xdr:nvCxnSpPr>
        <xdr:cNvPr id="697" name="直線コネクタ 696"/>
        <xdr:cNvCxnSpPr/>
      </xdr:nvCxnSpPr>
      <xdr:spPr>
        <a:xfrm flipV="1">
          <a:off x="15481300" y="16682774"/>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29596</xdr:rowOff>
    </xdr:from>
    <xdr:ext cx="534377" cy="259045"/>
    <xdr:sp macro="" textlink="">
      <xdr:nvSpPr>
        <xdr:cNvPr id="698" name="公債費平均値テキスト"/>
        <xdr:cNvSpPr txBox="1"/>
      </xdr:nvSpPr>
      <xdr:spPr>
        <a:xfrm>
          <a:off x="16370300" y="1631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36282</xdr:rowOff>
    </xdr:from>
    <xdr:to>
      <xdr:col>22</xdr:col>
      <xdr:colOff>365125</xdr:colOff>
      <xdr:row>97</xdr:row>
      <xdr:rowOff>53815</xdr:rowOff>
    </xdr:to>
    <xdr:cxnSp macro="">
      <xdr:nvCxnSpPr>
        <xdr:cNvPr id="700" name="直線コネクタ 699"/>
        <xdr:cNvCxnSpPr/>
      </xdr:nvCxnSpPr>
      <xdr:spPr>
        <a:xfrm>
          <a:off x="14592300" y="16666932"/>
          <a:ext cx="889000" cy="1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74348</xdr:rowOff>
    </xdr:from>
    <xdr:ext cx="534377" cy="259045"/>
    <xdr:sp macro="" textlink="">
      <xdr:nvSpPr>
        <xdr:cNvPr id="702" name="テキスト ボックス 701"/>
        <xdr:cNvSpPr txBox="1"/>
      </xdr:nvSpPr>
      <xdr:spPr>
        <a:xfrm>
          <a:off x="15214111" y="161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127767</xdr:rowOff>
    </xdr:from>
    <xdr:to>
      <xdr:col>21</xdr:col>
      <xdr:colOff>161925</xdr:colOff>
      <xdr:row>97</xdr:row>
      <xdr:rowOff>36282</xdr:rowOff>
    </xdr:to>
    <xdr:cxnSp macro="">
      <xdr:nvCxnSpPr>
        <xdr:cNvPr id="703" name="直線コネクタ 702"/>
        <xdr:cNvCxnSpPr/>
      </xdr:nvCxnSpPr>
      <xdr:spPr>
        <a:xfrm>
          <a:off x="13703300" y="16586967"/>
          <a:ext cx="889000" cy="7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64220</xdr:rowOff>
    </xdr:from>
    <xdr:ext cx="534377" cy="259045"/>
    <xdr:sp macro="" textlink="">
      <xdr:nvSpPr>
        <xdr:cNvPr id="705" name="テキスト ボックス 704"/>
        <xdr:cNvSpPr txBox="1"/>
      </xdr:nvSpPr>
      <xdr:spPr>
        <a:xfrm>
          <a:off x="14325111" y="161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126098</xdr:rowOff>
    </xdr:from>
    <xdr:to>
      <xdr:col>19</xdr:col>
      <xdr:colOff>644525</xdr:colOff>
      <xdr:row>96</xdr:row>
      <xdr:rowOff>127767</xdr:rowOff>
    </xdr:to>
    <xdr:cxnSp macro="">
      <xdr:nvCxnSpPr>
        <xdr:cNvPr id="706" name="直線コネクタ 705"/>
        <xdr:cNvCxnSpPr/>
      </xdr:nvCxnSpPr>
      <xdr:spPr>
        <a:xfrm>
          <a:off x="12814300" y="16585298"/>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51488</xdr:rowOff>
    </xdr:from>
    <xdr:ext cx="534377" cy="259045"/>
    <xdr:sp macro="" textlink="">
      <xdr:nvSpPr>
        <xdr:cNvPr id="708" name="テキスト ボックス 707"/>
        <xdr:cNvSpPr txBox="1"/>
      </xdr:nvSpPr>
      <xdr:spPr>
        <a:xfrm>
          <a:off x="13436111" y="161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13014</xdr:rowOff>
    </xdr:from>
    <xdr:ext cx="534377" cy="259045"/>
    <xdr:sp macro="" textlink="">
      <xdr:nvSpPr>
        <xdr:cNvPr id="710" name="テキスト ボックス 709"/>
        <xdr:cNvSpPr txBox="1"/>
      </xdr:nvSpPr>
      <xdr:spPr>
        <a:xfrm>
          <a:off x="12547111" y="161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1324</xdr:rowOff>
    </xdr:from>
    <xdr:to>
      <xdr:col>23</xdr:col>
      <xdr:colOff>568325</xdr:colOff>
      <xdr:row>97</xdr:row>
      <xdr:rowOff>102924</xdr:rowOff>
    </xdr:to>
    <xdr:sp macro="" textlink="">
      <xdr:nvSpPr>
        <xdr:cNvPr id="716" name="円/楕円 715"/>
        <xdr:cNvSpPr/>
      </xdr:nvSpPr>
      <xdr:spPr>
        <a:xfrm>
          <a:off x="16268700" y="166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151201</xdr:rowOff>
    </xdr:from>
    <xdr:ext cx="534377" cy="259045"/>
    <xdr:sp macro="" textlink="">
      <xdr:nvSpPr>
        <xdr:cNvPr id="717" name="公債費該当値テキスト"/>
        <xdr:cNvSpPr txBox="1"/>
      </xdr:nvSpPr>
      <xdr:spPr>
        <a:xfrm>
          <a:off x="16370300" y="1661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31,331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3015</xdr:rowOff>
    </xdr:from>
    <xdr:to>
      <xdr:col>22</xdr:col>
      <xdr:colOff>415925</xdr:colOff>
      <xdr:row>97</xdr:row>
      <xdr:rowOff>104615</xdr:rowOff>
    </xdr:to>
    <xdr:sp macro="" textlink="">
      <xdr:nvSpPr>
        <xdr:cNvPr id="718" name="円/楕円 717"/>
        <xdr:cNvSpPr/>
      </xdr:nvSpPr>
      <xdr:spPr>
        <a:xfrm>
          <a:off x="15430500" y="166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95742</xdr:rowOff>
    </xdr:from>
    <xdr:ext cx="534377" cy="259045"/>
    <xdr:sp macro="" textlink="">
      <xdr:nvSpPr>
        <xdr:cNvPr id="719" name="テキスト ボックス 718"/>
        <xdr:cNvSpPr txBox="1"/>
      </xdr:nvSpPr>
      <xdr:spPr>
        <a:xfrm>
          <a:off x="15214111" y="167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156932</xdr:rowOff>
    </xdr:from>
    <xdr:to>
      <xdr:col>21</xdr:col>
      <xdr:colOff>212725</xdr:colOff>
      <xdr:row>97</xdr:row>
      <xdr:rowOff>87082</xdr:rowOff>
    </xdr:to>
    <xdr:sp macro="" textlink="">
      <xdr:nvSpPr>
        <xdr:cNvPr id="720" name="円/楕円 719"/>
        <xdr:cNvSpPr/>
      </xdr:nvSpPr>
      <xdr:spPr>
        <a:xfrm>
          <a:off x="14541500" y="166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78209</xdr:rowOff>
    </xdr:from>
    <xdr:ext cx="534377" cy="259045"/>
    <xdr:sp macro="" textlink="">
      <xdr:nvSpPr>
        <xdr:cNvPr id="721" name="テキスト ボックス 720"/>
        <xdr:cNvSpPr txBox="1"/>
      </xdr:nvSpPr>
      <xdr:spPr>
        <a:xfrm>
          <a:off x="14325111" y="167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76967</xdr:rowOff>
    </xdr:from>
    <xdr:to>
      <xdr:col>20</xdr:col>
      <xdr:colOff>9525</xdr:colOff>
      <xdr:row>97</xdr:row>
      <xdr:rowOff>7117</xdr:rowOff>
    </xdr:to>
    <xdr:sp macro="" textlink="">
      <xdr:nvSpPr>
        <xdr:cNvPr id="722" name="円/楕円 721"/>
        <xdr:cNvSpPr/>
      </xdr:nvSpPr>
      <xdr:spPr>
        <a:xfrm>
          <a:off x="13652500" y="165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169694</xdr:rowOff>
    </xdr:from>
    <xdr:ext cx="534377" cy="259045"/>
    <xdr:sp macro="" textlink="">
      <xdr:nvSpPr>
        <xdr:cNvPr id="723" name="テキスト ボックス 722"/>
        <xdr:cNvSpPr txBox="1"/>
      </xdr:nvSpPr>
      <xdr:spPr>
        <a:xfrm>
          <a:off x="13436111" y="166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75298</xdr:rowOff>
    </xdr:from>
    <xdr:to>
      <xdr:col>18</xdr:col>
      <xdr:colOff>492125</xdr:colOff>
      <xdr:row>97</xdr:row>
      <xdr:rowOff>5448</xdr:rowOff>
    </xdr:to>
    <xdr:sp macro="" textlink="">
      <xdr:nvSpPr>
        <xdr:cNvPr id="724" name="円/楕円 723"/>
        <xdr:cNvSpPr/>
      </xdr:nvSpPr>
      <xdr:spPr>
        <a:xfrm>
          <a:off x="12763500" y="165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168025</xdr:rowOff>
    </xdr:from>
    <xdr:ext cx="534377" cy="259045"/>
    <xdr:sp macro="" textlink="">
      <xdr:nvSpPr>
        <xdr:cNvPr id="725" name="テキスト ボックス 724"/>
        <xdr:cNvSpPr txBox="1"/>
      </xdr:nvSpPr>
      <xdr:spPr>
        <a:xfrm>
          <a:off x="12547111" y="1662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85816</xdr:rowOff>
    </xdr:from>
    <xdr:to>
      <xdr:col>32</xdr:col>
      <xdr:colOff>187325</xdr:colOff>
      <xdr:row>39</xdr:row>
      <xdr:rowOff>87449</xdr:rowOff>
    </xdr:to>
    <xdr:cxnSp macro="">
      <xdr:nvCxnSpPr>
        <xdr:cNvPr id="756" name="直線コネクタ 755"/>
        <xdr:cNvCxnSpPr/>
      </xdr:nvCxnSpPr>
      <xdr:spPr>
        <a:xfrm>
          <a:off x="21323300" y="67723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7"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82224</xdr:rowOff>
    </xdr:from>
    <xdr:to>
      <xdr:col>31</xdr:col>
      <xdr:colOff>34925</xdr:colOff>
      <xdr:row>39</xdr:row>
      <xdr:rowOff>85816</xdr:rowOff>
    </xdr:to>
    <xdr:cxnSp macro="">
      <xdr:nvCxnSpPr>
        <xdr:cNvPr id="759" name="直線コネクタ 758"/>
        <xdr:cNvCxnSpPr/>
      </xdr:nvCxnSpPr>
      <xdr:spPr>
        <a:xfrm>
          <a:off x="20434300" y="676877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1" name="テキスト ボックス 760"/>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94633</xdr:rowOff>
    </xdr:from>
    <xdr:to>
      <xdr:col>29</xdr:col>
      <xdr:colOff>517525</xdr:colOff>
      <xdr:row>39</xdr:row>
      <xdr:rowOff>82224</xdr:rowOff>
    </xdr:to>
    <xdr:cxnSp macro="">
      <xdr:nvCxnSpPr>
        <xdr:cNvPr id="762" name="直線コネクタ 761"/>
        <xdr:cNvCxnSpPr/>
      </xdr:nvCxnSpPr>
      <xdr:spPr>
        <a:xfrm>
          <a:off x="19545300" y="5923933"/>
          <a:ext cx="889000" cy="8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4" name="テキスト ボックス 763"/>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94633</xdr:rowOff>
    </xdr:from>
    <xdr:to>
      <xdr:col>28</xdr:col>
      <xdr:colOff>314325</xdr:colOff>
      <xdr:row>39</xdr:row>
      <xdr:rowOff>82224</xdr:rowOff>
    </xdr:to>
    <xdr:cxnSp macro="">
      <xdr:nvCxnSpPr>
        <xdr:cNvPr id="765" name="直線コネクタ 764"/>
        <xdr:cNvCxnSpPr/>
      </xdr:nvCxnSpPr>
      <xdr:spPr>
        <a:xfrm flipV="1">
          <a:off x="18656300" y="5923933"/>
          <a:ext cx="889000" cy="8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146684</xdr:rowOff>
    </xdr:from>
    <xdr:ext cx="469744" cy="259045"/>
    <xdr:sp macro="" textlink="">
      <xdr:nvSpPr>
        <xdr:cNvPr id="767" name="テキスト ボックス 766"/>
        <xdr:cNvSpPr txBox="1"/>
      </xdr:nvSpPr>
      <xdr:spPr>
        <a:xfrm>
          <a:off x="19310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69" name="テキスト ボックス 768"/>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36649</xdr:rowOff>
    </xdr:from>
    <xdr:to>
      <xdr:col>32</xdr:col>
      <xdr:colOff>238125</xdr:colOff>
      <xdr:row>39</xdr:row>
      <xdr:rowOff>138249</xdr:rowOff>
    </xdr:to>
    <xdr:sp macro="" textlink="">
      <xdr:nvSpPr>
        <xdr:cNvPr id="775" name="円/楕円 774"/>
        <xdr:cNvSpPr/>
      </xdr:nvSpPr>
      <xdr:spPr>
        <a:xfrm>
          <a:off x="221107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123026</xdr:rowOff>
    </xdr:from>
    <xdr:ext cx="313932" cy="259045"/>
    <xdr:sp macro="" textlink="">
      <xdr:nvSpPr>
        <xdr:cNvPr id="776" name="諸支出金該当値テキスト"/>
        <xdr:cNvSpPr txBox="1"/>
      </xdr:nvSpPr>
      <xdr:spPr>
        <a:xfrm>
          <a:off x="22212300" y="6638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35016</xdr:rowOff>
    </xdr:from>
    <xdr:to>
      <xdr:col>31</xdr:col>
      <xdr:colOff>85725</xdr:colOff>
      <xdr:row>39</xdr:row>
      <xdr:rowOff>136616</xdr:rowOff>
    </xdr:to>
    <xdr:sp macro="" textlink="">
      <xdr:nvSpPr>
        <xdr:cNvPr id="777" name="円/楕円 776"/>
        <xdr:cNvSpPr/>
      </xdr:nvSpPr>
      <xdr:spPr>
        <a:xfrm>
          <a:off x="21272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127743</xdr:rowOff>
    </xdr:from>
    <xdr:ext cx="313932" cy="259045"/>
    <xdr:sp macro="" textlink="">
      <xdr:nvSpPr>
        <xdr:cNvPr id="778" name="テキスト ボックス 777"/>
        <xdr:cNvSpPr txBox="1"/>
      </xdr:nvSpPr>
      <xdr:spPr>
        <a:xfrm>
          <a:off x="21166333" y="681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31424</xdr:rowOff>
    </xdr:from>
    <xdr:to>
      <xdr:col>29</xdr:col>
      <xdr:colOff>568325</xdr:colOff>
      <xdr:row>39</xdr:row>
      <xdr:rowOff>133024</xdr:rowOff>
    </xdr:to>
    <xdr:sp macro="" textlink="">
      <xdr:nvSpPr>
        <xdr:cNvPr id="779" name="円/楕円 778"/>
        <xdr:cNvSpPr/>
      </xdr:nvSpPr>
      <xdr:spPr>
        <a:xfrm>
          <a:off x="20383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124151</xdr:rowOff>
    </xdr:from>
    <xdr:ext cx="313932" cy="259045"/>
    <xdr:sp macro="" textlink="">
      <xdr:nvSpPr>
        <xdr:cNvPr id="780" name="テキスト ボックス 779"/>
        <xdr:cNvSpPr txBox="1"/>
      </xdr:nvSpPr>
      <xdr:spPr>
        <a:xfrm>
          <a:off x="20277333" y="6810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43833</xdr:rowOff>
    </xdr:from>
    <xdr:to>
      <xdr:col>28</xdr:col>
      <xdr:colOff>365125</xdr:colOff>
      <xdr:row>34</xdr:row>
      <xdr:rowOff>145433</xdr:rowOff>
    </xdr:to>
    <xdr:sp macro="" textlink="">
      <xdr:nvSpPr>
        <xdr:cNvPr id="781" name="円/楕円 780"/>
        <xdr:cNvSpPr/>
      </xdr:nvSpPr>
      <xdr:spPr>
        <a:xfrm>
          <a:off x="19494500" y="58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161960</xdr:rowOff>
    </xdr:from>
    <xdr:ext cx="469744" cy="259045"/>
    <xdr:sp macro="" textlink="">
      <xdr:nvSpPr>
        <xdr:cNvPr id="782" name="テキスト ボックス 781"/>
        <xdr:cNvSpPr txBox="1"/>
      </xdr:nvSpPr>
      <xdr:spPr>
        <a:xfrm>
          <a:off x="19310427" y="564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31424</xdr:rowOff>
    </xdr:from>
    <xdr:to>
      <xdr:col>27</xdr:col>
      <xdr:colOff>161925</xdr:colOff>
      <xdr:row>39</xdr:row>
      <xdr:rowOff>133024</xdr:rowOff>
    </xdr:to>
    <xdr:sp macro="" textlink="">
      <xdr:nvSpPr>
        <xdr:cNvPr id="783" name="円/楕円 782"/>
        <xdr:cNvSpPr/>
      </xdr:nvSpPr>
      <xdr:spPr>
        <a:xfrm>
          <a:off x="18605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124151</xdr:rowOff>
    </xdr:from>
    <xdr:ext cx="313932" cy="259045"/>
    <xdr:sp macro="" textlink="">
      <xdr:nvSpPr>
        <xdr:cNvPr id="784" name="テキスト ボックス 783"/>
        <xdr:cNvSpPr txBox="1"/>
      </xdr:nvSpPr>
      <xdr:spPr>
        <a:xfrm>
          <a:off x="18499333" y="6810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平成２７年度は、子ども子育て新制度の創設などにより</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費が増加したほか、</a:t>
          </a:r>
          <a:r>
            <a:rPr kumimoji="1" lang="ja-JP" altLang="en-US" sz="1100">
              <a:solidFill>
                <a:schemeClr val="dk1"/>
              </a:solidFill>
              <a:effectLst/>
              <a:latin typeface="+mn-lt"/>
              <a:ea typeface="+mn-ea"/>
              <a:cs typeface="+mn-cs"/>
            </a:rPr>
            <a:t>教育関連施設の整備</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増加している。また、</a:t>
          </a:r>
          <a:r>
            <a:rPr kumimoji="1" lang="ja-JP" altLang="en-US" sz="1100">
              <a:solidFill>
                <a:schemeClr val="dk1"/>
              </a:solidFill>
              <a:effectLst/>
              <a:latin typeface="+mn-lt"/>
              <a:ea typeface="+mn-ea"/>
              <a:cs typeface="+mn-cs"/>
            </a:rPr>
            <a:t>一部区間で道路整備が完了したことなど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費が減少したほか、</a:t>
          </a:r>
          <a:r>
            <a:rPr kumimoji="1" lang="ja-JP" altLang="en-US" sz="1100">
              <a:solidFill>
                <a:schemeClr val="dk1"/>
              </a:solidFill>
              <a:effectLst/>
              <a:latin typeface="+mn-lt"/>
              <a:ea typeface="+mn-ea"/>
              <a:cs typeface="+mn-cs"/>
            </a:rPr>
            <a:t>森林そ生緊急対策の要望が無かったこと</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農林水産費</a:t>
          </a:r>
          <a:r>
            <a:rPr kumimoji="1" lang="ja-JP" altLang="ja-JP" sz="1100">
              <a:solidFill>
                <a:schemeClr val="dk1"/>
              </a:solidFill>
              <a:effectLst/>
              <a:latin typeface="+mn-lt"/>
              <a:ea typeface="+mn-ea"/>
              <a:cs typeface="+mn-cs"/>
            </a:rPr>
            <a:t>が減少している。類似団体と比較すると、</a:t>
          </a:r>
          <a:r>
            <a:rPr kumimoji="1" lang="ja-JP" altLang="en-US" sz="1100">
              <a:solidFill>
                <a:schemeClr val="dk1"/>
              </a:solidFill>
              <a:effectLst/>
              <a:latin typeface="+mn-lt"/>
              <a:ea typeface="+mn-ea"/>
              <a:cs typeface="+mn-cs"/>
            </a:rPr>
            <a:t>土木費、公債費などは、例年</a:t>
          </a:r>
          <a:r>
            <a:rPr kumimoji="1" lang="ja-JP" altLang="ja-JP" sz="1100">
              <a:solidFill>
                <a:schemeClr val="dk1"/>
              </a:solidFill>
              <a:effectLst/>
              <a:latin typeface="+mn-lt"/>
              <a:ea typeface="+mn-ea"/>
              <a:cs typeface="+mn-cs"/>
            </a:rPr>
            <a:t>平均値を下回</a:t>
          </a:r>
          <a:r>
            <a:rPr kumimoji="1" lang="ja-JP" altLang="en-US" sz="1100">
              <a:solidFill>
                <a:schemeClr val="dk1"/>
              </a:solidFill>
              <a:effectLst/>
              <a:latin typeface="+mn-lt"/>
              <a:ea typeface="+mn-ea"/>
              <a:cs typeface="+mn-cs"/>
            </a:rPr>
            <a:t>っているが、民生費及び農林水産業</a:t>
          </a:r>
          <a:r>
            <a:rPr kumimoji="1" lang="ja-JP" altLang="ja-JP" sz="1100">
              <a:solidFill>
                <a:schemeClr val="dk1"/>
              </a:solidFill>
              <a:effectLst/>
              <a:latin typeface="+mn-lt"/>
              <a:ea typeface="+mn-ea"/>
              <a:cs typeface="+mn-cs"/>
            </a:rPr>
            <a:t>費は例年平均値を上回っている。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小中学校をはじめとした公共施設の耐震化や児童クラブや小中学校の整備などに財源対策を講じた結果、</a:t>
          </a:r>
          <a:r>
            <a:rPr kumimoji="1" lang="ja-JP" altLang="ja-JP" sz="1100" baseline="0">
              <a:solidFill>
                <a:schemeClr val="dk1"/>
              </a:solidFill>
              <a:effectLst/>
              <a:latin typeface="+mn-lt"/>
              <a:ea typeface="+mn-ea"/>
              <a:cs typeface="+mn-cs"/>
            </a:rPr>
            <a:t>平成２７年度</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実質単年度収支は、赤字となっている。</a:t>
          </a:r>
          <a:endParaRPr lang="ja-JP" altLang="ja-JP" sz="1400">
            <a:effectLst/>
          </a:endParaRPr>
        </a:p>
        <a:p>
          <a:r>
            <a:rPr kumimoji="1" lang="ja-JP" altLang="ja-JP" sz="1100" baseline="0">
              <a:solidFill>
                <a:schemeClr val="dk1"/>
              </a:solidFill>
              <a:effectLst/>
              <a:latin typeface="+mn-lt"/>
              <a:ea typeface="+mn-ea"/>
              <a:cs typeface="+mn-cs"/>
            </a:rPr>
            <a:t>今後も予算決算の状況を分析しつつ、将来の財政需要も見極めながら、健全財政の確保に努める。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に引き続き、一般会計・特別会計・企業会計の全会計で、黒字を達成している。今後も各会計において、黒字を継続できるよう、健全財政の確保に努める。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190736775</v>
      </c>
      <c r="BO4" s="349"/>
      <c r="BP4" s="349"/>
      <c r="BQ4" s="349"/>
      <c r="BR4" s="349"/>
      <c r="BS4" s="349"/>
      <c r="BT4" s="349"/>
      <c r="BU4" s="350"/>
      <c r="BV4" s="348">
        <v>186478835</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2.5</v>
      </c>
      <c r="CU4" s="355"/>
      <c r="CV4" s="355"/>
      <c r="CW4" s="355"/>
      <c r="CX4" s="355"/>
      <c r="CY4" s="355"/>
      <c r="CZ4" s="355"/>
      <c r="DA4" s="356"/>
      <c r="DB4" s="354">
        <v>2.7</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184806197</v>
      </c>
      <c r="BO5" s="386"/>
      <c r="BP5" s="386"/>
      <c r="BQ5" s="386"/>
      <c r="BR5" s="386"/>
      <c r="BS5" s="386"/>
      <c r="BT5" s="386"/>
      <c r="BU5" s="387"/>
      <c r="BV5" s="385">
        <v>180044766</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87.7</v>
      </c>
      <c r="CU5" s="383"/>
      <c r="CV5" s="383"/>
      <c r="CW5" s="383"/>
      <c r="CX5" s="383"/>
      <c r="CY5" s="383"/>
      <c r="CZ5" s="383"/>
      <c r="DA5" s="384"/>
      <c r="DB5" s="382">
        <v>86.5</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5930578</v>
      </c>
      <c r="BO6" s="386"/>
      <c r="BP6" s="386"/>
      <c r="BQ6" s="386"/>
      <c r="BR6" s="386"/>
      <c r="BS6" s="386"/>
      <c r="BT6" s="386"/>
      <c r="BU6" s="387"/>
      <c r="BV6" s="385">
        <v>6434069</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94.9</v>
      </c>
      <c r="CU6" s="423"/>
      <c r="CV6" s="423"/>
      <c r="CW6" s="423"/>
      <c r="CX6" s="423"/>
      <c r="CY6" s="423"/>
      <c r="CZ6" s="423"/>
      <c r="DA6" s="424"/>
      <c r="DB6" s="422">
        <v>94.1</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3231125</v>
      </c>
      <c r="BO7" s="386"/>
      <c r="BP7" s="386"/>
      <c r="BQ7" s="386"/>
      <c r="BR7" s="386"/>
      <c r="BS7" s="386"/>
      <c r="BT7" s="386"/>
      <c r="BU7" s="387"/>
      <c r="BV7" s="385">
        <v>3628846</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106199589</v>
      </c>
      <c r="CU7" s="386"/>
      <c r="CV7" s="386"/>
      <c r="CW7" s="386"/>
      <c r="CX7" s="386"/>
      <c r="CY7" s="386"/>
      <c r="CZ7" s="386"/>
      <c r="DA7" s="387"/>
      <c r="DB7" s="385">
        <v>105534503</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77</v>
      </c>
      <c r="AV8" s="418"/>
      <c r="AW8" s="418"/>
      <c r="AX8" s="418"/>
      <c r="AY8" s="419" t="s">
        <v>91</v>
      </c>
      <c r="AZ8" s="420"/>
      <c r="BA8" s="420"/>
      <c r="BB8" s="420"/>
      <c r="BC8" s="420"/>
      <c r="BD8" s="420"/>
      <c r="BE8" s="420"/>
      <c r="BF8" s="420"/>
      <c r="BG8" s="420"/>
      <c r="BH8" s="420"/>
      <c r="BI8" s="420"/>
      <c r="BJ8" s="420"/>
      <c r="BK8" s="420"/>
      <c r="BL8" s="420"/>
      <c r="BM8" s="421"/>
      <c r="BN8" s="385">
        <v>2699453</v>
      </c>
      <c r="BO8" s="386"/>
      <c r="BP8" s="386"/>
      <c r="BQ8" s="386"/>
      <c r="BR8" s="386"/>
      <c r="BS8" s="386"/>
      <c r="BT8" s="386"/>
      <c r="BU8" s="387"/>
      <c r="BV8" s="385">
        <v>2805223</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0.73</v>
      </c>
      <c r="CU8" s="426"/>
      <c r="CV8" s="426"/>
      <c r="CW8" s="426"/>
      <c r="CX8" s="426"/>
      <c r="CY8" s="426"/>
      <c r="CZ8" s="426"/>
      <c r="DA8" s="427"/>
      <c r="DB8" s="425">
        <v>0.71</v>
      </c>
      <c r="DC8" s="426"/>
      <c r="DD8" s="426"/>
      <c r="DE8" s="426"/>
      <c r="DF8" s="426"/>
      <c r="DG8" s="426"/>
      <c r="DH8" s="426"/>
      <c r="DI8" s="427"/>
      <c r="DJ8" s="137"/>
      <c r="DK8" s="137"/>
      <c r="DL8" s="137"/>
      <c r="DM8" s="137"/>
      <c r="DN8" s="137"/>
      <c r="DO8" s="137"/>
    </row>
    <row r="9" spans="1:119" ht="18.75" customHeight="1" thickBot="1" x14ac:dyDescent="0.2">
      <c r="A9" s="138"/>
      <c r="B9" s="379" t="s">
        <v>93</v>
      </c>
      <c r="C9" s="380"/>
      <c r="D9" s="380"/>
      <c r="E9" s="380"/>
      <c r="F9" s="380"/>
      <c r="G9" s="380"/>
      <c r="H9" s="380"/>
      <c r="I9" s="380"/>
      <c r="J9" s="380"/>
      <c r="K9" s="428"/>
      <c r="L9" s="429" t="s">
        <v>94</v>
      </c>
      <c r="M9" s="430"/>
      <c r="N9" s="430"/>
      <c r="O9" s="430"/>
      <c r="P9" s="430"/>
      <c r="Q9" s="431"/>
      <c r="R9" s="432">
        <v>514865</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77</v>
      </c>
      <c r="AV9" s="418"/>
      <c r="AW9" s="418"/>
      <c r="AX9" s="418"/>
      <c r="AY9" s="419" t="s">
        <v>97</v>
      </c>
      <c r="AZ9" s="420"/>
      <c r="BA9" s="420"/>
      <c r="BB9" s="420"/>
      <c r="BC9" s="420"/>
      <c r="BD9" s="420"/>
      <c r="BE9" s="420"/>
      <c r="BF9" s="420"/>
      <c r="BG9" s="420"/>
      <c r="BH9" s="420"/>
      <c r="BI9" s="420"/>
      <c r="BJ9" s="420"/>
      <c r="BK9" s="420"/>
      <c r="BL9" s="420"/>
      <c r="BM9" s="421"/>
      <c r="BN9" s="385">
        <v>-105770</v>
      </c>
      <c r="BO9" s="386"/>
      <c r="BP9" s="386"/>
      <c r="BQ9" s="386"/>
      <c r="BR9" s="386"/>
      <c r="BS9" s="386"/>
      <c r="BT9" s="386"/>
      <c r="BU9" s="387"/>
      <c r="BV9" s="385">
        <v>-330336</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13.2</v>
      </c>
      <c r="CU9" s="383"/>
      <c r="CV9" s="383"/>
      <c r="CW9" s="383"/>
      <c r="CX9" s="383"/>
      <c r="CY9" s="383"/>
      <c r="CZ9" s="383"/>
      <c r="DA9" s="384"/>
      <c r="DB9" s="382">
        <v>13.3</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99</v>
      </c>
      <c r="M10" s="415"/>
      <c r="N10" s="415"/>
      <c r="O10" s="415"/>
      <c r="P10" s="415"/>
      <c r="Q10" s="416"/>
      <c r="R10" s="436">
        <v>517231</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101</v>
      </c>
      <c r="AV10" s="418"/>
      <c r="AW10" s="418"/>
      <c r="AX10" s="418"/>
      <c r="AY10" s="419" t="s">
        <v>102</v>
      </c>
      <c r="AZ10" s="420"/>
      <c r="BA10" s="420"/>
      <c r="BB10" s="420"/>
      <c r="BC10" s="420"/>
      <c r="BD10" s="420"/>
      <c r="BE10" s="420"/>
      <c r="BF10" s="420"/>
      <c r="BG10" s="420"/>
      <c r="BH10" s="420"/>
      <c r="BI10" s="420"/>
      <c r="BJ10" s="420"/>
      <c r="BK10" s="420"/>
      <c r="BL10" s="420"/>
      <c r="BM10" s="421"/>
      <c r="BN10" s="385">
        <v>100000</v>
      </c>
      <c r="BO10" s="386"/>
      <c r="BP10" s="386"/>
      <c r="BQ10" s="386"/>
      <c r="BR10" s="386"/>
      <c r="BS10" s="386"/>
      <c r="BT10" s="386"/>
      <c r="BU10" s="387"/>
      <c r="BV10" s="385">
        <v>100000</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101</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517057</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v>2700000</v>
      </c>
      <c r="BO12" s="386"/>
      <c r="BP12" s="386"/>
      <c r="BQ12" s="386"/>
      <c r="BR12" s="386"/>
      <c r="BS12" s="386"/>
      <c r="BT12" s="386"/>
      <c r="BU12" s="387"/>
      <c r="BV12" s="385">
        <v>1600000</v>
      </c>
      <c r="BW12" s="386"/>
      <c r="BX12" s="386"/>
      <c r="BY12" s="386"/>
      <c r="BZ12" s="386"/>
      <c r="CA12" s="386"/>
      <c r="CB12" s="386"/>
      <c r="CC12" s="387"/>
      <c r="CD12" s="388" t="s">
        <v>117</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514206</v>
      </c>
      <c r="S13" s="467"/>
      <c r="T13" s="467"/>
      <c r="U13" s="467"/>
      <c r="V13" s="468"/>
      <c r="W13" s="401" t="s">
        <v>120</v>
      </c>
      <c r="X13" s="402"/>
      <c r="Y13" s="402"/>
      <c r="Z13" s="402"/>
      <c r="AA13" s="402"/>
      <c r="AB13" s="392"/>
      <c r="AC13" s="436">
        <v>8087</v>
      </c>
      <c r="AD13" s="437"/>
      <c r="AE13" s="437"/>
      <c r="AF13" s="437"/>
      <c r="AG13" s="476"/>
      <c r="AH13" s="436">
        <v>9983</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-2705770</v>
      </c>
      <c r="BO13" s="386"/>
      <c r="BP13" s="386"/>
      <c r="BQ13" s="386"/>
      <c r="BR13" s="386"/>
      <c r="BS13" s="386"/>
      <c r="BT13" s="386"/>
      <c r="BU13" s="387"/>
      <c r="BV13" s="385">
        <v>-1830336</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6.4</v>
      </c>
      <c r="CU13" s="383"/>
      <c r="CV13" s="383"/>
      <c r="CW13" s="383"/>
      <c r="CX13" s="383"/>
      <c r="CY13" s="383"/>
      <c r="CZ13" s="383"/>
      <c r="DA13" s="384"/>
      <c r="DB13" s="382">
        <v>6.8</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517462</v>
      </c>
      <c r="S14" s="467"/>
      <c r="T14" s="467"/>
      <c r="U14" s="467"/>
      <c r="V14" s="468"/>
      <c r="W14" s="375"/>
      <c r="X14" s="376"/>
      <c r="Y14" s="376"/>
      <c r="Z14" s="376"/>
      <c r="AA14" s="376"/>
      <c r="AB14" s="365"/>
      <c r="AC14" s="469">
        <v>3.6</v>
      </c>
      <c r="AD14" s="470"/>
      <c r="AE14" s="470"/>
      <c r="AF14" s="470"/>
      <c r="AG14" s="471"/>
      <c r="AH14" s="469">
        <v>4.3</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57.6</v>
      </c>
      <c r="CU14" s="481"/>
      <c r="CV14" s="481"/>
      <c r="CW14" s="481"/>
      <c r="CX14" s="481"/>
      <c r="CY14" s="481"/>
      <c r="CZ14" s="481"/>
      <c r="DA14" s="482"/>
      <c r="DB14" s="480">
        <v>55.6</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514690</v>
      </c>
      <c r="S15" s="467"/>
      <c r="T15" s="467"/>
      <c r="U15" s="467"/>
      <c r="V15" s="468"/>
      <c r="W15" s="401" t="s">
        <v>127</v>
      </c>
      <c r="X15" s="402"/>
      <c r="Y15" s="402"/>
      <c r="Z15" s="402"/>
      <c r="AA15" s="402"/>
      <c r="AB15" s="392"/>
      <c r="AC15" s="436">
        <v>42280</v>
      </c>
      <c r="AD15" s="437"/>
      <c r="AE15" s="437"/>
      <c r="AF15" s="437"/>
      <c r="AG15" s="476"/>
      <c r="AH15" s="436">
        <v>45105</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59764668</v>
      </c>
      <c r="BO15" s="349"/>
      <c r="BP15" s="349"/>
      <c r="BQ15" s="349"/>
      <c r="BR15" s="349"/>
      <c r="BS15" s="349"/>
      <c r="BT15" s="349"/>
      <c r="BU15" s="350"/>
      <c r="BV15" s="348">
        <v>56948968</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18.8</v>
      </c>
      <c r="AD16" s="470"/>
      <c r="AE16" s="470"/>
      <c r="AF16" s="470"/>
      <c r="AG16" s="471"/>
      <c r="AH16" s="469">
        <v>19.399999999999999</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80174694</v>
      </c>
      <c r="BO16" s="386"/>
      <c r="BP16" s="386"/>
      <c r="BQ16" s="386"/>
      <c r="BR16" s="386"/>
      <c r="BS16" s="386"/>
      <c r="BT16" s="386"/>
      <c r="BU16" s="387"/>
      <c r="BV16" s="385">
        <v>78369471</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131</v>
      </c>
      <c r="S17" s="487"/>
      <c r="T17" s="487"/>
      <c r="U17" s="487"/>
      <c r="V17" s="488"/>
      <c r="W17" s="401" t="s">
        <v>134</v>
      </c>
      <c r="X17" s="402"/>
      <c r="Y17" s="402"/>
      <c r="Z17" s="402"/>
      <c r="AA17" s="402"/>
      <c r="AB17" s="392"/>
      <c r="AC17" s="436">
        <v>174203</v>
      </c>
      <c r="AD17" s="437"/>
      <c r="AE17" s="437"/>
      <c r="AF17" s="437"/>
      <c r="AG17" s="476"/>
      <c r="AH17" s="436">
        <v>171168</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76730826</v>
      </c>
      <c r="BO17" s="386"/>
      <c r="BP17" s="386"/>
      <c r="BQ17" s="386"/>
      <c r="BR17" s="386"/>
      <c r="BS17" s="386"/>
      <c r="BT17" s="386"/>
      <c r="BU17" s="387"/>
      <c r="BV17" s="385">
        <v>73879443</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429.37</v>
      </c>
      <c r="M18" s="498"/>
      <c r="N18" s="498"/>
      <c r="O18" s="498"/>
      <c r="P18" s="498"/>
      <c r="Q18" s="498"/>
      <c r="R18" s="499"/>
      <c r="S18" s="499"/>
      <c r="T18" s="499"/>
      <c r="U18" s="499"/>
      <c r="V18" s="500"/>
      <c r="W18" s="403"/>
      <c r="X18" s="404"/>
      <c r="Y18" s="404"/>
      <c r="Z18" s="404"/>
      <c r="AA18" s="404"/>
      <c r="AB18" s="395"/>
      <c r="AC18" s="501">
        <v>77.599999999999994</v>
      </c>
      <c r="AD18" s="502"/>
      <c r="AE18" s="502"/>
      <c r="AF18" s="502"/>
      <c r="AG18" s="503"/>
      <c r="AH18" s="501">
        <v>73.8</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96332959</v>
      </c>
      <c r="BO18" s="386"/>
      <c r="BP18" s="386"/>
      <c r="BQ18" s="386"/>
      <c r="BR18" s="386"/>
      <c r="BS18" s="386"/>
      <c r="BT18" s="386"/>
      <c r="BU18" s="387"/>
      <c r="BV18" s="385">
        <v>93977073</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1199</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119803965</v>
      </c>
      <c r="BO19" s="386"/>
      <c r="BP19" s="386"/>
      <c r="BQ19" s="386"/>
      <c r="BR19" s="386"/>
      <c r="BS19" s="386"/>
      <c r="BT19" s="386"/>
      <c r="BU19" s="387"/>
      <c r="BV19" s="385">
        <v>118372078</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230509</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173491503</v>
      </c>
      <c r="BO23" s="386"/>
      <c r="BP23" s="386"/>
      <c r="BQ23" s="386"/>
      <c r="BR23" s="386"/>
      <c r="BS23" s="386"/>
      <c r="BT23" s="386"/>
      <c r="BU23" s="387"/>
      <c r="BV23" s="385">
        <v>173659355</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15"/>
      <c r="G24" s="415"/>
      <c r="H24" s="415"/>
      <c r="I24" s="415"/>
      <c r="J24" s="415"/>
      <c r="K24" s="416"/>
      <c r="L24" s="436">
        <v>1</v>
      </c>
      <c r="M24" s="437"/>
      <c r="N24" s="437"/>
      <c r="O24" s="437"/>
      <c r="P24" s="476"/>
      <c r="Q24" s="436">
        <v>10304</v>
      </c>
      <c r="R24" s="437"/>
      <c r="S24" s="437"/>
      <c r="T24" s="437"/>
      <c r="U24" s="437"/>
      <c r="V24" s="476"/>
      <c r="W24" s="531"/>
      <c r="X24" s="519"/>
      <c r="Y24" s="520"/>
      <c r="Z24" s="435" t="s">
        <v>150</v>
      </c>
      <c r="AA24" s="415"/>
      <c r="AB24" s="415"/>
      <c r="AC24" s="415"/>
      <c r="AD24" s="415"/>
      <c r="AE24" s="415"/>
      <c r="AF24" s="415"/>
      <c r="AG24" s="416"/>
      <c r="AH24" s="436">
        <v>2841</v>
      </c>
      <c r="AI24" s="437"/>
      <c r="AJ24" s="437"/>
      <c r="AK24" s="437"/>
      <c r="AL24" s="476"/>
      <c r="AM24" s="436">
        <v>9179271</v>
      </c>
      <c r="AN24" s="437"/>
      <c r="AO24" s="437"/>
      <c r="AP24" s="437"/>
      <c r="AQ24" s="437"/>
      <c r="AR24" s="476"/>
      <c r="AS24" s="436">
        <v>3231</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128992412</v>
      </c>
      <c r="BO24" s="386"/>
      <c r="BP24" s="386"/>
      <c r="BQ24" s="386"/>
      <c r="BR24" s="386"/>
      <c r="BS24" s="386"/>
      <c r="BT24" s="386"/>
      <c r="BU24" s="387"/>
      <c r="BV24" s="385">
        <v>129270488</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15"/>
      <c r="G25" s="415"/>
      <c r="H25" s="415"/>
      <c r="I25" s="415"/>
      <c r="J25" s="415"/>
      <c r="K25" s="416"/>
      <c r="L25" s="436">
        <v>2</v>
      </c>
      <c r="M25" s="437"/>
      <c r="N25" s="437"/>
      <c r="O25" s="437"/>
      <c r="P25" s="476"/>
      <c r="Q25" s="436">
        <v>8451</v>
      </c>
      <c r="R25" s="437"/>
      <c r="S25" s="437"/>
      <c r="T25" s="437"/>
      <c r="U25" s="437"/>
      <c r="V25" s="476"/>
      <c r="W25" s="531"/>
      <c r="X25" s="519"/>
      <c r="Y25" s="520"/>
      <c r="Z25" s="435" t="s">
        <v>153</v>
      </c>
      <c r="AA25" s="415"/>
      <c r="AB25" s="415"/>
      <c r="AC25" s="415"/>
      <c r="AD25" s="415"/>
      <c r="AE25" s="415"/>
      <c r="AF25" s="415"/>
      <c r="AG25" s="416"/>
      <c r="AH25" s="436">
        <v>457</v>
      </c>
      <c r="AI25" s="437"/>
      <c r="AJ25" s="437"/>
      <c r="AK25" s="437"/>
      <c r="AL25" s="476"/>
      <c r="AM25" s="436">
        <v>1469712</v>
      </c>
      <c r="AN25" s="437"/>
      <c r="AO25" s="437"/>
      <c r="AP25" s="437"/>
      <c r="AQ25" s="437"/>
      <c r="AR25" s="476"/>
      <c r="AS25" s="436">
        <v>3216</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41950562</v>
      </c>
      <c r="BO25" s="349"/>
      <c r="BP25" s="349"/>
      <c r="BQ25" s="349"/>
      <c r="BR25" s="349"/>
      <c r="BS25" s="349"/>
      <c r="BT25" s="349"/>
      <c r="BU25" s="350"/>
      <c r="BV25" s="348">
        <v>42179141</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15"/>
      <c r="G26" s="415"/>
      <c r="H26" s="415"/>
      <c r="I26" s="415"/>
      <c r="J26" s="415"/>
      <c r="K26" s="416"/>
      <c r="L26" s="436">
        <v>1</v>
      </c>
      <c r="M26" s="437"/>
      <c r="N26" s="437"/>
      <c r="O26" s="437"/>
      <c r="P26" s="476"/>
      <c r="Q26" s="436">
        <v>6928</v>
      </c>
      <c r="R26" s="437"/>
      <c r="S26" s="437"/>
      <c r="T26" s="437"/>
      <c r="U26" s="437"/>
      <c r="V26" s="476"/>
      <c r="W26" s="531"/>
      <c r="X26" s="519"/>
      <c r="Y26" s="520"/>
      <c r="Z26" s="435" t="s">
        <v>156</v>
      </c>
      <c r="AA26" s="541"/>
      <c r="AB26" s="541"/>
      <c r="AC26" s="541"/>
      <c r="AD26" s="541"/>
      <c r="AE26" s="541"/>
      <c r="AF26" s="541"/>
      <c r="AG26" s="542"/>
      <c r="AH26" s="436">
        <v>315</v>
      </c>
      <c r="AI26" s="437"/>
      <c r="AJ26" s="437"/>
      <c r="AK26" s="437"/>
      <c r="AL26" s="476"/>
      <c r="AM26" s="436">
        <v>1088325</v>
      </c>
      <c r="AN26" s="437"/>
      <c r="AO26" s="437"/>
      <c r="AP26" s="437"/>
      <c r="AQ26" s="437"/>
      <c r="AR26" s="476"/>
      <c r="AS26" s="436">
        <v>3455</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158</v>
      </c>
      <c r="F27" s="415"/>
      <c r="G27" s="415"/>
      <c r="H27" s="415"/>
      <c r="I27" s="415"/>
      <c r="J27" s="415"/>
      <c r="K27" s="416"/>
      <c r="L27" s="436">
        <v>1</v>
      </c>
      <c r="M27" s="437"/>
      <c r="N27" s="437"/>
      <c r="O27" s="437"/>
      <c r="P27" s="476"/>
      <c r="Q27" s="436">
        <v>7320</v>
      </c>
      <c r="R27" s="437"/>
      <c r="S27" s="437"/>
      <c r="T27" s="437"/>
      <c r="U27" s="437"/>
      <c r="V27" s="476"/>
      <c r="W27" s="531"/>
      <c r="X27" s="519"/>
      <c r="Y27" s="520"/>
      <c r="Z27" s="435" t="s">
        <v>159</v>
      </c>
      <c r="AA27" s="415"/>
      <c r="AB27" s="415"/>
      <c r="AC27" s="415"/>
      <c r="AD27" s="415"/>
      <c r="AE27" s="415"/>
      <c r="AF27" s="415"/>
      <c r="AG27" s="416"/>
      <c r="AH27" s="436">
        <v>63</v>
      </c>
      <c r="AI27" s="437"/>
      <c r="AJ27" s="437"/>
      <c r="AK27" s="437"/>
      <c r="AL27" s="476"/>
      <c r="AM27" s="436">
        <v>233519</v>
      </c>
      <c r="AN27" s="437"/>
      <c r="AO27" s="437"/>
      <c r="AP27" s="437"/>
      <c r="AQ27" s="437"/>
      <c r="AR27" s="476"/>
      <c r="AS27" s="436">
        <v>3707</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v>1000000</v>
      </c>
      <c r="BO27" s="555"/>
      <c r="BP27" s="555"/>
      <c r="BQ27" s="555"/>
      <c r="BR27" s="555"/>
      <c r="BS27" s="555"/>
      <c r="BT27" s="555"/>
      <c r="BU27" s="556"/>
      <c r="BV27" s="554">
        <v>1000000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161</v>
      </c>
      <c r="F28" s="415"/>
      <c r="G28" s="415"/>
      <c r="H28" s="415"/>
      <c r="I28" s="415"/>
      <c r="J28" s="415"/>
      <c r="K28" s="416"/>
      <c r="L28" s="436">
        <v>1</v>
      </c>
      <c r="M28" s="437"/>
      <c r="N28" s="437"/>
      <c r="O28" s="437"/>
      <c r="P28" s="476"/>
      <c r="Q28" s="436">
        <v>6540</v>
      </c>
      <c r="R28" s="437"/>
      <c r="S28" s="437"/>
      <c r="T28" s="437"/>
      <c r="U28" s="437"/>
      <c r="V28" s="476"/>
      <c r="W28" s="531"/>
      <c r="X28" s="519"/>
      <c r="Y28" s="520"/>
      <c r="Z28" s="435" t="s">
        <v>162</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18200000</v>
      </c>
      <c r="BO28" s="349"/>
      <c r="BP28" s="349"/>
      <c r="BQ28" s="349"/>
      <c r="BR28" s="349"/>
      <c r="BS28" s="349"/>
      <c r="BT28" s="349"/>
      <c r="BU28" s="350"/>
      <c r="BV28" s="348">
        <v>19500000</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165</v>
      </c>
      <c r="F29" s="415"/>
      <c r="G29" s="415"/>
      <c r="H29" s="415"/>
      <c r="I29" s="415"/>
      <c r="J29" s="415"/>
      <c r="K29" s="416"/>
      <c r="L29" s="436">
        <v>41</v>
      </c>
      <c r="M29" s="437"/>
      <c r="N29" s="437"/>
      <c r="O29" s="437"/>
      <c r="P29" s="476"/>
      <c r="Q29" s="436">
        <v>6230</v>
      </c>
      <c r="R29" s="437"/>
      <c r="S29" s="437"/>
      <c r="T29" s="437"/>
      <c r="U29" s="437"/>
      <c r="V29" s="476"/>
      <c r="W29" s="532"/>
      <c r="X29" s="533"/>
      <c r="Y29" s="534"/>
      <c r="Z29" s="435" t="s">
        <v>166</v>
      </c>
      <c r="AA29" s="415"/>
      <c r="AB29" s="415"/>
      <c r="AC29" s="415"/>
      <c r="AD29" s="415"/>
      <c r="AE29" s="415"/>
      <c r="AF29" s="415"/>
      <c r="AG29" s="416"/>
      <c r="AH29" s="436">
        <v>2904</v>
      </c>
      <c r="AI29" s="437"/>
      <c r="AJ29" s="437"/>
      <c r="AK29" s="437"/>
      <c r="AL29" s="476"/>
      <c r="AM29" s="436">
        <v>9412790</v>
      </c>
      <c r="AN29" s="437"/>
      <c r="AO29" s="437"/>
      <c r="AP29" s="437"/>
      <c r="AQ29" s="437"/>
      <c r="AR29" s="476"/>
      <c r="AS29" s="436">
        <v>3241</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7650000</v>
      </c>
      <c r="BO29" s="386"/>
      <c r="BP29" s="386"/>
      <c r="BQ29" s="386"/>
      <c r="BR29" s="386"/>
      <c r="BS29" s="386"/>
      <c r="BT29" s="386"/>
      <c r="BU29" s="387"/>
      <c r="BV29" s="385">
        <v>7650000</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99.7</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21060729</v>
      </c>
      <c r="BO30" s="555"/>
      <c r="BP30" s="555"/>
      <c r="BQ30" s="555"/>
      <c r="BR30" s="555"/>
      <c r="BS30" s="555"/>
      <c r="BT30" s="555"/>
      <c r="BU30" s="556"/>
      <c r="BV30" s="554">
        <v>22547310</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5</v>
      </c>
      <c r="V34" s="566"/>
      <c r="W34" s="567" t="str">
        <f>IF('各会計、関係団体の財政状況及び健全化判断比率'!B28="","",'各会計、関係団体の財政状況及び健全化判断比率'!B28)</f>
        <v>国民健康保険事業勘定特別会計</v>
      </c>
      <c r="X34" s="567"/>
      <c r="Y34" s="567"/>
      <c r="Z34" s="567"/>
      <c r="AA34" s="567"/>
      <c r="AB34" s="567"/>
      <c r="AC34" s="567"/>
      <c r="AD34" s="567"/>
      <c r="AE34" s="567"/>
      <c r="AF34" s="567"/>
      <c r="AG34" s="567"/>
      <c r="AH34" s="567"/>
      <c r="AI34" s="567"/>
      <c r="AJ34" s="567"/>
      <c r="AK34" s="567"/>
      <c r="AL34" s="165"/>
      <c r="AM34" s="566">
        <f>IF(AO34="","",MAX(C34:D43,U34:V43)+1)</f>
        <v>10</v>
      </c>
      <c r="AN34" s="566"/>
      <c r="AO34" s="567" t="str">
        <f>IF('各会計、関係団体の財政状況及び健全化判断比率'!B33="","",'各会計、関係団体の財政状況及び健全化判断比率'!B33)</f>
        <v>水道事業会計</v>
      </c>
      <c r="AP34" s="567"/>
      <c r="AQ34" s="567"/>
      <c r="AR34" s="567"/>
      <c r="AS34" s="567"/>
      <c r="AT34" s="567"/>
      <c r="AU34" s="567"/>
      <c r="AV34" s="567"/>
      <c r="AW34" s="567"/>
      <c r="AX34" s="567"/>
      <c r="AY34" s="567"/>
      <c r="AZ34" s="567"/>
      <c r="BA34" s="567"/>
      <c r="BB34" s="567"/>
      <c r="BC34" s="567"/>
      <c r="BD34" s="165"/>
      <c r="BE34" s="566">
        <f>IF(BG34="","",MAX(C34:D43,U34:V43,AM34:AN43)+1)</f>
        <v>14</v>
      </c>
      <c r="BF34" s="566"/>
      <c r="BG34" s="567" t="str">
        <f>IF('各会計、関係団体の財政状況及び健全化判断比率'!B37="","",'各会計、関係団体の財政状況及び健全化判断比率'!B37)</f>
        <v>鹿島観光事業特別会計</v>
      </c>
      <c r="BH34" s="567"/>
      <c r="BI34" s="567"/>
      <c r="BJ34" s="567"/>
      <c r="BK34" s="567"/>
      <c r="BL34" s="567"/>
      <c r="BM34" s="567"/>
      <c r="BN34" s="567"/>
      <c r="BO34" s="567"/>
      <c r="BP34" s="567"/>
      <c r="BQ34" s="567"/>
      <c r="BR34" s="567"/>
      <c r="BS34" s="567"/>
      <c r="BT34" s="567"/>
      <c r="BU34" s="567"/>
      <c r="BV34" s="165"/>
      <c r="BW34" s="566">
        <f>IF(BY34="","",MAX(C34:D43,U34:V43,AM34:AN43,BE34:BF43)+1)</f>
        <v>19</v>
      </c>
      <c r="BX34" s="566"/>
      <c r="BY34" s="567" t="str">
        <f>IF('各会計、関係団体の財政状況及び健全化判断比率'!B68="","",'各会計、関係団体の財政状況及び健全化判断比率'!B68)</f>
        <v>松山市衛生事務組合</v>
      </c>
      <c r="BZ34" s="567"/>
      <c r="CA34" s="567"/>
      <c r="CB34" s="567"/>
      <c r="CC34" s="567"/>
      <c r="CD34" s="567"/>
      <c r="CE34" s="567"/>
      <c r="CF34" s="567"/>
      <c r="CG34" s="567"/>
      <c r="CH34" s="567"/>
      <c r="CI34" s="567"/>
      <c r="CJ34" s="567"/>
      <c r="CK34" s="567"/>
      <c r="CL34" s="567"/>
      <c r="CM34" s="567"/>
      <c r="CN34" s="165"/>
      <c r="CO34" s="566">
        <f>IF(CQ34="","",MAX(C34:D43,U34:V43,AM34:AN43,BE34:BF43,BW34:BX43)+1)</f>
        <v>28</v>
      </c>
      <c r="CP34" s="566"/>
      <c r="CQ34" s="567" t="str">
        <f>IF('各会計、関係団体の財政状況及び健全化判断比率'!BS7="","",'各会計、関係団体の財政状況及び健全化判断比率'!BS7)</f>
        <v>松山市土地開発公社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母子父子寡婦福祉資金貸付事業特別会計</v>
      </c>
      <c r="F35" s="567"/>
      <c r="G35" s="567"/>
      <c r="H35" s="567"/>
      <c r="I35" s="567"/>
      <c r="J35" s="567"/>
      <c r="K35" s="567"/>
      <c r="L35" s="567"/>
      <c r="M35" s="567"/>
      <c r="N35" s="567"/>
      <c r="O35" s="567"/>
      <c r="P35" s="567"/>
      <c r="Q35" s="567"/>
      <c r="R35" s="567"/>
      <c r="S35" s="567"/>
      <c r="T35" s="165"/>
      <c r="U35" s="566">
        <f>IF(W35="","",U34+1)</f>
        <v>6</v>
      </c>
      <c r="V35" s="566"/>
      <c r="W35" s="567" t="str">
        <f>IF('各会計、関係団体の財政状況及び健全化判断比率'!B29="","",'各会計、関係団体の財政状況及び健全化判断比率'!B29)</f>
        <v>介護保険事業特別会計</v>
      </c>
      <c r="X35" s="567"/>
      <c r="Y35" s="567"/>
      <c r="Z35" s="567"/>
      <c r="AA35" s="567"/>
      <c r="AB35" s="567"/>
      <c r="AC35" s="567"/>
      <c r="AD35" s="567"/>
      <c r="AE35" s="567"/>
      <c r="AF35" s="567"/>
      <c r="AG35" s="567"/>
      <c r="AH35" s="567"/>
      <c r="AI35" s="567"/>
      <c r="AJ35" s="567"/>
      <c r="AK35" s="567"/>
      <c r="AL35" s="165"/>
      <c r="AM35" s="566">
        <f t="shared" ref="AM35:AM43" si="0">IF(AO35="","",AM34+1)</f>
        <v>11</v>
      </c>
      <c r="AN35" s="566"/>
      <c r="AO35" s="567" t="str">
        <f>IF('各会計、関係団体の財政状況及び健全化判断比率'!B34="","",'各会計、関係団体の財政状況及び健全化判断比率'!B34)</f>
        <v>簡易水道事業会計</v>
      </c>
      <c r="AP35" s="567"/>
      <c r="AQ35" s="567"/>
      <c r="AR35" s="567"/>
      <c r="AS35" s="567"/>
      <c r="AT35" s="567"/>
      <c r="AU35" s="567"/>
      <c r="AV35" s="567"/>
      <c r="AW35" s="567"/>
      <c r="AX35" s="567"/>
      <c r="AY35" s="567"/>
      <c r="AZ35" s="567"/>
      <c r="BA35" s="567"/>
      <c r="BB35" s="567"/>
      <c r="BC35" s="567"/>
      <c r="BD35" s="165"/>
      <c r="BE35" s="566">
        <f t="shared" ref="BE35:BE43" si="1">IF(BG35="","",BE34+1)</f>
        <v>15</v>
      </c>
      <c r="BF35" s="566"/>
      <c r="BG35" s="567" t="str">
        <f>IF('各会計、関係団体の財政状況及び健全化判断比率'!B38="","",'各会計、関係団体の財政状況及び健全化判断比率'!B38)</f>
        <v>卸売市場事業特別会計</v>
      </c>
      <c r="BH35" s="567"/>
      <c r="BI35" s="567"/>
      <c r="BJ35" s="567"/>
      <c r="BK35" s="567"/>
      <c r="BL35" s="567"/>
      <c r="BM35" s="567"/>
      <c r="BN35" s="567"/>
      <c r="BO35" s="567"/>
      <c r="BP35" s="567"/>
      <c r="BQ35" s="567"/>
      <c r="BR35" s="567"/>
      <c r="BS35" s="567"/>
      <c r="BT35" s="567"/>
      <c r="BU35" s="567"/>
      <c r="BV35" s="165"/>
      <c r="BW35" s="566">
        <f t="shared" ref="BW35:BW43" si="2">IF(BY35="","",BW34+1)</f>
        <v>20</v>
      </c>
      <c r="BX35" s="566"/>
      <c r="BY35" s="567" t="str">
        <f>IF('各会計、関係団体の財政状況及び健全化判断比率'!B69="","",'各会計、関係団体の財政状況及び健全化判断比率'!B69)</f>
        <v>愛媛地方税滞納整理機構</v>
      </c>
      <c r="BZ35" s="567"/>
      <c r="CA35" s="567"/>
      <c r="CB35" s="567"/>
      <c r="CC35" s="567"/>
      <c r="CD35" s="567"/>
      <c r="CE35" s="567"/>
      <c r="CF35" s="567"/>
      <c r="CG35" s="567"/>
      <c r="CH35" s="567"/>
      <c r="CI35" s="567"/>
      <c r="CJ35" s="567"/>
      <c r="CK35" s="567"/>
      <c r="CL35" s="567"/>
      <c r="CM35" s="567"/>
      <c r="CN35" s="165"/>
      <c r="CO35" s="566">
        <f t="shared" ref="CO35:CO43" si="3">IF(CQ35="","",CO34+1)</f>
        <v>29</v>
      </c>
      <c r="CP35" s="566"/>
      <c r="CQ35" s="567" t="str">
        <f>IF('各会計、関係団体の財政状況及び健全化判断比率'!BS8="","",'各会計、関係団体の財政状況及び健全化判断比率'!BS8)</f>
        <v>松山市体育協会</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勤労者福祉サービスセンター事業特別会計</v>
      </c>
      <c r="F36" s="567"/>
      <c r="G36" s="567"/>
      <c r="H36" s="567"/>
      <c r="I36" s="567"/>
      <c r="J36" s="567"/>
      <c r="K36" s="567"/>
      <c r="L36" s="567"/>
      <c r="M36" s="567"/>
      <c r="N36" s="567"/>
      <c r="O36" s="567"/>
      <c r="P36" s="567"/>
      <c r="Q36" s="567"/>
      <c r="R36" s="567"/>
      <c r="S36" s="567"/>
      <c r="T36" s="165"/>
      <c r="U36" s="566">
        <f t="shared" ref="U36:U43" si="4">IF(W36="","",U35+1)</f>
        <v>7</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f t="shared" si="0"/>
        <v>12</v>
      </c>
      <c r="AN36" s="566"/>
      <c r="AO36" s="567" t="str">
        <f>IF('各会計、関係団体の財政状況及び健全化判断比率'!B35="","",'各会計、関係団体の財政状況及び健全化判断比率'!B35)</f>
        <v>工業用水道事業会計</v>
      </c>
      <c r="AP36" s="567"/>
      <c r="AQ36" s="567"/>
      <c r="AR36" s="567"/>
      <c r="AS36" s="567"/>
      <c r="AT36" s="567"/>
      <c r="AU36" s="567"/>
      <c r="AV36" s="567"/>
      <c r="AW36" s="567"/>
      <c r="AX36" s="567"/>
      <c r="AY36" s="567"/>
      <c r="AZ36" s="567"/>
      <c r="BA36" s="567"/>
      <c r="BB36" s="567"/>
      <c r="BC36" s="567"/>
      <c r="BD36" s="165"/>
      <c r="BE36" s="566">
        <f t="shared" si="1"/>
        <v>16</v>
      </c>
      <c r="BF36" s="566"/>
      <c r="BG36" s="567" t="str">
        <f>IF('各会計、関係団体の財政状況及び健全化判断比率'!B39="","",'各会計、関係団体の財政状況及び健全化判断比率'!B39)</f>
        <v>小規模下水道事業特別会計</v>
      </c>
      <c r="BH36" s="567"/>
      <c r="BI36" s="567"/>
      <c r="BJ36" s="567"/>
      <c r="BK36" s="567"/>
      <c r="BL36" s="567"/>
      <c r="BM36" s="567"/>
      <c r="BN36" s="567"/>
      <c r="BO36" s="567"/>
      <c r="BP36" s="567"/>
      <c r="BQ36" s="567"/>
      <c r="BR36" s="567"/>
      <c r="BS36" s="567"/>
      <c r="BT36" s="567"/>
      <c r="BU36" s="567"/>
      <c r="BV36" s="165"/>
      <c r="BW36" s="566">
        <f t="shared" si="2"/>
        <v>21</v>
      </c>
      <c r="BX36" s="566"/>
      <c r="BY36" s="567" t="str">
        <f>IF('各会計、関係団体の財政状況及び健全化判断比率'!B70="","",'各会計、関係団体の財政状況及び健全化判断比率'!B70)</f>
        <v>松山市広域福祉施設事務組合（一般会計）</v>
      </c>
      <c r="BZ36" s="567"/>
      <c r="CA36" s="567"/>
      <c r="CB36" s="567"/>
      <c r="CC36" s="567"/>
      <c r="CD36" s="567"/>
      <c r="CE36" s="567"/>
      <c r="CF36" s="567"/>
      <c r="CG36" s="567"/>
      <c r="CH36" s="567"/>
      <c r="CI36" s="567"/>
      <c r="CJ36" s="567"/>
      <c r="CK36" s="567"/>
      <c r="CL36" s="567"/>
      <c r="CM36" s="567"/>
      <c r="CN36" s="165"/>
      <c r="CO36" s="566">
        <f t="shared" si="3"/>
        <v>30</v>
      </c>
      <c r="CP36" s="566"/>
      <c r="CQ36" s="567" t="str">
        <f>IF('各会計、関係団体の財政状況及び健全化判断比率'!BS9="","",'各会計、関係団体の財政状況及び健全化判断比率'!BS9)</f>
        <v>松山市国際交流協会</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f>IF(E37="","",C36+1)</f>
        <v>4</v>
      </c>
      <c r="D37" s="566"/>
      <c r="E37" s="567" t="str">
        <f>IF('各会計、関係団体の財政状況及び健全化判断比率'!B10="","",'各会計、関係団体の財政状況及び健全化判断比率'!B10)</f>
        <v>公債管理特別会計</v>
      </c>
      <c r="F37" s="567"/>
      <c r="G37" s="567"/>
      <c r="H37" s="567"/>
      <c r="I37" s="567"/>
      <c r="J37" s="567"/>
      <c r="K37" s="567"/>
      <c r="L37" s="567"/>
      <c r="M37" s="567"/>
      <c r="N37" s="567"/>
      <c r="O37" s="567"/>
      <c r="P37" s="567"/>
      <c r="Q37" s="567"/>
      <c r="R37" s="567"/>
      <c r="S37" s="567"/>
      <c r="T37" s="165"/>
      <c r="U37" s="566">
        <f t="shared" si="4"/>
        <v>8</v>
      </c>
      <c r="V37" s="566"/>
      <c r="W37" s="567" t="str">
        <f>IF('各会計、関係団体の財政状況及び健全化判断比率'!B31="","",'各会計、関係団体の財政状況及び健全化判断比率'!B31)</f>
        <v>駐車場事業特別会計</v>
      </c>
      <c r="X37" s="567"/>
      <c r="Y37" s="567"/>
      <c r="Z37" s="567"/>
      <c r="AA37" s="567"/>
      <c r="AB37" s="567"/>
      <c r="AC37" s="567"/>
      <c r="AD37" s="567"/>
      <c r="AE37" s="567"/>
      <c r="AF37" s="567"/>
      <c r="AG37" s="567"/>
      <c r="AH37" s="567"/>
      <c r="AI37" s="567"/>
      <c r="AJ37" s="567"/>
      <c r="AK37" s="567"/>
      <c r="AL37" s="165"/>
      <c r="AM37" s="566">
        <f t="shared" si="0"/>
        <v>13</v>
      </c>
      <c r="AN37" s="566"/>
      <c r="AO37" s="567" t="str">
        <f>IF('各会計、関係団体の財政状況及び健全化判断比率'!B36="","",'各会計、関係団体の財政状況及び健全化判断比率'!B36)</f>
        <v>公共下水道事業会計</v>
      </c>
      <c r="AP37" s="567"/>
      <c r="AQ37" s="567"/>
      <c r="AR37" s="567"/>
      <c r="AS37" s="567"/>
      <c r="AT37" s="567"/>
      <c r="AU37" s="567"/>
      <c r="AV37" s="567"/>
      <c r="AW37" s="567"/>
      <c r="AX37" s="567"/>
      <c r="AY37" s="567"/>
      <c r="AZ37" s="567"/>
      <c r="BA37" s="567"/>
      <c r="BB37" s="567"/>
      <c r="BC37" s="567"/>
      <c r="BD37" s="165"/>
      <c r="BE37" s="566">
        <f t="shared" si="1"/>
        <v>17</v>
      </c>
      <c r="BF37" s="566"/>
      <c r="BG37" s="567" t="str">
        <f>IF('各会計、関係団体の財政状況及び健全化判断比率'!B40="","",'各会計、関係団体の財政状況及び健全化判断比率'!B40)</f>
        <v>松山城観光事業特別会計</v>
      </c>
      <c r="BH37" s="567"/>
      <c r="BI37" s="567"/>
      <c r="BJ37" s="567"/>
      <c r="BK37" s="567"/>
      <c r="BL37" s="567"/>
      <c r="BM37" s="567"/>
      <c r="BN37" s="567"/>
      <c r="BO37" s="567"/>
      <c r="BP37" s="567"/>
      <c r="BQ37" s="567"/>
      <c r="BR37" s="567"/>
      <c r="BS37" s="567"/>
      <c r="BT37" s="567"/>
      <c r="BU37" s="567"/>
      <c r="BV37" s="165"/>
      <c r="BW37" s="566">
        <f t="shared" si="2"/>
        <v>22</v>
      </c>
      <c r="BX37" s="566"/>
      <c r="BY37" s="567" t="str">
        <f>IF('各会計、関係団体の財政状況及び健全化判断比率'!B71="","",'各会計、関係団体の財政状況及び健全化判断比率'!B71)</f>
        <v>松山市広域福祉施設事務組合（公営企業会計）</v>
      </c>
      <c r="BZ37" s="567"/>
      <c r="CA37" s="567"/>
      <c r="CB37" s="567"/>
      <c r="CC37" s="567"/>
      <c r="CD37" s="567"/>
      <c r="CE37" s="567"/>
      <c r="CF37" s="567"/>
      <c r="CG37" s="567"/>
      <c r="CH37" s="567"/>
      <c r="CI37" s="567"/>
      <c r="CJ37" s="567"/>
      <c r="CK37" s="567"/>
      <c r="CL37" s="567"/>
      <c r="CM37" s="567"/>
      <c r="CN37" s="165"/>
      <c r="CO37" s="566">
        <f t="shared" si="3"/>
        <v>31</v>
      </c>
      <c r="CP37" s="566"/>
      <c r="CQ37" s="567" t="str">
        <f>IF('各会計、関係団体の財政状況及び健全化判断比率'!BS10="","",'各会計、関係団体の財政状況及び健全化判断比率'!BS10)</f>
        <v>松山市男女共同参画推進財団</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f t="shared" si="4"/>
        <v>9</v>
      </c>
      <c r="V38" s="566"/>
      <c r="W38" s="567" t="str">
        <f>IF('各会計、関係団体の財政状況及び健全化判断比率'!B32="","",'各会計、関係団体の財政状況及び健全化判断比率'!B32)</f>
        <v>競輪事業特別会計</v>
      </c>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f t="shared" si="1"/>
        <v>18</v>
      </c>
      <c r="BF38" s="566"/>
      <c r="BG38" s="567" t="str">
        <f>IF('各会計、関係団体の財政状況及び健全化判断比率'!B41="","",'各会計、関係団体の財政状況及び健全化判断比率'!B41)</f>
        <v>道後温泉事業特別会計</v>
      </c>
      <c r="BH38" s="567"/>
      <c r="BI38" s="567"/>
      <c r="BJ38" s="567"/>
      <c r="BK38" s="567"/>
      <c r="BL38" s="567"/>
      <c r="BM38" s="567"/>
      <c r="BN38" s="567"/>
      <c r="BO38" s="567"/>
      <c r="BP38" s="567"/>
      <c r="BQ38" s="567"/>
      <c r="BR38" s="567"/>
      <c r="BS38" s="567"/>
      <c r="BT38" s="567"/>
      <c r="BU38" s="567"/>
      <c r="BV38" s="165"/>
      <c r="BW38" s="566">
        <f t="shared" si="2"/>
        <v>23</v>
      </c>
      <c r="BX38" s="566"/>
      <c r="BY38" s="567" t="str">
        <f>IF('各会計、関係団体の財政状況及び健全化判断比率'!B72="","",'各会計、関係団体の財政状況及び健全化判断比率'!B72)</f>
        <v>松山養護老人ホーム事務組合（一般会計）</v>
      </c>
      <c r="BZ38" s="567"/>
      <c r="CA38" s="567"/>
      <c r="CB38" s="567"/>
      <c r="CC38" s="567"/>
      <c r="CD38" s="567"/>
      <c r="CE38" s="567"/>
      <c r="CF38" s="567"/>
      <c r="CG38" s="567"/>
      <c r="CH38" s="567"/>
      <c r="CI38" s="567"/>
      <c r="CJ38" s="567"/>
      <c r="CK38" s="567"/>
      <c r="CL38" s="567"/>
      <c r="CM38" s="567"/>
      <c r="CN38" s="165"/>
      <c r="CO38" s="566">
        <f t="shared" si="3"/>
        <v>32</v>
      </c>
      <c r="CP38" s="566"/>
      <c r="CQ38" s="567" t="str">
        <f>IF('各会計、関係団体の財政状況及び健全化判断比率'!BS11="","",'各会計、関係団体の財政状況及び健全化判断比率'!BS11)</f>
        <v>松山観光コンベンション協会</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24</v>
      </c>
      <c r="BX39" s="566"/>
      <c r="BY39" s="567" t="str">
        <f>IF('各会計、関係団体の財政状況及び健全化判断比率'!B73="","",'各会計、関係団体の財政状況及び健全化判断比率'!B73)</f>
        <v>松山養護老人ホーム事務組合（診療所事業会計）</v>
      </c>
      <c r="BZ39" s="567"/>
      <c r="CA39" s="567"/>
      <c r="CB39" s="567"/>
      <c r="CC39" s="567"/>
      <c r="CD39" s="567"/>
      <c r="CE39" s="567"/>
      <c r="CF39" s="567"/>
      <c r="CG39" s="567"/>
      <c r="CH39" s="567"/>
      <c r="CI39" s="567"/>
      <c r="CJ39" s="567"/>
      <c r="CK39" s="567"/>
      <c r="CL39" s="567"/>
      <c r="CM39" s="567"/>
      <c r="CN39" s="165"/>
      <c r="CO39" s="566">
        <f t="shared" si="3"/>
        <v>33</v>
      </c>
      <c r="CP39" s="566"/>
      <c r="CQ39" s="567" t="str">
        <f>IF('各会計、関係団体の財政状況及び健全化判断比率'!BS12="","",'各会計、関係団体の財政状況及び健全化判断比率'!BS12)</f>
        <v>まちづくり松山</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25</v>
      </c>
      <c r="BX40" s="566"/>
      <c r="BY40" s="567" t="str">
        <f>IF('各会計、関係団体の財政状況及び健全化判断比率'!B74="","",'各会計、関係団体の財政状況及び健全化判断比率'!B74)</f>
        <v>愛媛県後期高齢者医療広域連合（一般会計）</v>
      </c>
      <c r="BZ40" s="567"/>
      <c r="CA40" s="567"/>
      <c r="CB40" s="567"/>
      <c r="CC40" s="567"/>
      <c r="CD40" s="567"/>
      <c r="CE40" s="567"/>
      <c r="CF40" s="567"/>
      <c r="CG40" s="567"/>
      <c r="CH40" s="567"/>
      <c r="CI40" s="567"/>
      <c r="CJ40" s="567"/>
      <c r="CK40" s="567"/>
      <c r="CL40" s="567"/>
      <c r="CM40" s="567"/>
      <c r="CN40" s="165"/>
      <c r="CO40" s="566">
        <f t="shared" si="3"/>
        <v>34</v>
      </c>
      <c r="CP40" s="566"/>
      <c r="CQ40" s="567" t="str">
        <f>IF('各会計、関係団体の財政状況及び健全化判断比率'!BS13="","",'各会計、関係団体の財政状況及び健全化判断比率'!BS13)</f>
        <v>松山市文化・スポーツ振興財団</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26</v>
      </c>
      <c r="BX41" s="566"/>
      <c r="BY41" s="567" t="str">
        <f>IF('各会計、関係団体の財政状況及び健全化判断比率'!B75="","",'各会計、関係団体の財政状況及び健全化判断比率'!B75)</f>
        <v>愛媛県後期高齢者医療広域連合（後期高齢者医療特別会計）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27</v>
      </c>
      <c r="BX42" s="566"/>
      <c r="BY42" s="567" t="str">
        <f>IF('各会計、関係団体の財政状況及び健全化判断比率'!B76="","",'各会計、関係団体の財政状況及び健全化判断比率'!B76)</f>
        <v>松山市、東温市共有山林組合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12.49</v>
      </c>
      <c r="G34" s="33">
        <v>12.64</v>
      </c>
      <c r="H34" s="33">
        <v>12.67</v>
      </c>
      <c r="I34" s="33">
        <v>12.44</v>
      </c>
      <c r="J34" s="34">
        <v>12.98</v>
      </c>
      <c r="K34" s="22"/>
      <c r="L34" s="22"/>
      <c r="M34" s="22"/>
      <c r="N34" s="22"/>
      <c r="O34" s="22"/>
      <c r="P34" s="22"/>
    </row>
    <row r="35" spans="1:16" ht="39" customHeight="1" x14ac:dyDescent="0.15">
      <c r="A35" s="22"/>
      <c r="B35" s="35"/>
      <c r="C35" s="1145" t="s">
        <v>536</v>
      </c>
      <c r="D35" s="1146"/>
      <c r="E35" s="1147"/>
      <c r="F35" s="36">
        <v>2.88</v>
      </c>
      <c r="G35" s="37">
        <v>2.96</v>
      </c>
      <c r="H35" s="37">
        <v>3.1</v>
      </c>
      <c r="I35" s="37">
        <v>3.38</v>
      </c>
      <c r="J35" s="38">
        <v>3.3</v>
      </c>
      <c r="K35" s="22"/>
      <c r="L35" s="22"/>
      <c r="M35" s="22"/>
      <c r="N35" s="22"/>
      <c r="O35" s="22"/>
      <c r="P35" s="22"/>
    </row>
    <row r="36" spans="1:16" ht="39" customHeight="1" x14ac:dyDescent="0.15">
      <c r="A36" s="22"/>
      <c r="B36" s="35"/>
      <c r="C36" s="1145" t="s">
        <v>537</v>
      </c>
      <c r="D36" s="1146"/>
      <c r="E36" s="1147"/>
      <c r="F36" s="36">
        <v>0.99</v>
      </c>
      <c r="G36" s="37">
        <v>0.86</v>
      </c>
      <c r="H36" s="37">
        <v>1.2</v>
      </c>
      <c r="I36" s="37">
        <v>1.39</v>
      </c>
      <c r="J36" s="38">
        <v>2.19</v>
      </c>
      <c r="K36" s="22"/>
      <c r="L36" s="22"/>
      <c r="M36" s="22"/>
      <c r="N36" s="22"/>
      <c r="O36" s="22"/>
      <c r="P36" s="22"/>
    </row>
    <row r="37" spans="1:16" ht="39" customHeight="1" x14ac:dyDescent="0.15">
      <c r="A37" s="22"/>
      <c r="B37" s="35"/>
      <c r="C37" s="1145" t="s">
        <v>538</v>
      </c>
      <c r="D37" s="1146"/>
      <c r="E37" s="1147"/>
      <c r="F37" s="36">
        <v>2.13</v>
      </c>
      <c r="G37" s="37">
        <v>2.09</v>
      </c>
      <c r="H37" s="37">
        <v>2.69</v>
      </c>
      <c r="I37" s="37">
        <v>2.34</v>
      </c>
      <c r="J37" s="38">
        <v>2.16</v>
      </c>
      <c r="K37" s="22"/>
      <c r="L37" s="22"/>
      <c r="M37" s="22"/>
      <c r="N37" s="22"/>
      <c r="O37" s="22"/>
      <c r="P37" s="22"/>
    </row>
    <row r="38" spans="1:16" ht="39" customHeight="1" x14ac:dyDescent="0.15">
      <c r="A38" s="22"/>
      <c r="B38" s="35"/>
      <c r="C38" s="1145" t="s">
        <v>539</v>
      </c>
      <c r="D38" s="1146"/>
      <c r="E38" s="1147"/>
      <c r="F38" s="36">
        <v>0.74</v>
      </c>
      <c r="G38" s="37">
        <v>0.79</v>
      </c>
      <c r="H38" s="37">
        <v>0.88</v>
      </c>
      <c r="I38" s="37">
        <v>1.1000000000000001</v>
      </c>
      <c r="J38" s="38">
        <v>1.3</v>
      </c>
      <c r="K38" s="22"/>
      <c r="L38" s="22"/>
      <c r="M38" s="22"/>
      <c r="N38" s="22"/>
      <c r="O38" s="22"/>
      <c r="P38" s="22"/>
    </row>
    <row r="39" spans="1:16" ht="39" customHeight="1" x14ac:dyDescent="0.15">
      <c r="A39" s="22"/>
      <c r="B39" s="35"/>
      <c r="C39" s="1145" t="s">
        <v>540</v>
      </c>
      <c r="D39" s="1146"/>
      <c r="E39" s="1147"/>
      <c r="F39" s="36">
        <v>0.52</v>
      </c>
      <c r="G39" s="37">
        <v>0.46</v>
      </c>
      <c r="H39" s="37">
        <v>0.46</v>
      </c>
      <c r="I39" s="37">
        <v>0.47</v>
      </c>
      <c r="J39" s="38">
        <v>0.51</v>
      </c>
      <c r="K39" s="22"/>
      <c r="L39" s="22"/>
      <c r="M39" s="22"/>
      <c r="N39" s="22"/>
      <c r="O39" s="22"/>
      <c r="P39" s="22"/>
    </row>
    <row r="40" spans="1:16" ht="39" customHeight="1" x14ac:dyDescent="0.15">
      <c r="A40" s="22"/>
      <c r="B40" s="35"/>
      <c r="C40" s="1145" t="s">
        <v>541</v>
      </c>
      <c r="D40" s="1146"/>
      <c r="E40" s="1147"/>
      <c r="F40" s="36">
        <v>0.35</v>
      </c>
      <c r="G40" s="37">
        <v>0.43</v>
      </c>
      <c r="H40" s="37">
        <v>0.42</v>
      </c>
      <c r="I40" s="37">
        <v>0.47</v>
      </c>
      <c r="J40" s="38">
        <v>0.45</v>
      </c>
      <c r="K40" s="22"/>
      <c r="L40" s="22"/>
      <c r="M40" s="22"/>
      <c r="N40" s="22"/>
      <c r="O40" s="22"/>
      <c r="P40" s="22"/>
    </row>
    <row r="41" spans="1:16" ht="39" customHeight="1" x14ac:dyDescent="0.15">
      <c r="A41" s="22"/>
      <c r="B41" s="35"/>
      <c r="C41" s="1145" t="s">
        <v>542</v>
      </c>
      <c r="D41" s="1146"/>
      <c r="E41" s="1147"/>
      <c r="F41" s="36">
        <v>0.05</v>
      </c>
      <c r="G41" s="37">
        <v>0.18</v>
      </c>
      <c r="H41" s="37">
        <v>0.18</v>
      </c>
      <c r="I41" s="37">
        <v>0.24</v>
      </c>
      <c r="J41" s="38">
        <v>0.41</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1.31</v>
      </c>
      <c r="G43" s="42">
        <v>1.31</v>
      </c>
      <c r="H43" s="42">
        <v>2.0699999999999998</v>
      </c>
      <c r="I43" s="42">
        <v>1.8</v>
      </c>
      <c r="J43" s="43">
        <v>0.59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17035</v>
      </c>
      <c r="L45" s="60">
        <v>17241</v>
      </c>
      <c r="M45" s="60">
        <v>15700</v>
      </c>
      <c r="N45" s="60">
        <v>15304</v>
      </c>
      <c r="O45" s="61">
        <v>15333</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63"/>
      <c r="C47" s="1164"/>
      <c r="D47" s="62"/>
      <c r="E47" s="1155" t="s">
        <v>13</v>
      </c>
      <c r="F47" s="1155"/>
      <c r="G47" s="1155"/>
      <c r="H47" s="1155"/>
      <c r="I47" s="1155"/>
      <c r="J47" s="1156"/>
      <c r="K47" s="63">
        <v>340</v>
      </c>
      <c r="L47" s="64">
        <v>363</v>
      </c>
      <c r="M47" s="64">
        <v>387</v>
      </c>
      <c r="N47" s="64">
        <v>410</v>
      </c>
      <c r="O47" s="65">
        <v>433</v>
      </c>
      <c r="P47" s="48"/>
      <c r="Q47" s="48"/>
      <c r="R47" s="48"/>
      <c r="S47" s="48"/>
      <c r="T47" s="48"/>
      <c r="U47" s="48"/>
    </row>
    <row r="48" spans="1:21" ht="30.75" customHeight="1" x14ac:dyDescent="0.15">
      <c r="A48" s="48"/>
      <c r="B48" s="1163"/>
      <c r="C48" s="1164"/>
      <c r="D48" s="62"/>
      <c r="E48" s="1155" t="s">
        <v>14</v>
      </c>
      <c r="F48" s="1155"/>
      <c r="G48" s="1155"/>
      <c r="H48" s="1155"/>
      <c r="I48" s="1155"/>
      <c r="J48" s="1156"/>
      <c r="K48" s="63">
        <v>5228</v>
      </c>
      <c r="L48" s="64">
        <v>5106</v>
      </c>
      <c r="M48" s="64">
        <v>5278</v>
      </c>
      <c r="N48" s="64">
        <v>5188</v>
      </c>
      <c r="O48" s="65">
        <v>5602</v>
      </c>
      <c r="P48" s="48"/>
      <c r="Q48" s="48"/>
      <c r="R48" s="48"/>
      <c r="S48" s="48"/>
      <c r="T48" s="48"/>
      <c r="U48" s="48"/>
    </row>
    <row r="49" spans="1:21" ht="30.75" customHeight="1" x14ac:dyDescent="0.15">
      <c r="A49" s="48"/>
      <c r="B49" s="1163"/>
      <c r="C49" s="1164"/>
      <c r="D49" s="62"/>
      <c r="E49" s="1155" t="s">
        <v>15</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x14ac:dyDescent="0.15">
      <c r="A50" s="48"/>
      <c r="B50" s="1163"/>
      <c r="C50" s="1164"/>
      <c r="D50" s="62"/>
      <c r="E50" s="1155" t="s">
        <v>16</v>
      </c>
      <c r="F50" s="1155"/>
      <c r="G50" s="1155"/>
      <c r="H50" s="1155"/>
      <c r="I50" s="1155"/>
      <c r="J50" s="1156"/>
      <c r="K50" s="63">
        <v>3</v>
      </c>
      <c r="L50" s="64">
        <v>2</v>
      </c>
      <c r="M50" s="64">
        <v>2</v>
      </c>
      <c r="N50" s="64">
        <v>1</v>
      </c>
      <c r="O50" s="65">
        <v>0</v>
      </c>
      <c r="P50" s="48"/>
      <c r="Q50" s="48"/>
      <c r="R50" s="48"/>
      <c r="S50" s="48"/>
      <c r="T50" s="48"/>
      <c r="U50" s="48"/>
    </row>
    <row r="51" spans="1:21" ht="30.75" customHeight="1" x14ac:dyDescent="0.15">
      <c r="A51" s="48"/>
      <c r="B51" s="1165"/>
      <c r="C51" s="1166"/>
      <c r="D51" s="66"/>
      <c r="E51" s="1155" t="s">
        <v>17</v>
      </c>
      <c r="F51" s="1155"/>
      <c r="G51" s="1155"/>
      <c r="H51" s="1155"/>
      <c r="I51" s="1155"/>
      <c r="J51" s="1156"/>
      <c r="K51" s="63">
        <v>5</v>
      </c>
      <c r="L51" s="64">
        <v>8</v>
      </c>
      <c r="M51" s="64">
        <v>25</v>
      </c>
      <c r="N51" s="64">
        <v>5</v>
      </c>
      <c r="O51" s="65">
        <v>5</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14538</v>
      </c>
      <c r="L52" s="64">
        <v>15471</v>
      </c>
      <c r="M52" s="64">
        <v>15309</v>
      </c>
      <c r="N52" s="64">
        <v>15721</v>
      </c>
      <c r="O52" s="65">
        <v>14915</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8073</v>
      </c>
      <c r="L53" s="69">
        <v>7249</v>
      </c>
      <c r="M53" s="69">
        <v>6083</v>
      </c>
      <c r="N53" s="69">
        <v>5187</v>
      </c>
      <c r="O53" s="70">
        <v>6458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527</v>
      </c>
      <c r="J40" s="79" t="s">
        <v>528</v>
      </c>
      <c r="K40" s="79" t="s">
        <v>529</v>
      </c>
      <c r="L40" s="79" t="s">
        <v>530</v>
      </c>
      <c r="M40" s="80" t="s">
        <v>531</v>
      </c>
    </row>
    <row r="41" spans="2:13" ht="27.75" customHeight="1" x14ac:dyDescent="0.15">
      <c r="B41" s="1169" t="s">
        <v>23</v>
      </c>
      <c r="C41" s="1170"/>
      <c r="D41" s="81"/>
      <c r="E41" s="1175" t="s">
        <v>24</v>
      </c>
      <c r="F41" s="1175"/>
      <c r="G41" s="1175"/>
      <c r="H41" s="1176"/>
      <c r="I41" s="82">
        <v>173639</v>
      </c>
      <c r="J41" s="83">
        <v>175405</v>
      </c>
      <c r="K41" s="83">
        <v>176890</v>
      </c>
      <c r="L41" s="83">
        <v>177400</v>
      </c>
      <c r="M41" s="84">
        <v>177393</v>
      </c>
    </row>
    <row r="42" spans="2:13" ht="27.75" customHeight="1" x14ac:dyDescent="0.15">
      <c r="B42" s="1171"/>
      <c r="C42" s="1172"/>
      <c r="D42" s="85"/>
      <c r="E42" s="1177" t="s">
        <v>25</v>
      </c>
      <c r="F42" s="1177"/>
      <c r="G42" s="1177"/>
      <c r="H42" s="1178"/>
      <c r="I42" s="86" t="s">
        <v>488</v>
      </c>
      <c r="J42" s="87" t="s">
        <v>488</v>
      </c>
      <c r="K42" s="87" t="s">
        <v>488</v>
      </c>
      <c r="L42" s="87" t="s">
        <v>488</v>
      </c>
      <c r="M42" s="88" t="s">
        <v>488</v>
      </c>
    </row>
    <row r="43" spans="2:13" ht="27.75" customHeight="1" x14ac:dyDescent="0.15">
      <c r="B43" s="1171"/>
      <c r="C43" s="1172"/>
      <c r="D43" s="85"/>
      <c r="E43" s="1177" t="s">
        <v>26</v>
      </c>
      <c r="F43" s="1177"/>
      <c r="G43" s="1177"/>
      <c r="H43" s="1178"/>
      <c r="I43" s="86">
        <v>94282</v>
      </c>
      <c r="J43" s="87">
        <v>92048</v>
      </c>
      <c r="K43" s="87">
        <v>91838</v>
      </c>
      <c r="L43" s="87">
        <v>89225</v>
      </c>
      <c r="M43" s="88">
        <v>89600</v>
      </c>
    </row>
    <row r="44" spans="2:13" ht="27.75" customHeight="1" x14ac:dyDescent="0.15">
      <c r="B44" s="1171"/>
      <c r="C44" s="1172"/>
      <c r="D44" s="85"/>
      <c r="E44" s="1177" t="s">
        <v>27</v>
      </c>
      <c r="F44" s="1177"/>
      <c r="G44" s="1177"/>
      <c r="H44" s="1178"/>
      <c r="I44" s="86" t="s">
        <v>488</v>
      </c>
      <c r="J44" s="87" t="s">
        <v>488</v>
      </c>
      <c r="K44" s="87" t="s">
        <v>488</v>
      </c>
      <c r="L44" s="87" t="s">
        <v>488</v>
      </c>
      <c r="M44" s="88" t="s">
        <v>488</v>
      </c>
    </row>
    <row r="45" spans="2:13" ht="27.75" customHeight="1" x14ac:dyDescent="0.15">
      <c r="B45" s="1171"/>
      <c r="C45" s="1172"/>
      <c r="D45" s="85"/>
      <c r="E45" s="1177" t="s">
        <v>28</v>
      </c>
      <c r="F45" s="1177"/>
      <c r="G45" s="1177"/>
      <c r="H45" s="1178"/>
      <c r="I45" s="86">
        <v>23821</v>
      </c>
      <c r="J45" s="87">
        <v>22756</v>
      </c>
      <c r="K45" s="87">
        <v>21799</v>
      </c>
      <c r="L45" s="87">
        <v>20874</v>
      </c>
      <c r="M45" s="88">
        <v>22368</v>
      </c>
    </row>
    <row r="46" spans="2:13" ht="27.75" customHeight="1" x14ac:dyDescent="0.15">
      <c r="B46" s="1171"/>
      <c r="C46" s="1172"/>
      <c r="D46" s="85"/>
      <c r="E46" s="1177" t="s">
        <v>29</v>
      </c>
      <c r="F46" s="1177"/>
      <c r="G46" s="1177"/>
      <c r="H46" s="1178"/>
      <c r="I46" s="86">
        <v>1</v>
      </c>
      <c r="J46" s="87">
        <v>0</v>
      </c>
      <c r="K46" s="87">
        <v>0</v>
      </c>
      <c r="L46" s="87">
        <v>0</v>
      </c>
      <c r="M46" s="88">
        <v>0</v>
      </c>
    </row>
    <row r="47" spans="2:13" ht="27.75" customHeight="1" x14ac:dyDescent="0.15">
      <c r="B47" s="1171"/>
      <c r="C47" s="1172"/>
      <c r="D47" s="85"/>
      <c r="E47" s="1177" t="s">
        <v>30</v>
      </c>
      <c r="F47" s="1177"/>
      <c r="G47" s="1177"/>
      <c r="H47" s="1178"/>
      <c r="I47" s="86" t="s">
        <v>488</v>
      </c>
      <c r="J47" s="87" t="s">
        <v>488</v>
      </c>
      <c r="K47" s="87" t="s">
        <v>488</v>
      </c>
      <c r="L47" s="87" t="s">
        <v>488</v>
      </c>
      <c r="M47" s="88" t="s">
        <v>488</v>
      </c>
    </row>
    <row r="48" spans="2:13" ht="27.75" customHeight="1" x14ac:dyDescent="0.15">
      <c r="B48" s="1173"/>
      <c r="C48" s="1174"/>
      <c r="D48" s="85"/>
      <c r="E48" s="1177" t="s">
        <v>31</v>
      </c>
      <c r="F48" s="1177"/>
      <c r="G48" s="1177"/>
      <c r="H48" s="1178"/>
      <c r="I48" s="86" t="s">
        <v>488</v>
      </c>
      <c r="J48" s="87" t="s">
        <v>488</v>
      </c>
      <c r="K48" s="87" t="s">
        <v>488</v>
      </c>
      <c r="L48" s="87" t="s">
        <v>488</v>
      </c>
      <c r="M48" s="88" t="s">
        <v>488</v>
      </c>
    </row>
    <row r="49" spans="2:13" ht="27.75" customHeight="1" x14ac:dyDescent="0.15">
      <c r="B49" s="1179" t="s">
        <v>32</v>
      </c>
      <c r="C49" s="1180"/>
      <c r="D49" s="89"/>
      <c r="E49" s="1177" t="s">
        <v>33</v>
      </c>
      <c r="F49" s="1177"/>
      <c r="G49" s="1177"/>
      <c r="H49" s="1178"/>
      <c r="I49" s="86">
        <v>47676</v>
      </c>
      <c r="J49" s="87">
        <v>45975</v>
      </c>
      <c r="K49" s="87">
        <v>50337</v>
      </c>
      <c r="L49" s="87">
        <v>51692</v>
      </c>
      <c r="M49" s="88">
        <v>49399</v>
      </c>
    </row>
    <row r="50" spans="2:13" ht="27.75" customHeight="1" x14ac:dyDescent="0.15">
      <c r="B50" s="1171"/>
      <c r="C50" s="1172"/>
      <c r="D50" s="85"/>
      <c r="E50" s="1177" t="s">
        <v>34</v>
      </c>
      <c r="F50" s="1177"/>
      <c r="G50" s="1177"/>
      <c r="H50" s="1178"/>
      <c r="I50" s="86">
        <v>2204</v>
      </c>
      <c r="J50" s="87">
        <v>1933</v>
      </c>
      <c r="K50" s="87">
        <v>1798</v>
      </c>
      <c r="L50" s="87">
        <v>1854</v>
      </c>
      <c r="M50" s="88">
        <v>2112</v>
      </c>
    </row>
    <row r="51" spans="2:13" ht="27.75" customHeight="1" x14ac:dyDescent="0.15">
      <c r="B51" s="1173"/>
      <c r="C51" s="1174"/>
      <c r="D51" s="85"/>
      <c r="E51" s="1177" t="s">
        <v>35</v>
      </c>
      <c r="F51" s="1177"/>
      <c r="G51" s="1177"/>
      <c r="H51" s="1178"/>
      <c r="I51" s="86">
        <v>178801</v>
      </c>
      <c r="J51" s="87">
        <v>180740</v>
      </c>
      <c r="K51" s="87">
        <v>182861</v>
      </c>
      <c r="L51" s="87">
        <v>183701</v>
      </c>
      <c r="M51" s="88">
        <v>184933</v>
      </c>
    </row>
    <row r="52" spans="2:13" ht="27.75" customHeight="1" thickBot="1" x14ac:dyDescent="0.2">
      <c r="B52" s="1181" t="s">
        <v>36</v>
      </c>
      <c r="C52" s="1182"/>
      <c r="D52" s="90"/>
      <c r="E52" s="1183" t="s">
        <v>37</v>
      </c>
      <c r="F52" s="1183"/>
      <c r="G52" s="1183"/>
      <c r="H52" s="1184"/>
      <c r="I52" s="91">
        <v>63062</v>
      </c>
      <c r="J52" s="92">
        <v>61561</v>
      </c>
      <c r="K52" s="92">
        <v>55531</v>
      </c>
      <c r="L52" s="92">
        <v>50251</v>
      </c>
      <c r="M52" s="93">
        <v>52918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526</v>
      </c>
      <c r="G2" s="111"/>
      <c r="H2" s="112"/>
    </row>
    <row r="3" spans="1:8" x14ac:dyDescent="0.15">
      <c r="A3" s="108" t="s">
        <v>519</v>
      </c>
      <c r="B3" s="113"/>
      <c r="C3" s="114"/>
      <c r="D3" s="115">
        <v>51214</v>
      </c>
      <c r="E3" s="116"/>
      <c r="F3" s="117">
        <v>43858</v>
      </c>
      <c r="G3" s="118"/>
      <c r="H3" s="119"/>
    </row>
    <row r="4" spans="1:8" x14ac:dyDescent="0.15">
      <c r="A4" s="120"/>
      <c r="B4" s="121"/>
      <c r="C4" s="122"/>
      <c r="D4" s="123">
        <v>13133</v>
      </c>
      <c r="E4" s="124"/>
      <c r="F4" s="125">
        <v>23714</v>
      </c>
      <c r="G4" s="126"/>
      <c r="H4" s="127"/>
    </row>
    <row r="5" spans="1:8" x14ac:dyDescent="0.15">
      <c r="A5" s="108" t="s">
        <v>521</v>
      </c>
      <c r="B5" s="113"/>
      <c r="C5" s="114"/>
      <c r="D5" s="115">
        <v>45261</v>
      </c>
      <c r="E5" s="116"/>
      <c r="F5" s="117">
        <v>41705</v>
      </c>
      <c r="G5" s="118"/>
      <c r="H5" s="119"/>
    </row>
    <row r="6" spans="1:8" x14ac:dyDescent="0.15">
      <c r="A6" s="120"/>
      <c r="B6" s="121"/>
      <c r="C6" s="122"/>
      <c r="D6" s="123">
        <v>18508</v>
      </c>
      <c r="E6" s="124"/>
      <c r="F6" s="125">
        <v>22742</v>
      </c>
      <c r="G6" s="126"/>
      <c r="H6" s="127"/>
    </row>
    <row r="7" spans="1:8" x14ac:dyDescent="0.15">
      <c r="A7" s="108" t="s">
        <v>522</v>
      </c>
      <c r="B7" s="113"/>
      <c r="C7" s="114"/>
      <c r="D7" s="115">
        <v>36107</v>
      </c>
      <c r="E7" s="116"/>
      <c r="F7" s="117">
        <v>47677</v>
      </c>
      <c r="G7" s="118"/>
      <c r="H7" s="119"/>
    </row>
    <row r="8" spans="1:8" x14ac:dyDescent="0.15">
      <c r="A8" s="120"/>
      <c r="B8" s="121"/>
      <c r="C8" s="122"/>
      <c r="D8" s="123">
        <v>17826</v>
      </c>
      <c r="E8" s="124"/>
      <c r="F8" s="125">
        <v>23360</v>
      </c>
      <c r="G8" s="126"/>
      <c r="H8" s="127"/>
    </row>
    <row r="9" spans="1:8" x14ac:dyDescent="0.15">
      <c r="A9" s="108" t="s">
        <v>523</v>
      </c>
      <c r="B9" s="113"/>
      <c r="C9" s="114"/>
      <c r="D9" s="115">
        <v>41162</v>
      </c>
      <c r="E9" s="116"/>
      <c r="F9" s="117">
        <v>51613</v>
      </c>
      <c r="G9" s="118"/>
      <c r="H9" s="119"/>
    </row>
    <row r="10" spans="1:8" x14ac:dyDescent="0.15">
      <c r="A10" s="120"/>
      <c r="B10" s="121"/>
      <c r="C10" s="122"/>
      <c r="D10" s="123">
        <v>15946</v>
      </c>
      <c r="E10" s="124"/>
      <c r="F10" s="125">
        <v>25872</v>
      </c>
      <c r="G10" s="126"/>
      <c r="H10" s="127"/>
    </row>
    <row r="11" spans="1:8" x14ac:dyDescent="0.15">
      <c r="A11" s="108" t="s">
        <v>524</v>
      </c>
      <c r="B11" s="113"/>
      <c r="C11" s="114"/>
      <c r="D11" s="115">
        <v>44647</v>
      </c>
      <c r="E11" s="116"/>
      <c r="F11" s="117">
        <v>50880</v>
      </c>
      <c r="G11" s="118"/>
      <c r="H11" s="119"/>
    </row>
    <row r="12" spans="1:8" x14ac:dyDescent="0.15">
      <c r="A12" s="120"/>
      <c r="B12" s="121"/>
      <c r="C12" s="128"/>
      <c r="D12" s="123">
        <v>21914</v>
      </c>
      <c r="E12" s="124"/>
      <c r="F12" s="125">
        <v>27819</v>
      </c>
      <c r="G12" s="126"/>
      <c r="H12" s="127"/>
    </row>
    <row r="13" spans="1:8" x14ac:dyDescent="0.15">
      <c r="A13" s="108"/>
      <c r="B13" s="113"/>
      <c r="C13" s="129"/>
      <c r="D13" s="130">
        <v>43678</v>
      </c>
      <c r="E13" s="131"/>
      <c r="F13" s="132">
        <v>47147</v>
      </c>
      <c r="G13" s="133"/>
      <c r="H13" s="119"/>
    </row>
    <row r="14" spans="1:8" x14ac:dyDescent="0.15">
      <c r="A14" s="120"/>
      <c r="B14" s="121"/>
      <c r="C14" s="122"/>
      <c r="D14" s="123">
        <v>17465</v>
      </c>
      <c r="E14" s="124"/>
      <c r="F14" s="125">
        <v>24701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2.14</v>
      </c>
      <c r="C19" s="134">
        <f>ROUND(VALUE(SUBSTITUTE(実質収支比率等に係る経年分析!G$48,"▲","-")),2)</f>
        <v>2.3199999999999998</v>
      </c>
      <c r="D19" s="134">
        <f>ROUND(VALUE(SUBSTITUTE(実質収支比率等に係る経年分析!H$48,"▲","-")),2)</f>
        <v>2.96</v>
      </c>
      <c r="E19" s="134">
        <f>ROUND(VALUE(SUBSTITUTE(実質収支比率等に係る経年分析!I$48,"▲","-")),2)</f>
        <v>2.66</v>
      </c>
      <c r="F19" s="134">
        <f>ROUND(VALUE(SUBSTITUTE(実質収支比率等に係る経年分析!J$48,"▲","-")),2)</f>
        <v>2.54</v>
      </c>
    </row>
    <row r="20" spans="1:11" x14ac:dyDescent="0.15">
      <c r="A20" s="134" t="s">
        <v>42</v>
      </c>
      <c r="B20" s="134">
        <f>ROUND(VALUE(SUBSTITUTE(実質収支比率等に係る経年分析!F$47,"▲","-")),2)</f>
        <v>15.97</v>
      </c>
      <c r="C20" s="134">
        <f>ROUND(VALUE(SUBSTITUTE(実質収支比率等に係る経年分析!G$47,"▲","-")),2)</f>
        <v>15.91</v>
      </c>
      <c r="D20" s="134">
        <f>ROUND(VALUE(SUBSTITUTE(実質収支比率等に係る経年分析!H$47,"▲","-")),2)</f>
        <v>18.399999999999999</v>
      </c>
      <c r="E20" s="134">
        <f>ROUND(VALUE(SUBSTITUTE(実質収支比率等に係る経年分析!I$47,"▲","-")),2)</f>
        <v>18.48</v>
      </c>
      <c r="F20" s="134">
        <f>ROUND(VALUE(SUBSTITUTE(実質収支比率等に係る経年分析!J$47,"▲","-")),2)</f>
        <v>17.14</v>
      </c>
    </row>
    <row r="21" spans="1:11" x14ac:dyDescent="0.15">
      <c r="A21" s="134" t="s">
        <v>43</v>
      </c>
      <c r="B21" s="134">
        <f>IF(ISNUMBER(VALUE(SUBSTITUTE(実質収支比率等に係る経年分析!F$49,"▲","-"))),ROUND(VALUE(SUBSTITUTE(実質収支比率等に係る経年分析!F$49,"▲","-")),2),NA())</f>
        <v>7.0000000000000007E-2</v>
      </c>
      <c r="C21" s="134">
        <f>IF(ISNUMBER(VALUE(SUBSTITUTE(実質収支比率等に係る経年分析!G$49,"▲","-"))),ROUND(VALUE(SUBSTITUTE(実質収支比率等に係る経年分析!G$49,"▲","-")),2),NA())</f>
        <v>-0.74</v>
      </c>
      <c r="D21" s="134">
        <f>IF(ISNUMBER(VALUE(SUBSTITUTE(実質収支比率等に係る経年分析!H$49,"▲","-"))),ROUND(VALUE(SUBSTITUTE(実質収支比率等に係る経年分析!H$49,"▲","-")),2),NA())</f>
        <v>1.97</v>
      </c>
      <c r="E21" s="134">
        <f>IF(ISNUMBER(VALUE(SUBSTITUTE(実質収支比率等に係る経年分析!I$49,"▲","-"))),ROUND(VALUE(SUBSTITUTE(実質収支比率等に係る経年分析!I$49,"▲","-")),2),NA())</f>
        <v>-1.73</v>
      </c>
      <c r="F21" s="134">
        <f>IF(ISNUMBER(VALUE(SUBSTITUTE(実質収支比率等に係る経年分析!J$49,"▲","-"))),ROUND(VALUE(SUBSTITUTE(実質収支比率等に係る経年分析!J$49,"▲","-")),2),NA())</f>
        <v>-2.5499999999999998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1.31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1.31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2.0699999999999998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0.59</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0.41</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0.43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0.45</v>
      </c>
    </row>
    <row r="31" spans="1:11" x14ac:dyDescent="0.15">
      <c r="A31" s="135" t="str">
        <f>IF(連結実質赤字比率に係る赤字・黒字の構成分析!C$39="",NA(),連結実質赤字比率に係る赤字・黒字の構成分析!C$39)</f>
        <v>競輪事業特別会計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0.51</v>
      </c>
    </row>
    <row r="32" spans="1:11" x14ac:dyDescent="0.15">
      <c r="A32" s="135" t="str">
        <f>IF(連結実質赤字比率に係る赤字・黒字の構成分析!C$38="",NA(),連結実質赤字比率に係る赤字・黒字の構成分析!C$38)</f>
        <v>松山城観光事業特別会計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2.69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2.34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2.16</v>
      </c>
    </row>
    <row r="34" spans="1:16" x14ac:dyDescent="0.15">
      <c r="A34" s="135" t="str">
        <f>IF(連結実質赤字比率に係る赤字・黒字の構成分析!C$36="",NA(),連結実質赤字比率に係る赤字・黒字の構成分析!C$36)</f>
        <v>公共下水道事業会計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2.19</v>
      </c>
    </row>
    <row r="35" spans="1:16" x14ac:dyDescent="0.15">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2.88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3.38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3.3</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12.49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12.64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12.67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12.44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12.98</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14538</v>
      </c>
      <c r="E42" s="136"/>
      <c r="F42" s="136"/>
      <c r="G42" s="136">
        <f>'実質公債費比率（分子）の構造'!L$52</f>
        <v>15471</v>
      </c>
      <c r="H42" s="136"/>
      <c r="I42" s="136"/>
      <c r="J42" s="136">
        <f>'実質公債費比率（分子）の構造'!M$52</f>
        <v>15309</v>
      </c>
      <c r="K42" s="136"/>
      <c r="L42" s="136"/>
      <c r="M42" s="136">
        <f>'実質公債費比率（分子）の構造'!N$52</f>
        <v>15721</v>
      </c>
      <c r="N42" s="136"/>
      <c r="O42" s="136"/>
      <c r="P42" s="136">
        <f>'実質公債費比率（分子）の構造'!O$52</f>
        <v>14915</v>
      </c>
    </row>
    <row r="43" spans="1:16" x14ac:dyDescent="0.15">
      <c r="A43" s="136" t="s">
        <v>51</v>
      </c>
      <c r="B43" s="136">
        <f>'実質公債費比率（分子）の構造'!K$51</f>
        <v>5</v>
      </c>
      <c r="C43" s="136"/>
      <c r="D43" s="136"/>
      <c r="E43" s="136">
        <f>'実質公債費比率（分子）の構造'!L$51</f>
        <v>8</v>
      </c>
      <c r="F43" s="136"/>
      <c r="G43" s="136"/>
      <c r="H43" s="136">
        <f>'実質公債費比率（分子）の構造'!M$51</f>
        <v>25</v>
      </c>
      <c r="I43" s="136"/>
      <c r="J43" s="136"/>
      <c r="K43" s="136">
        <f>'実質公債費比率（分子）の構造'!N$51</f>
        <v>5</v>
      </c>
      <c r="L43" s="136"/>
      <c r="M43" s="136"/>
      <c r="N43" s="136">
        <f>'実質公債費比率（分子）の構造'!O$51</f>
        <v>5</v>
      </c>
      <c r="O43" s="136"/>
      <c r="P43" s="136"/>
    </row>
    <row r="44" spans="1:16" x14ac:dyDescent="0.15">
      <c r="A44" s="136" t="s">
        <v>52</v>
      </c>
      <c r="B44" s="136">
        <f>'実質公債費比率（分子）の構造'!K$50</f>
        <v>3</v>
      </c>
      <c r="C44" s="136"/>
      <c r="D44" s="136"/>
      <c r="E44" s="136">
        <f>'実質公債費比率（分子）の構造'!L$50</f>
        <v>2</v>
      </c>
      <c r="F44" s="136"/>
      <c r="G44" s="136"/>
      <c r="H44" s="136">
        <f>'実質公債費比率（分子）の構造'!M$50</f>
        <v>2</v>
      </c>
      <c r="I44" s="136"/>
      <c r="J44" s="136"/>
      <c r="K44" s="136">
        <f>'実質公債費比率（分子）の構造'!N$50</f>
        <v>1</v>
      </c>
      <c r="L44" s="136"/>
      <c r="M44" s="136"/>
      <c r="N44" s="136">
        <f>'実質公債費比率（分子）の構造'!O$50</f>
        <v>0</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5228</v>
      </c>
      <c r="C46" s="136"/>
      <c r="D46" s="136"/>
      <c r="E46" s="136">
        <f>'実質公債費比率（分子）の構造'!L$48</f>
        <v>5106</v>
      </c>
      <c r="F46" s="136"/>
      <c r="G46" s="136"/>
      <c r="H46" s="136">
        <f>'実質公債費比率（分子）の構造'!M$48</f>
        <v>5278</v>
      </c>
      <c r="I46" s="136"/>
      <c r="J46" s="136"/>
      <c r="K46" s="136">
        <f>'実質公債費比率（分子）の構造'!N$48</f>
        <v>5188</v>
      </c>
      <c r="L46" s="136"/>
      <c r="M46" s="136"/>
      <c r="N46" s="136">
        <f>'実質公債費比率（分子）の構造'!O$48</f>
        <v>5602</v>
      </c>
      <c r="O46" s="136"/>
      <c r="P46" s="136"/>
    </row>
    <row r="47" spans="1:16" x14ac:dyDescent="0.15">
      <c r="A47" s="136" t="s">
        <v>55</v>
      </c>
      <c r="B47" s="136">
        <f>'実質公債費比率（分子）の構造'!K$47</f>
        <v>340</v>
      </c>
      <c r="C47" s="136"/>
      <c r="D47" s="136"/>
      <c r="E47" s="136">
        <f>'実質公債費比率（分子）の構造'!L$47</f>
        <v>363</v>
      </c>
      <c r="F47" s="136"/>
      <c r="G47" s="136"/>
      <c r="H47" s="136">
        <f>'実質公債費比率（分子）の構造'!M$47</f>
        <v>387</v>
      </c>
      <c r="I47" s="136"/>
      <c r="J47" s="136"/>
      <c r="K47" s="136">
        <f>'実質公債費比率（分子）の構造'!N$47</f>
        <v>410</v>
      </c>
      <c r="L47" s="136"/>
      <c r="M47" s="136"/>
      <c r="N47" s="136">
        <f>'実質公債費比率（分子）の構造'!O$47</f>
        <v>433</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17035</v>
      </c>
      <c r="C49" s="136"/>
      <c r="D49" s="136"/>
      <c r="E49" s="136">
        <f>'実質公債費比率（分子）の構造'!L$45</f>
        <v>17241</v>
      </c>
      <c r="F49" s="136"/>
      <c r="G49" s="136"/>
      <c r="H49" s="136">
        <f>'実質公債費比率（分子）の構造'!M$45</f>
        <v>15700</v>
      </c>
      <c r="I49" s="136"/>
      <c r="J49" s="136"/>
      <c r="K49" s="136">
        <f>'実質公債費比率（分子）の構造'!N$45</f>
        <v>15304</v>
      </c>
      <c r="L49" s="136"/>
      <c r="M49" s="136"/>
      <c r="N49" s="136">
        <f>'実質公債費比率（分子）の構造'!O$45</f>
        <v>15333</v>
      </c>
      <c r="O49" s="136"/>
      <c r="P49" s="136"/>
    </row>
    <row r="50" spans="1:16" x14ac:dyDescent="0.15">
      <c r="A50" s="136" t="s">
        <v>58</v>
      </c>
      <c r="B50" s="136" t="e">
        <f>NA()</f>
        <v>#N/A</v>
      </c>
      <c r="C50" s="136">
        <f>IF(ISNUMBER('実質公債費比率（分子）の構造'!K$53),'実質公債費比率（分子）の構造'!K$53,NA())</f>
        <v>8073</v>
      </c>
      <c r="D50" s="136" t="e">
        <f>NA()</f>
        <v>#N/A</v>
      </c>
      <c r="E50" s="136" t="e">
        <f>NA()</f>
        <v>#N/A</v>
      </c>
      <c r="F50" s="136">
        <f>IF(ISNUMBER('実質公債費比率（分子）の構造'!L$53),'実質公債費比率（分子）の構造'!L$53,NA())</f>
        <v>7249</v>
      </c>
      <c r="G50" s="136" t="e">
        <f>NA()</f>
        <v>#N/A</v>
      </c>
      <c r="H50" s="136" t="e">
        <f>NA()</f>
        <v>#N/A</v>
      </c>
      <c r="I50" s="136">
        <f>IF(ISNUMBER('実質公債費比率（分子）の構造'!M$53),'実質公債費比率（分子）の構造'!M$53,NA())</f>
        <v>6083</v>
      </c>
      <c r="J50" s="136" t="e">
        <f>NA()</f>
        <v>#N/A</v>
      </c>
      <c r="K50" s="136" t="e">
        <f>NA()</f>
        <v>#N/A</v>
      </c>
      <c r="L50" s="136">
        <f>IF(ISNUMBER('実質公債費比率（分子）の構造'!N$53),'実質公債費比率（分子）の構造'!N$53,NA())</f>
        <v>5187</v>
      </c>
      <c r="M50" s="136" t="e">
        <f>NA()</f>
        <v>#N/A</v>
      </c>
      <c r="N50" s="136" t="e">
        <f>NA()</f>
        <v>#N/A</v>
      </c>
      <c r="O50" s="136">
        <f>IF(ISNUMBER('実質公債費比率（分子）の構造'!O$53),'実質公債費比率（分子）の構造'!O$53,NA())</f>
        <v>6458</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178801</v>
      </c>
      <c r="E56" s="135"/>
      <c r="F56" s="135"/>
      <c r="G56" s="135">
        <f>'将来負担比率（分子）の構造'!J$51</f>
        <v>180740</v>
      </c>
      <c r="H56" s="135"/>
      <c r="I56" s="135"/>
      <c r="J56" s="135">
        <f>'将来負担比率（分子）の構造'!K$51</f>
        <v>182861</v>
      </c>
      <c r="K56" s="135"/>
      <c r="L56" s="135"/>
      <c r="M56" s="135">
        <f>'将来負担比率（分子）の構造'!L$51</f>
        <v>183701</v>
      </c>
      <c r="N56" s="135"/>
      <c r="O56" s="135"/>
      <c r="P56" s="135">
        <f>'将来負担比率（分子）の構造'!M$51</f>
        <v>184933</v>
      </c>
    </row>
    <row r="57" spans="1:16" x14ac:dyDescent="0.15">
      <c r="A57" s="135" t="s">
        <v>34</v>
      </c>
      <c r="B57" s="135"/>
      <c r="C57" s="135"/>
      <c r="D57" s="135">
        <f>'将来負担比率（分子）の構造'!I$50</f>
        <v>2204</v>
      </c>
      <c r="E57" s="135"/>
      <c r="F57" s="135"/>
      <c r="G57" s="135">
        <f>'将来負担比率（分子）の構造'!J$50</f>
        <v>1933</v>
      </c>
      <c r="H57" s="135"/>
      <c r="I57" s="135"/>
      <c r="J57" s="135">
        <f>'将来負担比率（分子）の構造'!K$50</f>
        <v>1798</v>
      </c>
      <c r="K57" s="135"/>
      <c r="L57" s="135"/>
      <c r="M57" s="135">
        <f>'将来負担比率（分子）の構造'!L$50</f>
        <v>1854</v>
      </c>
      <c r="N57" s="135"/>
      <c r="O57" s="135"/>
      <c r="P57" s="135">
        <f>'将来負担比率（分子）の構造'!M$50</f>
        <v>2112</v>
      </c>
    </row>
    <row r="58" spans="1:16" x14ac:dyDescent="0.15">
      <c r="A58" s="135" t="s">
        <v>33</v>
      </c>
      <c r="B58" s="135"/>
      <c r="C58" s="135"/>
      <c r="D58" s="135">
        <f>'将来負担比率（分子）の構造'!I$49</f>
        <v>47676</v>
      </c>
      <c r="E58" s="135"/>
      <c r="F58" s="135"/>
      <c r="G58" s="135">
        <f>'将来負担比率（分子）の構造'!J$49</f>
        <v>45975</v>
      </c>
      <c r="H58" s="135"/>
      <c r="I58" s="135"/>
      <c r="J58" s="135">
        <f>'将来負担比率（分子）の構造'!K$49</f>
        <v>50337</v>
      </c>
      <c r="K58" s="135"/>
      <c r="L58" s="135"/>
      <c r="M58" s="135">
        <f>'将来負担比率（分子）の構造'!L$49</f>
        <v>51692</v>
      </c>
      <c r="N58" s="135"/>
      <c r="O58" s="135"/>
      <c r="P58" s="135">
        <f>'将来負担比率（分子）の構造'!M$49</f>
        <v>49399</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v>
      </c>
      <c r="C61" s="135"/>
      <c r="D61" s="135"/>
      <c r="E61" s="135">
        <f>'将来負担比率（分子）の構造'!J$46</f>
        <v>0</v>
      </c>
      <c r="F61" s="135"/>
      <c r="G61" s="135"/>
      <c r="H61" s="135">
        <f>'将来負担比率（分子）の構造'!K$46</f>
        <v>0</v>
      </c>
      <c r="I61" s="135"/>
      <c r="J61" s="135"/>
      <c r="K61" s="135">
        <f>'将来負担比率（分子）の構造'!L$46</f>
        <v>0</v>
      </c>
      <c r="L61" s="135"/>
      <c r="M61" s="135"/>
      <c r="N61" s="135">
        <f>'将来負担比率（分子）の構造'!M$46</f>
        <v>0</v>
      </c>
      <c r="O61" s="135"/>
      <c r="P61" s="135"/>
    </row>
    <row r="62" spans="1:16" x14ac:dyDescent="0.15">
      <c r="A62" s="135" t="s">
        <v>28</v>
      </c>
      <c r="B62" s="135">
        <f>'将来負担比率（分子）の構造'!I$45</f>
        <v>23821</v>
      </c>
      <c r="C62" s="135"/>
      <c r="D62" s="135"/>
      <c r="E62" s="135">
        <f>'将来負担比率（分子）の構造'!J$45</f>
        <v>22756</v>
      </c>
      <c r="F62" s="135"/>
      <c r="G62" s="135"/>
      <c r="H62" s="135">
        <f>'将来負担比率（分子）の構造'!K$45</f>
        <v>21799</v>
      </c>
      <c r="I62" s="135"/>
      <c r="J62" s="135"/>
      <c r="K62" s="135">
        <f>'将来負担比率（分子）の構造'!L$45</f>
        <v>20874</v>
      </c>
      <c r="L62" s="135"/>
      <c r="M62" s="135"/>
      <c r="N62" s="135">
        <f>'将来負担比率（分子）の構造'!M$45</f>
        <v>22368</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94282</v>
      </c>
      <c r="C64" s="135"/>
      <c r="D64" s="135"/>
      <c r="E64" s="135">
        <f>'将来負担比率（分子）の構造'!J$43</f>
        <v>92048</v>
      </c>
      <c r="F64" s="135"/>
      <c r="G64" s="135"/>
      <c r="H64" s="135">
        <f>'将来負担比率（分子）の構造'!K$43</f>
        <v>91838</v>
      </c>
      <c r="I64" s="135"/>
      <c r="J64" s="135"/>
      <c r="K64" s="135">
        <f>'将来負担比率（分子）の構造'!L$43</f>
        <v>89225</v>
      </c>
      <c r="L64" s="135"/>
      <c r="M64" s="135"/>
      <c r="N64" s="135">
        <f>'将来負担比率（分子）の構造'!M$43</f>
        <v>89600</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173639</v>
      </c>
      <c r="C66" s="135"/>
      <c r="D66" s="135"/>
      <c r="E66" s="135">
        <f>'将来負担比率（分子）の構造'!J$41</f>
        <v>175405</v>
      </c>
      <c r="F66" s="135"/>
      <c r="G66" s="135"/>
      <c r="H66" s="135">
        <f>'将来負担比率（分子）の構造'!K$41</f>
        <v>176890</v>
      </c>
      <c r="I66" s="135"/>
      <c r="J66" s="135"/>
      <c r="K66" s="135">
        <f>'将来負担比率（分子）の構造'!L$41</f>
        <v>177400</v>
      </c>
      <c r="L66" s="135"/>
      <c r="M66" s="135"/>
      <c r="N66" s="135">
        <f>'将来負担比率（分子）の構造'!M$41</f>
        <v>177393</v>
      </c>
      <c r="O66" s="135"/>
      <c r="P66" s="135"/>
    </row>
    <row r="67" spans="1:16" x14ac:dyDescent="0.15">
      <c r="A67" s="135" t="s">
        <v>62</v>
      </c>
      <c r="B67" s="135" t="e">
        <f>NA()</f>
        <v>#N/A</v>
      </c>
      <c r="C67" s="135">
        <f>IF(ISNUMBER('将来負担比率（分子）の構造'!I$52), IF('将来負担比率（分子）の構造'!I$52 &lt; 0, 0, '将来負担比率（分子）の構造'!I$52), NA())</f>
        <v>63062</v>
      </c>
      <c r="D67" s="135" t="e">
        <f>NA()</f>
        <v>#N/A</v>
      </c>
      <c r="E67" s="135" t="e">
        <f>NA()</f>
        <v>#N/A</v>
      </c>
      <c r="F67" s="135">
        <f>IF(ISNUMBER('将来負担比率（分子）の構造'!J$52), IF('将来負担比率（分子）の構造'!J$52 &lt; 0, 0, '将来負担比率（分子）の構造'!J$52), NA())</f>
        <v>61561</v>
      </c>
      <c r="G67" s="135" t="e">
        <f>NA()</f>
        <v>#N/A</v>
      </c>
      <c r="H67" s="135" t="e">
        <f>NA()</f>
        <v>#N/A</v>
      </c>
      <c r="I67" s="135">
        <f>IF(ISNUMBER('将来負担比率（分子）の構造'!K$52), IF('将来負担比率（分子）の構造'!K$52 &lt; 0, 0, '将来負担比率（分子）の構造'!K$52), NA())</f>
        <v>55531</v>
      </c>
      <c r="J67" s="135" t="e">
        <f>NA()</f>
        <v>#N/A</v>
      </c>
      <c r="K67" s="135" t="e">
        <f>NA()</f>
        <v>#N/A</v>
      </c>
      <c r="L67" s="135">
        <f>IF(ISNUMBER('将来負担比率（分子）の構造'!L$52), IF('将来負担比率（分子）の構造'!L$52 &lt; 0, 0, '将来負担比率（分子）の構造'!L$52), NA())</f>
        <v>50251</v>
      </c>
      <c r="M67" s="135" t="e">
        <f>NA()</f>
        <v>#N/A</v>
      </c>
      <c r="N67" s="135" t="e">
        <f>NA()</f>
        <v>#N/A</v>
      </c>
      <c r="O67" s="135">
        <f>IF(ISNUMBER('将来負担比率（分子）の構造'!M$52), IF('将来負担比率（分子）の構造'!M$52 &lt; 0, 0, '将来負担比率（分子）の構造'!M$52), NA())</f>
        <v>52918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204</v>
      </c>
      <c r="C5" s="580"/>
      <c r="D5" s="580"/>
      <c r="E5" s="580"/>
      <c r="F5" s="580"/>
      <c r="G5" s="580"/>
      <c r="H5" s="580"/>
      <c r="I5" s="580"/>
      <c r="J5" s="580"/>
      <c r="K5" s="580"/>
      <c r="L5" s="580"/>
      <c r="M5" s="580"/>
      <c r="N5" s="580"/>
      <c r="O5" s="580"/>
      <c r="P5" s="580"/>
      <c r="Q5" s="581"/>
      <c r="R5" s="582">
        <v>67564563</v>
      </c>
      <c r="S5" s="583"/>
      <c r="T5" s="583"/>
      <c r="U5" s="583"/>
      <c r="V5" s="583"/>
      <c r="W5" s="583"/>
      <c r="X5" s="583"/>
      <c r="Y5" s="584"/>
      <c r="Z5" s="585">
        <v>35.4</v>
      </c>
      <c r="AA5" s="585"/>
      <c r="AB5" s="585"/>
      <c r="AC5" s="585"/>
      <c r="AD5" s="586">
        <v>67564563</v>
      </c>
      <c r="AE5" s="586"/>
      <c r="AF5" s="586"/>
      <c r="AG5" s="586"/>
      <c r="AH5" s="586"/>
      <c r="AI5" s="586"/>
      <c r="AJ5" s="586"/>
      <c r="AK5" s="586"/>
      <c r="AL5" s="587">
        <v>66.5</v>
      </c>
      <c r="AM5" s="588"/>
      <c r="AN5" s="588"/>
      <c r="AO5" s="589"/>
      <c r="AP5" s="579" t="s">
        <v>205</v>
      </c>
      <c r="AQ5" s="580"/>
      <c r="AR5" s="580"/>
      <c r="AS5" s="580"/>
      <c r="AT5" s="580"/>
      <c r="AU5" s="580"/>
      <c r="AV5" s="580"/>
      <c r="AW5" s="580"/>
      <c r="AX5" s="580"/>
      <c r="AY5" s="580"/>
      <c r="AZ5" s="580"/>
      <c r="BA5" s="580"/>
      <c r="BB5" s="580"/>
      <c r="BC5" s="580"/>
      <c r="BD5" s="580"/>
      <c r="BE5" s="580"/>
      <c r="BF5" s="581"/>
      <c r="BG5" s="593">
        <v>65462171</v>
      </c>
      <c r="BH5" s="594"/>
      <c r="BI5" s="594"/>
      <c r="BJ5" s="594"/>
      <c r="BK5" s="594"/>
      <c r="BL5" s="594"/>
      <c r="BM5" s="594"/>
      <c r="BN5" s="595"/>
      <c r="BO5" s="596">
        <v>96.9</v>
      </c>
      <c r="BP5" s="596"/>
      <c r="BQ5" s="596"/>
      <c r="BR5" s="596"/>
      <c r="BS5" s="597">
        <v>1206860</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x14ac:dyDescent="0.15">
      <c r="B6" s="590" t="s">
        <v>209</v>
      </c>
      <c r="C6" s="591"/>
      <c r="D6" s="591"/>
      <c r="E6" s="591"/>
      <c r="F6" s="591"/>
      <c r="G6" s="591"/>
      <c r="H6" s="591"/>
      <c r="I6" s="591"/>
      <c r="J6" s="591"/>
      <c r="K6" s="591"/>
      <c r="L6" s="591"/>
      <c r="M6" s="591"/>
      <c r="N6" s="591"/>
      <c r="O6" s="591"/>
      <c r="P6" s="591"/>
      <c r="Q6" s="592"/>
      <c r="R6" s="593">
        <v>1409402</v>
      </c>
      <c r="S6" s="594"/>
      <c r="T6" s="594"/>
      <c r="U6" s="594"/>
      <c r="V6" s="594"/>
      <c r="W6" s="594"/>
      <c r="X6" s="594"/>
      <c r="Y6" s="595"/>
      <c r="Z6" s="596">
        <v>0.7</v>
      </c>
      <c r="AA6" s="596"/>
      <c r="AB6" s="596"/>
      <c r="AC6" s="596"/>
      <c r="AD6" s="597">
        <v>1409402</v>
      </c>
      <c r="AE6" s="597"/>
      <c r="AF6" s="597"/>
      <c r="AG6" s="597"/>
      <c r="AH6" s="597"/>
      <c r="AI6" s="597"/>
      <c r="AJ6" s="597"/>
      <c r="AK6" s="597"/>
      <c r="AL6" s="598">
        <v>1.4</v>
      </c>
      <c r="AM6" s="599"/>
      <c r="AN6" s="599"/>
      <c r="AO6" s="600"/>
      <c r="AP6" s="590" t="s">
        <v>210</v>
      </c>
      <c r="AQ6" s="591"/>
      <c r="AR6" s="591"/>
      <c r="AS6" s="591"/>
      <c r="AT6" s="591"/>
      <c r="AU6" s="591"/>
      <c r="AV6" s="591"/>
      <c r="AW6" s="591"/>
      <c r="AX6" s="591"/>
      <c r="AY6" s="591"/>
      <c r="AZ6" s="591"/>
      <c r="BA6" s="591"/>
      <c r="BB6" s="591"/>
      <c r="BC6" s="591"/>
      <c r="BD6" s="591"/>
      <c r="BE6" s="591"/>
      <c r="BF6" s="592"/>
      <c r="BG6" s="593">
        <v>65462171</v>
      </c>
      <c r="BH6" s="594"/>
      <c r="BI6" s="594"/>
      <c r="BJ6" s="594"/>
      <c r="BK6" s="594"/>
      <c r="BL6" s="594"/>
      <c r="BM6" s="594"/>
      <c r="BN6" s="595"/>
      <c r="BO6" s="596">
        <v>96.9</v>
      </c>
      <c r="BP6" s="596"/>
      <c r="BQ6" s="596"/>
      <c r="BR6" s="596"/>
      <c r="BS6" s="597">
        <v>1206860</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900614</v>
      </c>
      <c r="CS6" s="594"/>
      <c r="CT6" s="594"/>
      <c r="CU6" s="594"/>
      <c r="CV6" s="594"/>
      <c r="CW6" s="594"/>
      <c r="CX6" s="594"/>
      <c r="CY6" s="595"/>
      <c r="CZ6" s="596">
        <v>0.5</v>
      </c>
      <c r="DA6" s="596"/>
      <c r="DB6" s="596"/>
      <c r="DC6" s="596"/>
      <c r="DD6" s="602" t="s">
        <v>212</v>
      </c>
      <c r="DE6" s="594"/>
      <c r="DF6" s="594"/>
      <c r="DG6" s="594"/>
      <c r="DH6" s="594"/>
      <c r="DI6" s="594"/>
      <c r="DJ6" s="594"/>
      <c r="DK6" s="594"/>
      <c r="DL6" s="594"/>
      <c r="DM6" s="594"/>
      <c r="DN6" s="594"/>
      <c r="DO6" s="594"/>
      <c r="DP6" s="595"/>
      <c r="DQ6" s="602">
        <v>900257</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180132</v>
      </c>
      <c r="S7" s="594"/>
      <c r="T7" s="594"/>
      <c r="U7" s="594"/>
      <c r="V7" s="594"/>
      <c r="W7" s="594"/>
      <c r="X7" s="594"/>
      <c r="Y7" s="595"/>
      <c r="Z7" s="596">
        <v>0.1</v>
      </c>
      <c r="AA7" s="596"/>
      <c r="AB7" s="596"/>
      <c r="AC7" s="596"/>
      <c r="AD7" s="597">
        <v>180132</v>
      </c>
      <c r="AE7" s="597"/>
      <c r="AF7" s="597"/>
      <c r="AG7" s="597"/>
      <c r="AH7" s="597"/>
      <c r="AI7" s="597"/>
      <c r="AJ7" s="597"/>
      <c r="AK7" s="597"/>
      <c r="AL7" s="598">
        <v>0.2</v>
      </c>
      <c r="AM7" s="599"/>
      <c r="AN7" s="599"/>
      <c r="AO7" s="600"/>
      <c r="AP7" s="590" t="s">
        <v>214</v>
      </c>
      <c r="AQ7" s="591"/>
      <c r="AR7" s="591"/>
      <c r="AS7" s="591"/>
      <c r="AT7" s="591"/>
      <c r="AU7" s="591"/>
      <c r="AV7" s="591"/>
      <c r="AW7" s="591"/>
      <c r="AX7" s="591"/>
      <c r="AY7" s="591"/>
      <c r="AZ7" s="591"/>
      <c r="BA7" s="591"/>
      <c r="BB7" s="591"/>
      <c r="BC7" s="591"/>
      <c r="BD7" s="591"/>
      <c r="BE7" s="591"/>
      <c r="BF7" s="592"/>
      <c r="BG7" s="593">
        <v>30439332</v>
      </c>
      <c r="BH7" s="594"/>
      <c r="BI7" s="594"/>
      <c r="BJ7" s="594"/>
      <c r="BK7" s="594"/>
      <c r="BL7" s="594"/>
      <c r="BM7" s="594"/>
      <c r="BN7" s="595"/>
      <c r="BO7" s="596">
        <v>45.1</v>
      </c>
      <c r="BP7" s="596"/>
      <c r="BQ7" s="596"/>
      <c r="BR7" s="596"/>
      <c r="BS7" s="597">
        <v>1206860</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15905052</v>
      </c>
      <c r="CS7" s="594"/>
      <c r="CT7" s="594"/>
      <c r="CU7" s="594"/>
      <c r="CV7" s="594"/>
      <c r="CW7" s="594"/>
      <c r="CX7" s="594"/>
      <c r="CY7" s="595"/>
      <c r="CZ7" s="596">
        <v>8.6</v>
      </c>
      <c r="DA7" s="596"/>
      <c r="DB7" s="596"/>
      <c r="DC7" s="596"/>
      <c r="DD7" s="602">
        <v>1710523</v>
      </c>
      <c r="DE7" s="594"/>
      <c r="DF7" s="594"/>
      <c r="DG7" s="594"/>
      <c r="DH7" s="594"/>
      <c r="DI7" s="594"/>
      <c r="DJ7" s="594"/>
      <c r="DK7" s="594"/>
      <c r="DL7" s="594"/>
      <c r="DM7" s="594"/>
      <c r="DN7" s="594"/>
      <c r="DO7" s="594"/>
      <c r="DP7" s="595"/>
      <c r="DQ7" s="602">
        <v>13085642</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360768</v>
      </c>
      <c r="S8" s="594"/>
      <c r="T8" s="594"/>
      <c r="U8" s="594"/>
      <c r="V8" s="594"/>
      <c r="W8" s="594"/>
      <c r="X8" s="594"/>
      <c r="Y8" s="595"/>
      <c r="Z8" s="596">
        <v>0.2</v>
      </c>
      <c r="AA8" s="596"/>
      <c r="AB8" s="596"/>
      <c r="AC8" s="596"/>
      <c r="AD8" s="597">
        <v>360768</v>
      </c>
      <c r="AE8" s="597"/>
      <c r="AF8" s="597"/>
      <c r="AG8" s="597"/>
      <c r="AH8" s="597"/>
      <c r="AI8" s="597"/>
      <c r="AJ8" s="597"/>
      <c r="AK8" s="597"/>
      <c r="AL8" s="598">
        <v>0.4</v>
      </c>
      <c r="AM8" s="599"/>
      <c r="AN8" s="599"/>
      <c r="AO8" s="600"/>
      <c r="AP8" s="590" t="s">
        <v>217</v>
      </c>
      <c r="AQ8" s="591"/>
      <c r="AR8" s="591"/>
      <c r="AS8" s="591"/>
      <c r="AT8" s="591"/>
      <c r="AU8" s="591"/>
      <c r="AV8" s="591"/>
      <c r="AW8" s="591"/>
      <c r="AX8" s="591"/>
      <c r="AY8" s="591"/>
      <c r="AZ8" s="591"/>
      <c r="BA8" s="591"/>
      <c r="BB8" s="591"/>
      <c r="BC8" s="591"/>
      <c r="BD8" s="591"/>
      <c r="BE8" s="591"/>
      <c r="BF8" s="592"/>
      <c r="BG8" s="593">
        <v>784877</v>
      </c>
      <c r="BH8" s="594"/>
      <c r="BI8" s="594"/>
      <c r="BJ8" s="594"/>
      <c r="BK8" s="594"/>
      <c r="BL8" s="594"/>
      <c r="BM8" s="594"/>
      <c r="BN8" s="595"/>
      <c r="BO8" s="596">
        <v>1.2</v>
      </c>
      <c r="BP8" s="596"/>
      <c r="BQ8" s="596"/>
      <c r="BR8" s="596"/>
      <c r="BS8" s="602" t="s">
        <v>108</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86218792</v>
      </c>
      <c r="CS8" s="594"/>
      <c r="CT8" s="594"/>
      <c r="CU8" s="594"/>
      <c r="CV8" s="594"/>
      <c r="CW8" s="594"/>
      <c r="CX8" s="594"/>
      <c r="CY8" s="595"/>
      <c r="CZ8" s="596">
        <v>46.7</v>
      </c>
      <c r="DA8" s="596"/>
      <c r="DB8" s="596"/>
      <c r="DC8" s="596"/>
      <c r="DD8" s="602">
        <v>1709559</v>
      </c>
      <c r="DE8" s="594"/>
      <c r="DF8" s="594"/>
      <c r="DG8" s="594"/>
      <c r="DH8" s="594"/>
      <c r="DI8" s="594"/>
      <c r="DJ8" s="594"/>
      <c r="DK8" s="594"/>
      <c r="DL8" s="594"/>
      <c r="DM8" s="594"/>
      <c r="DN8" s="594"/>
      <c r="DO8" s="594"/>
      <c r="DP8" s="595"/>
      <c r="DQ8" s="602">
        <v>40761204</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363590</v>
      </c>
      <c r="S9" s="594"/>
      <c r="T9" s="594"/>
      <c r="U9" s="594"/>
      <c r="V9" s="594"/>
      <c r="W9" s="594"/>
      <c r="X9" s="594"/>
      <c r="Y9" s="595"/>
      <c r="Z9" s="596">
        <v>0.2</v>
      </c>
      <c r="AA9" s="596"/>
      <c r="AB9" s="596"/>
      <c r="AC9" s="596"/>
      <c r="AD9" s="597">
        <v>363590</v>
      </c>
      <c r="AE9" s="597"/>
      <c r="AF9" s="597"/>
      <c r="AG9" s="597"/>
      <c r="AH9" s="597"/>
      <c r="AI9" s="597"/>
      <c r="AJ9" s="597"/>
      <c r="AK9" s="597"/>
      <c r="AL9" s="598">
        <v>0.4</v>
      </c>
      <c r="AM9" s="599"/>
      <c r="AN9" s="599"/>
      <c r="AO9" s="600"/>
      <c r="AP9" s="590" t="s">
        <v>220</v>
      </c>
      <c r="AQ9" s="591"/>
      <c r="AR9" s="591"/>
      <c r="AS9" s="591"/>
      <c r="AT9" s="591"/>
      <c r="AU9" s="591"/>
      <c r="AV9" s="591"/>
      <c r="AW9" s="591"/>
      <c r="AX9" s="591"/>
      <c r="AY9" s="591"/>
      <c r="AZ9" s="591"/>
      <c r="BA9" s="591"/>
      <c r="BB9" s="591"/>
      <c r="BC9" s="591"/>
      <c r="BD9" s="591"/>
      <c r="BE9" s="591"/>
      <c r="BF9" s="592"/>
      <c r="BG9" s="593">
        <v>22737495</v>
      </c>
      <c r="BH9" s="594"/>
      <c r="BI9" s="594"/>
      <c r="BJ9" s="594"/>
      <c r="BK9" s="594"/>
      <c r="BL9" s="594"/>
      <c r="BM9" s="594"/>
      <c r="BN9" s="595"/>
      <c r="BO9" s="596">
        <v>33.700000000000003</v>
      </c>
      <c r="BP9" s="596"/>
      <c r="BQ9" s="596"/>
      <c r="BR9" s="596"/>
      <c r="BS9" s="602" t="s">
        <v>108</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12505296</v>
      </c>
      <c r="CS9" s="594"/>
      <c r="CT9" s="594"/>
      <c r="CU9" s="594"/>
      <c r="CV9" s="594"/>
      <c r="CW9" s="594"/>
      <c r="CX9" s="594"/>
      <c r="CY9" s="595"/>
      <c r="CZ9" s="596">
        <v>6.8</v>
      </c>
      <c r="DA9" s="596"/>
      <c r="DB9" s="596"/>
      <c r="DC9" s="596"/>
      <c r="DD9" s="602">
        <v>1633925</v>
      </c>
      <c r="DE9" s="594"/>
      <c r="DF9" s="594"/>
      <c r="DG9" s="594"/>
      <c r="DH9" s="594"/>
      <c r="DI9" s="594"/>
      <c r="DJ9" s="594"/>
      <c r="DK9" s="594"/>
      <c r="DL9" s="594"/>
      <c r="DM9" s="594"/>
      <c r="DN9" s="594"/>
      <c r="DO9" s="594"/>
      <c r="DP9" s="595"/>
      <c r="DQ9" s="602">
        <v>10218402</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9706703</v>
      </c>
      <c r="S10" s="594"/>
      <c r="T10" s="594"/>
      <c r="U10" s="594"/>
      <c r="V10" s="594"/>
      <c r="W10" s="594"/>
      <c r="X10" s="594"/>
      <c r="Y10" s="595"/>
      <c r="Z10" s="596">
        <v>5.0999999999999996</v>
      </c>
      <c r="AA10" s="596"/>
      <c r="AB10" s="596"/>
      <c r="AC10" s="596"/>
      <c r="AD10" s="597">
        <v>9706703</v>
      </c>
      <c r="AE10" s="597"/>
      <c r="AF10" s="597"/>
      <c r="AG10" s="597"/>
      <c r="AH10" s="597"/>
      <c r="AI10" s="597"/>
      <c r="AJ10" s="597"/>
      <c r="AK10" s="597"/>
      <c r="AL10" s="598">
        <v>9.6</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1708402</v>
      </c>
      <c r="BH10" s="594"/>
      <c r="BI10" s="594"/>
      <c r="BJ10" s="594"/>
      <c r="BK10" s="594"/>
      <c r="BL10" s="594"/>
      <c r="BM10" s="594"/>
      <c r="BN10" s="595"/>
      <c r="BO10" s="596">
        <v>2.5</v>
      </c>
      <c r="BP10" s="596"/>
      <c r="BQ10" s="596"/>
      <c r="BR10" s="596"/>
      <c r="BS10" s="602">
        <v>284050</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402008</v>
      </c>
      <c r="CS10" s="594"/>
      <c r="CT10" s="594"/>
      <c r="CU10" s="594"/>
      <c r="CV10" s="594"/>
      <c r="CW10" s="594"/>
      <c r="CX10" s="594"/>
      <c r="CY10" s="595"/>
      <c r="CZ10" s="596">
        <v>0.2</v>
      </c>
      <c r="DA10" s="596"/>
      <c r="DB10" s="596"/>
      <c r="DC10" s="596"/>
      <c r="DD10" s="602" t="s">
        <v>108</v>
      </c>
      <c r="DE10" s="594"/>
      <c r="DF10" s="594"/>
      <c r="DG10" s="594"/>
      <c r="DH10" s="594"/>
      <c r="DI10" s="594"/>
      <c r="DJ10" s="594"/>
      <c r="DK10" s="594"/>
      <c r="DL10" s="594"/>
      <c r="DM10" s="594"/>
      <c r="DN10" s="594"/>
      <c r="DO10" s="594"/>
      <c r="DP10" s="595"/>
      <c r="DQ10" s="602">
        <v>12722</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120433</v>
      </c>
      <c r="S11" s="594"/>
      <c r="T11" s="594"/>
      <c r="U11" s="594"/>
      <c r="V11" s="594"/>
      <c r="W11" s="594"/>
      <c r="X11" s="594"/>
      <c r="Y11" s="595"/>
      <c r="Z11" s="596">
        <v>0.1</v>
      </c>
      <c r="AA11" s="596"/>
      <c r="AB11" s="596"/>
      <c r="AC11" s="596"/>
      <c r="AD11" s="597">
        <v>120433</v>
      </c>
      <c r="AE11" s="597"/>
      <c r="AF11" s="597"/>
      <c r="AG11" s="597"/>
      <c r="AH11" s="597"/>
      <c r="AI11" s="597"/>
      <c r="AJ11" s="597"/>
      <c r="AK11" s="597"/>
      <c r="AL11" s="598">
        <v>0.1</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5208558</v>
      </c>
      <c r="BH11" s="594"/>
      <c r="BI11" s="594"/>
      <c r="BJ11" s="594"/>
      <c r="BK11" s="594"/>
      <c r="BL11" s="594"/>
      <c r="BM11" s="594"/>
      <c r="BN11" s="595"/>
      <c r="BO11" s="596">
        <v>7.7</v>
      </c>
      <c r="BP11" s="596"/>
      <c r="BQ11" s="596"/>
      <c r="BR11" s="596"/>
      <c r="BS11" s="602">
        <v>922810</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2897809</v>
      </c>
      <c r="CS11" s="594"/>
      <c r="CT11" s="594"/>
      <c r="CU11" s="594"/>
      <c r="CV11" s="594"/>
      <c r="CW11" s="594"/>
      <c r="CX11" s="594"/>
      <c r="CY11" s="595"/>
      <c r="CZ11" s="596">
        <v>1.6</v>
      </c>
      <c r="DA11" s="596"/>
      <c r="DB11" s="596"/>
      <c r="DC11" s="596"/>
      <c r="DD11" s="602">
        <v>1652738</v>
      </c>
      <c r="DE11" s="594"/>
      <c r="DF11" s="594"/>
      <c r="DG11" s="594"/>
      <c r="DH11" s="594"/>
      <c r="DI11" s="594"/>
      <c r="DJ11" s="594"/>
      <c r="DK11" s="594"/>
      <c r="DL11" s="594"/>
      <c r="DM11" s="594"/>
      <c r="DN11" s="594"/>
      <c r="DO11" s="594"/>
      <c r="DP11" s="595"/>
      <c r="DQ11" s="602">
        <v>1566399</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30486533</v>
      </c>
      <c r="BH12" s="594"/>
      <c r="BI12" s="594"/>
      <c r="BJ12" s="594"/>
      <c r="BK12" s="594"/>
      <c r="BL12" s="594"/>
      <c r="BM12" s="594"/>
      <c r="BN12" s="595"/>
      <c r="BO12" s="596">
        <v>45.1</v>
      </c>
      <c r="BP12" s="596"/>
      <c r="BQ12" s="596"/>
      <c r="BR12" s="596"/>
      <c r="BS12" s="602" t="s">
        <v>108</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6250185</v>
      </c>
      <c r="CS12" s="594"/>
      <c r="CT12" s="594"/>
      <c r="CU12" s="594"/>
      <c r="CV12" s="594"/>
      <c r="CW12" s="594"/>
      <c r="CX12" s="594"/>
      <c r="CY12" s="595"/>
      <c r="CZ12" s="596">
        <v>3.4</v>
      </c>
      <c r="DA12" s="596"/>
      <c r="DB12" s="596"/>
      <c r="DC12" s="596"/>
      <c r="DD12" s="602">
        <v>19642</v>
      </c>
      <c r="DE12" s="594"/>
      <c r="DF12" s="594"/>
      <c r="DG12" s="594"/>
      <c r="DH12" s="594"/>
      <c r="DI12" s="594"/>
      <c r="DJ12" s="594"/>
      <c r="DK12" s="594"/>
      <c r="DL12" s="594"/>
      <c r="DM12" s="594"/>
      <c r="DN12" s="594"/>
      <c r="DO12" s="594"/>
      <c r="DP12" s="595"/>
      <c r="DQ12" s="602">
        <v>3840359</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150279</v>
      </c>
      <c r="S13" s="594"/>
      <c r="T13" s="594"/>
      <c r="U13" s="594"/>
      <c r="V13" s="594"/>
      <c r="W13" s="594"/>
      <c r="X13" s="594"/>
      <c r="Y13" s="595"/>
      <c r="Z13" s="596">
        <v>0.1</v>
      </c>
      <c r="AA13" s="596"/>
      <c r="AB13" s="596"/>
      <c r="AC13" s="596"/>
      <c r="AD13" s="597">
        <v>150279</v>
      </c>
      <c r="AE13" s="597"/>
      <c r="AF13" s="597"/>
      <c r="AG13" s="597"/>
      <c r="AH13" s="597"/>
      <c r="AI13" s="597"/>
      <c r="AJ13" s="597"/>
      <c r="AK13" s="597"/>
      <c r="AL13" s="598">
        <v>0.1</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30317607</v>
      </c>
      <c r="BH13" s="594"/>
      <c r="BI13" s="594"/>
      <c r="BJ13" s="594"/>
      <c r="BK13" s="594"/>
      <c r="BL13" s="594"/>
      <c r="BM13" s="594"/>
      <c r="BN13" s="595"/>
      <c r="BO13" s="596">
        <v>44.9</v>
      </c>
      <c r="BP13" s="596"/>
      <c r="BQ13" s="596"/>
      <c r="BR13" s="596"/>
      <c r="BS13" s="602" t="s">
        <v>108</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17667646</v>
      </c>
      <c r="CS13" s="594"/>
      <c r="CT13" s="594"/>
      <c r="CU13" s="594"/>
      <c r="CV13" s="594"/>
      <c r="CW13" s="594"/>
      <c r="CX13" s="594"/>
      <c r="CY13" s="595"/>
      <c r="CZ13" s="596">
        <v>9.6</v>
      </c>
      <c r="DA13" s="596"/>
      <c r="DB13" s="596"/>
      <c r="DC13" s="596"/>
      <c r="DD13" s="602">
        <v>7504513</v>
      </c>
      <c r="DE13" s="594"/>
      <c r="DF13" s="594"/>
      <c r="DG13" s="594"/>
      <c r="DH13" s="594"/>
      <c r="DI13" s="594"/>
      <c r="DJ13" s="594"/>
      <c r="DK13" s="594"/>
      <c r="DL13" s="594"/>
      <c r="DM13" s="594"/>
      <c r="DN13" s="594"/>
      <c r="DO13" s="594"/>
      <c r="DP13" s="595"/>
      <c r="DQ13" s="602">
        <v>11314399</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996610</v>
      </c>
      <c r="BH14" s="594"/>
      <c r="BI14" s="594"/>
      <c r="BJ14" s="594"/>
      <c r="BK14" s="594"/>
      <c r="BL14" s="594"/>
      <c r="BM14" s="594"/>
      <c r="BN14" s="595"/>
      <c r="BO14" s="596">
        <v>1.5</v>
      </c>
      <c r="BP14" s="596"/>
      <c r="BQ14" s="596"/>
      <c r="BR14" s="596"/>
      <c r="BS14" s="602" t="s">
        <v>108</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5055650</v>
      </c>
      <c r="CS14" s="594"/>
      <c r="CT14" s="594"/>
      <c r="CU14" s="594"/>
      <c r="CV14" s="594"/>
      <c r="CW14" s="594"/>
      <c r="CX14" s="594"/>
      <c r="CY14" s="595"/>
      <c r="CZ14" s="596">
        <v>2.7</v>
      </c>
      <c r="DA14" s="596"/>
      <c r="DB14" s="596"/>
      <c r="DC14" s="596"/>
      <c r="DD14" s="602">
        <v>497998</v>
      </c>
      <c r="DE14" s="594"/>
      <c r="DF14" s="594"/>
      <c r="DG14" s="594"/>
      <c r="DH14" s="594"/>
      <c r="DI14" s="594"/>
      <c r="DJ14" s="594"/>
      <c r="DK14" s="594"/>
      <c r="DL14" s="594"/>
      <c r="DM14" s="594"/>
      <c r="DN14" s="594"/>
      <c r="DO14" s="594"/>
      <c r="DP14" s="595"/>
      <c r="DQ14" s="602">
        <v>4581568</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283850</v>
      </c>
      <c r="S15" s="594"/>
      <c r="T15" s="594"/>
      <c r="U15" s="594"/>
      <c r="V15" s="594"/>
      <c r="W15" s="594"/>
      <c r="X15" s="594"/>
      <c r="Y15" s="595"/>
      <c r="Z15" s="596">
        <v>0.1</v>
      </c>
      <c r="AA15" s="596"/>
      <c r="AB15" s="596"/>
      <c r="AC15" s="596"/>
      <c r="AD15" s="597">
        <v>283850</v>
      </c>
      <c r="AE15" s="597"/>
      <c r="AF15" s="597"/>
      <c r="AG15" s="597"/>
      <c r="AH15" s="597"/>
      <c r="AI15" s="597"/>
      <c r="AJ15" s="597"/>
      <c r="AK15" s="597"/>
      <c r="AL15" s="598">
        <v>0.3</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3539696</v>
      </c>
      <c r="BH15" s="594"/>
      <c r="BI15" s="594"/>
      <c r="BJ15" s="594"/>
      <c r="BK15" s="594"/>
      <c r="BL15" s="594"/>
      <c r="BM15" s="594"/>
      <c r="BN15" s="595"/>
      <c r="BO15" s="596">
        <v>5.2</v>
      </c>
      <c r="BP15" s="596"/>
      <c r="BQ15" s="596"/>
      <c r="BR15" s="596"/>
      <c r="BS15" s="602" t="s">
        <v>108</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20766079</v>
      </c>
      <c r="CS15" s="594"/>
      <c r="CT15" s="594"/>
      <c r="CU15" s="594"/>
      <c r="CV15" s="594"/>
      <c r="CW15" s="594"/>
      <c r="CX15" s="594"/>
      <c r="CY15" s="595"/>
      <c r="CZ15" s="596">
        <v>11.2</v>
      </c>
      <c r="DA15" s="596"/>
      <c r="DB15" s="596"/>
      <c r="DC15" s="596"/>
      <c r="DD15" s="602">
        <v>8356135</v>
      </c>
      <c r="DE15" s="594"/>
      <c r="DF15" s="594"/>
      <c r="DG15" s="594"/>
      <c r="DH15" s="594"/>
      <c r="DI15" s="594"/>
      <c r="DJ15" s="594"/>
      <c r="DK15" s="594"/>
      <c r="DL15" s="594"/>
      <c r="DM15" s="594"/>
      <c r="DN15" s="594"/>
      <c r="DO15" s="594"/>
      <c r="DP15" s="595"/>
      <c r="DQ15" s="602">
        <v>11804065</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22880304</v>
      </c>
      <c r="S16" s="594"/>
      <c r="T16" s="594"/>
      <c r="U16" s="594"/>
      <c r="V16" s="594"/>
      <c r="W16" s="594"/>
      <c r="X16" s="594"/>
      <c r="Y16" s="595"/>
      <c r="Z16" s="596">
        <v>12</v>
      </c>
      <c r="AA16" s="596"/>
      <c r="AB16" s="596"/>
      <c r="AC16" s="596"/>
      <c r="AD16" s="597">
        <v>21129611</v>
      </c>
      <c r="AE16" s="597"/>
      <c r="AF16" s="597"/>
      <c r="AG16" s="597"/>
      <c r="AH16" s="597"/>
      <c r="AI16" s="597"/>
      <c r="AJ16" s="597"/>
      <c r="AK16" s="597"/>
      <c r="AL16" s="598">
        <v>20.8</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18966</v>
      </c>
      <c r="CS16" s="594"/>
      <c r="CT16" s="594"/>
      <c r="CU16" s="594"/>
      <c r="CV16" s="594"/>
      <c r="CW16" s="594"/>
      <c r="CX16" s="594"/>
      <c r="CY16" s="595"/>
      <c r="CZ16" s="596">
        <v>0</v>
      </c>
      <c r="DA16" s="596"/>
      <c r="DB16" s="596"/>
      <c r="DC16" s="596"/>
      <c r="DD16" s="602" t="s">
        <v>108</v>
      </c>
      <c r="DE16" s="594"/>
      <c r="DF16" s="594"/>
      <c r="DG16" s="594"/>
      <c r="DH16" s="594"/>
      <c r="DI16" s="594"/>
      <c r="DJ16" s="594"/>
      <c r="DK16" s="594"/>
      <c r="DL16" s="594"/>
      <c r="DM16" s="594"/>
      <c r="DN16" s="594"/>
      <c r="DO16" s="594"/>
      <c r="DP16" s="595"/>
      <c r="DQ16" s="602">
        <v>14391</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21129611</v>
      </c>
      <c r="S17" s="594"/>
      <c r="T17" s="594"/>
      <c r="U17" s="594"/>
      <c r="V17" s="594"/>
      <c r="W17" s="594"/>
      <c r="X17" s="594"/>
      <c r="Y17" s="595"/>
      <c r="Z17" s="596">
        <v>11.1</v>
      </c>
      <c r="AA17" s="596"/>
      <c r="AB17" s="596"/>
      <c r="AC17" s="596"/>
      <c r="AD17" s="597">
        <v>21129611</v>
      </c>
      <c r="AE17" s="597"/>
      <c r="AF17" s="597"/>
      <c r="AG17" s="597"/>
      <c r="AH17" s="597"/>
      <c r="AI17" s="597"/>
      <c r="AJ17" s="597"/>
      <c r="AK17" s="597"/>
      <c r="AL17" s="598">
        <v>20.8</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16200165</v>
      </c>
      <c r="CS17" s="594"/>
      <c r="CT17" s="594"/>
      <c r="CU17" s="594"/>
      <c r="CV17" s="594"/>
      <c r="CW17" s="594"/>
      <c r="CX17" s="594"/>
      <c r="CY17" s="595"/>
      <c r="CZ17" s="596">
        <v>8.8000000000000007</v>
      </c>
      <c r="DA17" s="596"/>
      <c r="DB17" s="596"/>
      <c r="DC17" s="596"/>
      <c r="DD17" s="602" t="s">
        <v>108</v>
      </c>
      <c r="DE17" s="594"/>
      <c r="DF17" s="594"/>
      <c r="DG17" s="594"/>
      <c r="DH17" s="594"/>
      <c r="DI17" s="594"/>
      <c r="DJ17" s="594"/>
      <c r="DK17" s="594"/>
      <c r="DL17" s="594"/>
      <c r="DM17" s="594"/>
      <c r="DN17" s="594"/>
      <c r="DO17" s="594"/>
      <c r="DP17" s="595"/>
      <c r="DQ17" s="602">
        <v>15756044</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1750665</v>
      </c>
      <c r="S18" s="594"/>
      <c r="T18" s="594"/>
      <c r="U18" s="594"/>
      <c r="V18" s="594"/>
      <c r="W18" s="594"/>
      <c r="X18" s="594"/>
      <c r="Y18" s="595"/>
      <c r="Z18" s="596">
        <v>0.9</v>
      </c>
      <c r="AA18" s="596"/>
      <c r="AB18" s="596"/>
      <c r="AC18" s="596"/>
      <c r="AD18" s="597" t="s">
        <v>108</v>
      </c>
      <c r="AE18" s="597"/>
      <c r="AF18" s="597"/>
      <c r="AG18" s="597"/>
      <c r="AH18" s="597"/>
      <c r="AI18" s="597"/>
      <c r="AJ18" s="597"/>
      <c r="AK18" s="597"/>
      <c r="AL18" s="598" t="s">
        <v>108</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v>17935</v>
      </c>
      <c r="CS18" s="594"/>
      <c r="CT18" s="594"/>
      <c r="CU18" s="594"/>
      <c r="CV18" s="594"/>
      <c r="CW18" s="594"/>
      <c r="CX18" s="594"/>
      <c r="CY18" s="595"/>
      <c r="CZ18" s="596">
        <v>0</v>
      </c>
      <c r="DA18" s="596"/>
      <c r="DB18" s="596"/>
      <c r="DC18" s="596"/>
      <c r="DD18" s="602" t="s">
        <v>108</v>
      </c>
      <c r="DE18" s="594"/>
      <c r="DF18" s="594"/>
      <c r="DG18" s="594"/>
      <c r="DH18" s="594"/>
      <c r="DI18" s="594"/>
      <c r="DJ18" s="594"/>
      <c r="DK18" s="594"/>
      <c r="DL18" s="594"/>
      <c r="DM18" s="594"/>
      <c r="DN18" s="594"/>
      <c r="DO18" s="594"/>
      <c r="DP18" s="595"/>
      <c r="DQ18" s="602">
        <v>17935</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v>28</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2102392</v>
      </c>
      <c r="BH19" s="594"/>
      <c r="BI19" s="594"/>
      <c r="BJ19" s="594"/>
      <c r="BK19" s="594"/>
      <c r="BL19" s="594"/>
      <c r="BM19" s="594"/>
      <c r="BN19" s="595"/>
      <c r="BO19" s="596">
        <v>3.1</v>
      </c>
      <c r="BP19" s="596"/>
      <c r="BQ19" s="596"/>
      <c r="BR19" s="596"/>
      <c r="BS19" s="602" t="s">
        <v>108</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103020024</v>
      </c>
      <c r="S20" s="594"/>
      <c r="T20" s="594"/>
      <c r="U20" s="594"/>
      <c r="V20" s="594"/>
      <c r="W20" s="594"/>
      <c r="X20" s="594"/>
      <c r="Y20" s="595"/>
      <c r="Z20" s="596">
        <v>54</v>
      </c>
      <c r="AA20" s="596"/>
      <c r="AB20" s="596"/>
      <c r="AC20" s="596"/>
      <c r="AD20" s="597">
        <v>101269331</v>
      </c>
      <c r="AE20" s="597"/>
      <c r="AF20" s="597"/>
      <c r="AG20" s="597"/>
      <c r="AH20" s="597"/>
      <c r="AI20" s="597"/>
      <c r="AJ20" s="597"/>
      <c r="AK20" s="597"/>
      <c r="AL20" s="598">
        <v>99.7</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2102392</v>
      </c>
      <c r="BH20" s="594"/>
      <c r="BI20" s="594"/>
      <c r="BJ20" s="594"/>
      <c r="BK20" s="594"/>
      <c r="BL20" s="594"/>
      <c r="BM20" s="594"/>
      <c r="BN20" s="595"/>
      <c r="BO20" s="596">
        <v>3.1</v>
      </c>
      <c r="BP20" s="596"/>
      <c r="BQ20" s="596"/>
      <c r="BR20" s="596"/>
      <c r="BS20" s="602" t="s">
        <v>108</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184806197</v>
      </c>
      <c r="CS20" s="594"/>
      <c r="CT20" s="594"/>
      <c r="CU20" s="594"/>
      <c r="CV20" s="594"/>
      <c r="CW20" s="594"/>
      <c r="CX20" s="594"/>
      <c r="CY20" s="595"/>
      <c r="CZ20" s="596">
        <v>100</v>
      </c>
      <c r="DA20" s="596"/>
      <c r="DB20" s="596"/>
      <c r="DC20" s="596"/>
      <c r="DD20" s="602">
        <v>23085033</v>
      </c>
      <c r="DE20" s="594"/>
      <c r="DF20" s="594"/>
      <c r="DG20" s="594"/>
      <c r="DH20" s="594"/>
      <c r="DI20" s="594"/>
      <c r="DJ20" s="594"/>
      <c r="DK20" s="594"/>
      <c r="DL20" s="594"/>
      <c r="DM20" s="594"/>
      <c r="DN20" s="594"/>
      <c r="DO20" s="594"/>
      <c r="DP20" s="595"/>
      <c r="DQ20" s="602">
        <v>113873387</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86572</v>
      </c>
      <c r="S21" s="594"/>
      <c r="T21" s="594"/>
      <c r="U21" s="594"/>
      <c r="V21" s="594"/>
      <c r="W21" s="594"/>
      <c r="X21" s="594"/>
      <c r="Y21" s="595"/>
      <c r="Z21" s="596">
        <v>0</v>
      </c>
      <c r="AA21" s="596"/>
      <c r="AB21" s="596"/>
      <c r="AC21" s="596"/>
      <c r="AD21" s="597">
        <v>86572</v>
      </c>
      <c r="AE21" s="597"/>
      <c r="AF21" s="597"/>
      <c r="AG21" s="597"/>
      <c r="AH21" s="597"/>
      <c r="AI21" s="597"/>
      <c r="AJ21" s="597"/>
      <c r="AK21" s="597"/>
      <c r="AL21" s="598">
        <v>0.1</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163081</v>
      </c>
      <c r="BH21" s="594"/>
      <c r="BI21" s="594"/>
      <c r="BJ21" s="594"/>
      <c r="BK21" s="594"/>
      <c r="BL21" s="594"/>
      <c r="BM21" s="594"/>
      <c r="BN21" s="595"/>
      <c r="BO21" s="596">
        <v>0.2</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981510</v>
      </c>
      <c r="S22" s="594"/>
      <c r="T22" s="594"/>
      <c r="U22" s="594"/>
      <c r="V22" s="594"/>
      <c r="W22" s="594"/>
      <c r="X22" s="594"/>
      <c r="Y22" s="595"/>
      <c r="Z22" s="596">
        <v>0.5</v>
      </c>
      <c r="AA22" s="596"/>
      <c r="AB22" s="596"/>
      <c r="AC22" s="596"/>
      <c r="AD22" s="597">
        <v>10</v>
      </c>
      <c r="AE22" s="597"/>
      <c r="AF22" s="597"/>
      <c r="AG22" s="597"/>
      <c r="AH22" s="597"/>
      <c r="AI22" s="597"/>
      <c r="AJ22" s="597"/>
      <c r="AK22" s="597"/>
      <c r="AL22" s="598">
        <v>0</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v>1939311</v>
      </c>
      <c r="BH22" s="594"/>
      <c r="BI22" s="594"/>
      <c r="BJ22" s="594"/>
      <c r="BK22" s="594"/>
      <c r="BL22" s="594"/>
      <c r="BM22" s="594"/>
      <c r="BN22" s="595"/>
      <c r="BO22" s="596">
        <v>2.9</v>
      </c>
      <c r="BP22" s="596"/>
      <c r="BQ22" s="596"/>
      <c r="BR22" s="596"/>
      <c r="BS22" s="602" t="s">
        <v>108</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2507330</v>
      </c>
      <c r="S23" s="594"/>
      <c r="T23" s="594"/>
      <c r="U23" s="594"/>
      <c r="V23" s="594"/>
      <c r="W23" s="594"/>
      <c r="X23" s="594"/>
      <c r="Y23" s="595"/>
      <c r="Z23" s="596">
        <v>1.3</v>
      </c>
      <c r="AA23" s="596"/>
      <c r="AB23" s="596"/>
      <c r="AC23" s="596"/>
      <c r="AD23" s="597">
        <v>115270</v>
      </c>
      <c r="AE23" s="597"/>
      <c r="AF23" s="597"/>
      <c r="AG23" s="597"/>
      <c r="AH23" s="597"/>
      <c r="AI23" s="597"/>
      <c r="AJ23" s="597"/>
      <c r="AK23" s="597"/>
      <c r="AL23" s="598">
        <v>0.1</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t="s">
        <v>108</v>
      </c>
      <c r="BH23" s="594"/>
      <c r="BI23" s="594"/>
      <c r="BJ23" s="594"/>
      <c r="BK23" s="594"/>
      <c r="BL23" s="594"/>
      <c r="BM23" s="594"/>
      <c r="BN23" s="595"/>
      <c r="BO23" s="596" t="s">
        <v>108</v>
      </c>
      <c r="BP23" s="596"/>
      <c r="BQ23" s="596"/>
      <c r="BR23" s="596"/>
      <c r="BS23" s="602" t="s">
        <v>108</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968128</v>
      </c>
      <c r="S24" s="594"/>
      <c r="T24" s="594"/>
      <c r="U24" s="594"/>
      <c r="V24" s="594"/>
      <c r="W24" s="594"/>
      <c r="X24" s="594"/>
      <c r="Y24" s="595"/>
      <c r="Z24" s="596">
        <v>0.5</v>
      </c>
      <c r="AA24" s="596"/>
      <c r="AB24" s="596"/>
      <c r="AC24" s="596"/>
      <c r="AD24" s="597" t="s">
        <v>108</v>
      </c>
      <c r="AE24" s="597"/>
      <c r="AF24" s="597"/>
      <c r="AG24" s="597"/>
      <c r="AH24" s="597"/>
      <c r="AI24" s="597"/>
      <c r="AJ24" s="597"/>
      <c r="AK24" s="597"/>
      <c r="AL24" s="598" t="s">
        <v>108</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99454524</v>
      </c>
      <c r="CS24" s="583"/>
      <c r="CT24" s="583"/>
      <c r="CU24" s="583"/>
      <c r="CV24" s="583"/>
      <c r="CW24" s="583"/>
      <c r="CX24" s="583"/>
      <c r="CY24" s="584"/>
      <c r="CZ24" s="620">
        <v>53.8</v>
      </c>
      <c r="DA24" s="621"/>
      <c r="DB24" s="621"/>
      <c r="DC24" s="622"/>
      <c r="DD24" s="619">
        <v>56986250</v>
      </c>
      <c r="DE24" s="583"/>
      <c r="DF24" s="583"/>
      <c r="DG24" s="583"/>
      <c r="DH24" s="583"/>
      <c r="DI24" s="583"/>
      <c r="DJ24" s="583"/>
      <c r="DK24" s="584"/>
      <c r="DL24" s="619">
        <v>56701713</v>
      </c>
      <c r="DM24" s="583"/>
      <c r="DN24" s="583"/>
      <c r="DO24" s="583"/>
      <c r="DP24" s="583"/>
      <c r="DQ24" s="583"/>
      <c r="DR24" s="583"/>
      <c r="DS24" s="583"/>
      <c r="DT24" s="583"/>
      <c r="DU24" s="583"/>
      <c r="DV24" s="584"/>
      <c r="DW24" s="587">
        <v>51.6</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39911078</v>
      </c>
      <c r="S25" s="594"/>
      <c r="T25" s="594"/>
      <c r="U25" s="594"/>
      <c r="V25" s="594"/>
      <c r="W25" s="594"/>
      <c r="X25" s="594"/>
      <c r="Y25" s="595"/>
      <c r="Z25" s="596">
        <v>20.9</v>
      </c>
      <c r="AA25" s="596"/>
      <c r="AB25" s="596"/>
      <c r="AC25" s="596"/>
      <c r="AD25" s="597" t="s">
        <v>108</v>
      </c>
      <c r="AE25" s="597"/>
      <c r="AF25" s="597"/>
      <c r="AG25" s="597"/>
      <c r="AH25" s="597"/>
      <c r="AI25" s="597"/>
      <c r="AJ25" s="597"/>
      <c r="AK25" s="597"/>
      <c r="AL25" s="598" t="s">
        <v>108</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25226601</v>
      </c>
      <c r="CS25" s="625"/>
      <c r="CT25" s="625"/>
      <c r="CU25" s="625"/>
      <c r="CV25" s="625"/>
      <c r="CW25" s="625"/>
      <c r="CX25" s="625"/>
      <c r="CY25" s="626"/>
      <c r="CZ25" s="627">
        <v>13.7</v>
      </c>
      <c r="DA25" s="628"/>
      <c r="DB25" s="628"/>
      <c r="DC25" s="629"/>
      <c r="DD25" s="602">
        <v>22704312</v>
      </c>
      <c r="DE25" s="625"/>
      <c r="DF25" s="625"/>
      <c r="DG25" s="625"/>
      <c r="DH25" s="625"/>
      <c r="DI25" s="625"/>
      <c r="DJ25" s="625"/>
      <c r="DK25" s="626"/>
      <c r="DL25" s="602">
        <v>22441636</v>
      </c>
      <c r="DM25" s="625"/>
      <c r="DN25" s="625"/>
      <c r="DO25" s="625"/>
      <c r="DP25" s="625"/>
      <c r="DQ25" s="625"/>
      <c r="DR25" s="625"/>
      <c r="DS25" s="625"/>
      <c r="DT25" s="625"/>
      <c r="DU25" s="625"/>
      <c r="DV25" s="626"/>
      <c r="DW25" s="598">
        <v>20.399999999999999</v>
      </c>
      <c r="DX25" s="623"/>
      <c r="DY25" s="623"/>
      <c r="DZ25" s="623"/>
      <c r="EA25" s="623"/>
      <c r="EB25" s="623"/>
      <c r="EC25" s="624"/>
    </row>
    <row r="26" spans="2:133" ht="11.25" customHeight="1" x14ac:dyDescent="0.15">
      <c r="B26" s="630" t="s">
        <v>273</v>
      </c>
      <c r="C26" s="631"/>
      <c r="D26" s="631"/>
      <c r="E26" s="631"/>
      <c r="F26" s="631"/>
      <c r="G26" s="631"/>
      <c r="H26" s="631"/>
      <c r="I26" s="631"/>
      <c r="J26" s="631"/>
      <c r="K26" s="631"/>
      <c r="L26" s="631"/>
      <c r="M26" s="631"/>
      <c r="N26" s="631"/>
      <c r="O26" s="631"/>
      <c r="P26" s="631"/>
      <c r="Q26" s="632"/>
      <c r="R26" s="593">
        <v>3739</v>
      </c>
      <c r="S26" s="594"/>
      <c r="T26" s="594"/>
      <c r="U26" s="594"/>
      <c r="V26" s="594"/>
      <c r="W26" s="594"/>
      <c r="X26" s="594"/>
      <c r="Y26" s="595"/>
      <c r="Z26" s="596">
        <v>0</v>
      </c>
      <c r="AA26" s="596"/>
      <c r="AB26" s="596"/>
      <c r="AC26" s="596"/>
      <c r="AD26" s="597">
        <v>3739</v>
      </c>
      <c r="AE26" s="597"/>
      <c r="AF26" s="597"/>
      <c r="AG26" s="597"/>
      <c r="AH26" s="597"/>
      <c r="AI26" s="597"/>
      <c r="AJ26" s="597"/>
      <c r="AK26" s="597"/>
      <c r="AL26" s="598">
        <v>0</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17534812</v>
      </c>
      <c r="CS26" s="594"/>
      <c r="CT26" s="594"/>
      <c r="CU26" s="594"/>
      <c r="CV26" s="594"/>
      <c r="CW26" s="594"/>
      <c r="CX26" s="594"/>
      <c r="CY26" s="595"/>
      <c r="CZ26" s="627">
        <v>9.5</v>
      </c>
      <c r="DA26" s="628"/>
      <c r="DB26" s="628"/>
      <c r="DC26" s="629"/>
      <c r="DD26" s="602">
        <v>15697811</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23"/>
      <c r="DY26" s="623"/>
      <c r="DZ26" s="623"/>
      <c r="EA26" s="623"/>
      <c r="EB26" s="623"/>
      <c r="EC26" s="624"/>
    </row>
    <row r="27" spans="2:133" ht="11.25" customHeight="1" x14ac:dyDescent="0.15">
      <c r="B27" s="590" t="s">
        <v>276</v>
      </c>
      <c r="C27" s="591"/>
      <c r="D27" s="591"/>
      <c r="E27" s="591"/>
      <c r="F27" s="591"/>
      <c r="G27" s="591"/>
      <c r="H27" s="591"/>
      <c r="I27" s="591"/>
      <c r="J27" s="591"/>
      <c r="K27" s="591"/>
      <c r="L27" s="591"/>
      <c r="M27" s="591"/>
      <c r="N27" s="591"/>
      <c r="O27" s="591"/>
      <c r="P27" s="591"/>
      <c r="Q27" s="592"/>
      <c r="R27" s="593">
        <v>12188037</v>
      </c>
      <c r="S27" s="594"/>
      <c r="T27" s="594"/>
      <c r="U27" s="594"/>
      <c r="V27" s="594"/>
      <c r="W27" s="594"/>
      <c r="X27" s="594"/>
      <c r="Y27" s="595"/>
      <c r="Z27" s="596">
        <v>6.4</v>
      </c>
      <c r="AA27" s="596"/>
      <c r="AB27" s="596"/>
      <c r="AC27" s="596"/>
      <c r="AD27" s="597" t="s">
        <v>108</v>
      </c>
      <c r="AE27" s="597"/>
      <c r="AF27" s="597"/>
      <c r="AG27" s="597"/>
      <c r="AH27" s="597"/>
      <c r="AI27" s="597"/>
      <c r="AJ27" s="597"/>
      <c r="AK27" s="597"/>
      <c r="AL27" s="598" t="s">
        <v>108</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67564563</v>
      </c>
      <c r="BH27" s="594"/>
      <c r="BI27" s="594"/>
      <c r="BJ27" s="594"/>
      <c r="BK27" s="594"/>
      <c r="BL27" s="594"/>
      <c r="BM27" s="594"/>
      <c r="BN27" s="595"/>
      <c r="BO27" s="596">
        <v>100</v>
      </c>
      <c r="BP27" s="596"/>
      <c r="BQ27" s="596"/>
      <c r="BR27" s="596"/>
      <c r="BS27" s="602">
        <v>1206860</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58028821</v>
      </c>
      <c r="CS27" s="625"/>
      <c r="CT27" s="625"/>
      <c r="CU27" s="625"/>
      <c r="CV27" s="625"/>
      <c r="CW27" s="625"/>
      <c r="CX27" s="625"/>
      <c r="CY27" s="626"/>
      <c r="CZ27" s="627">
        <v>31.4</v>
      </c>
      <c r="DA27" s="628"/>
      <c r="DB27" s="628"/>
      <c r="DC27" s="629"/>
      <c r="DD27" s="602">
        <v>18526957</v>
      </c>
      <c r="DE27" s="625"/>
      <c r="DF27" s="625"/>
      <c r="DG27" s="625"/>
      <c r="DH27" s="625"/>
      <c r="DI27" s="625"/>
      <c r="DJ27" s="625"/>
      <c r="DK27" s="626"/>
      <c r="DL27" s="602">
        <v>18505096</v>
      </c>
      <c r="DM27" s="625"/>
      <c r="DN27" s="625"/>
      <c r="DO27" s="625"/>
      <c r="DP27" s="625"/>
      <c r="DQ27" s="625"/>
      <c r="DR27" s="625"/>
      <c r="DS27" s="625"/>
      <c r="DT27" s="625"/>
      <c r="DU27" s="625"/>
      <c r="DV27" s="626"/>
      <c r="DW27" s="598">
        <v>16.8</v>
      </c>
      <c r="DX27" s="623"/>
      <c r="DY27" s="623"/>
      <c r="DZ27" s="623"/>
      <c r="EA27" s="623"/>
      <c r="EB27" s="623"/>
      <c r="EC27" s="624"/>
    </row>
    <row r="28" spans="2:133" ht="11.25" customHeight="1" x14ac:dyDescent="0.15">
      <c r="B28" s="590" t="s">
        <v>279</v>
      </c>
      <c r="C28" s="591"/>
      <c r="D28" s="591"/>
      <c r="E28" s="591"/>
      <c r="F28" s="591"/>
      <c r="G28" s="591"/>
      <c r="H28" s="591"/>
      <c r="I28" s="591"/>
      <c r="J28" s="591"/>
      <c r="K28" s="591"/>
      <c r="L28" s="591"/>
      <c r="M28" s="591"/>
      <c r="N28" s="591"/>
      <c r="O28" s="591"/>
      <c r="P28" s="591"/>
      <c r="Q28" s="592"/>
      <c r="R28" s="593">
        <v>353661</v>
      </c>
      <c r="S28" s="594"/>
      <c r="T28" s="594"/>
      <c r="U28" s="594"/>
      <c r="V28" s="594"/>
      <c r="W28" s="594"/>
      <c r="X28" s="594"/>
      <c r="Y28" s="595"/>
      <c r="Z28" s="596">
        <v>0.2</v>
      </c>
      <c r="AA28" s="596"/>
      <c r="AB28" s="596"/>
      <c r="AC28" s="596"/>
      <c r="AD28" s="597">
        <v>38388</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16199102</v>
      </c>
      <c r="CS28" s="594"/>
      <c r="CT28" s="594"/>
      <c r="CU28" s="594"/>
      <c r="CV28" s="594"/>
      <c r="CW28" s="594"/>
      <c r="CX28" s="594"/>
      <c r="CY28" s="595"/>
      <c r="CZ28" s="627">
        <v>8.8000000000000007</v>
      </c>
      <c r="DA28" s="628"/>
      <c r="DB28" s="628"/>
      <c r="DC28" s="629"/>
      <c r="DD28" s="602">
        <v>15754981</v>
      </c>
      <c r="DE28" s="594"/>
      <c r="DF28" s="594"/>
      <c r="DG28" s="594"/>
      <c r="DH28" s="594"/>
      <c r="DI28" s="594"/>
      <c r="DJ28" s="594"/>
      <c r="DK28" s="595"/>
      <c r="DL28" s="602">
        <v>15754981</v>
      </c>
      <c r="DM28" s="594"/>
      <c r="DN28" s="594"/>
      <c r="DO28" s="594"/>
      <c r="DP28" s="594"/>
      <c r="DQ28" s="594"/>
      <c r="DR28" s="594"/>
      <c r="DS28" s="594"/>
      <c r="DT28" s="594"/>
      <c r="DU28" s="594"/>
      <c r="DV28" s="595"/>
      <c r="DW28" s="598">
        <v>14.3</v>
      </c>
      <c r="DX28" s="623"/>
      <c r="DY28" s="623"/>
      <c r="DZ28" s="623"/>
      <c r="EA28" s="623"/>
      <c r="EB28" s="623"/>
      <c r="EC28" s="624"/>
    </row>
    <row r="29" spans="2:133" ht="11.25" customHeight="1" x14ac:dyDescent="0.15">
      <c r="B29" s="590" t="s">
        <v>281</v>
      </c>
      <c r="C29" s="591"/>
      <c r="D29" s="591"/>
      <c r="E29" s="591"/>
      <c r="F29" s="591"/>
      <c r="G29" s="591"/>
      <c r="H29" s="591"/>
      <c r="I29" s="591"/>
      <c r="J29" s="591"/>
      <c r="K29" s="591"/>
      <c r="L29" s="591"/>
      <c r="M29" s="591"/>
      <c r="N29" s="591"/>
      <c r="O29" s="591"/>
      <c r="P29" s="591"/>
      <c r="Q29" s="592"/>
      <c r="R29" s="593">
        <v>136995</v>
      </c>
      <c r="S29" s="594"/>
      <c r="T29" s="594"/>
      <c r="U29" s="594"/>
      <c r="V29" s="594"/>
      <c r="W29" s="594"/>
      <c r="X29" s="594"/>
      <c r="Y29" s="595"/>
      <c r="Z29" s="596">
        <v>0.1</v>
      </c>
      <c r="AA29" s="596"/>
      <c r="AB29" s="596"/>
      <c r="AC29" s="596"/>
      <c r="AD29" s="597" t="s">
        <v>108</v>
      </c>
      <c r="AE29" s="597"/>
      <c r="AF29" s="597"/>
      <c r="AG29" s="597"/>
      <c r="AH29" s="597"/>
      <c r="AI29" s="597"/>
      <c r="AJ29" s="597"/>
      <c r="AK29" s="597"/>
      <c r="AL29" s="598" t="s">
        <v>108</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16199102</v>
      </c>
      <c r="CS29" s="625"/>
      <c r="CT29" s="625"/>
      <c r="CU29" s="625"/>
      <c r="CV29" s="625"/>
      <c r="CW29" s="625"/>
      <c r="CX29" s="625"/>
      <c r="CY29" s="626"/>
      <c r="CZ29" s="627">
        <v>8.8000000000000007</v>
      </c>
      <c r="DA29" s="628"/>
      <c r="DB29" s="628"/>
      <c r="DC29" s="629"/>
      <c r="DD29" s="602">
        <v>15754981</v>
      </c>
      <c r="DE29" s="625"/>
      <c r="DF29" s="625"/>
      <c r="DG29" s="625"/>
      <c r="DH29" s="625"/>
      <c r="DI29" s="625"/>
      <c r="DJ29" s="625"/>
      <c r="DK29" s="626"/>
      <c r="DL29" s="602">
        <v>15754981</v>
      </c>
      <c r="DM29" s="625"/>
      <c r="DN29" s="625"/>
      <c r="DO29" s="625"/>
      <c r="DP29" s="625"/>
      <c r="DQ29" s="625"/>
      <c r="DR29" s="625"/>
      <c r="DS29" s="625"/>
      <c r="DT29" s="625"/>
      <c r="DU29" s="625"/>
      <c r="DV29" s="626"/>
      <c r="DW29" s="598">
        <v>14.3</v>
      </c>
      <c r="DX29" s="623"/>
      <c r="DY29" s="623"/>
      <c r="DZ29" s="623"/>
      <c r="EA29" s="623"/>
      <c r="EB29" s="623"/>
      <c r="EC29" s="624"/>
    </row>
    <row r="30" spans="2:133" ht="11.25" customHeight="1" x14ac:dyDescent="0.15">
      <c r="B30" s="590" t="s">
        <v>286</v>
      </c>
      <c r="C30" s="591"/>
      <c r="D30" s="591"/>
      <c r="E30" s="591"/>
      <c r="F30" s="591"/>
      <c r="G30" s="591"/>
      <c r="H30" s="591"/>
      <c r="I30" s="591"/>
      <c r="J30" s="591"/>
      <c r="K30" s="591"/>
      <c r="L30" s="591"/>
      <c r="M30" s="591"/>
      <c r="N30" s="591"/>
      <c r="O30" s="591"/>
      <c r="P30" s="591"/>
      <c r="Q30" s="592"/>
      <c r="R30" s="593">
        <v>5913890</v>
      </c>
      <c r="S30" s="594"/>
      <c r="T30" s="594"/>
      <c r="U30" s="594"/>
      <c r="V30" s="594"/>
      <c r="W30" s="594"/>
      <c r="X30" s="594"/>
      <c r="Y30" s="595"/>
      <c r="Z30" s="596">
        <v>3.1</v>
      </c>
      <c r="AA30" s="596"/>
      <c r="AB30" s="596"/>
      <c r="AC30" s="596"/>
      <c r="AD30" s="597" t="s">
        <v>108</v>
      </c>
      <c r="AE30" s="597"/>
      <c r="AF30" s="597"/>
      <c r="AG30" s="597"/>
      <c r="AH30" s="597"/>
      <c r="AI30" s="597"/>
      <c r="AJ30" s="597"/>
      <c r="AK30" s="597"/>
      <c r="AL30" s="598" t="s">
        <v>108</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99.2</v>
      </c>
      <c r="BH30" s="652"/>
      <c r="BI30" s="652"/>
      <c r="BJ30" s="652"/>
      <c r="BK30" s="652"/>
      <c r="BL30" s="652"/>
      <c r="BM30" s="588">
        <v>96.5</v>
      </c>
      <c r="BN30" s="652"/>
      <c r="BO30" s="652"/>
      <c r="BP30" s="652"/>
      <c r="BQ30" s="653"/>
      <c r="BR30" s="651">
        <v>98.9</v>
      </c>
      <c r="BS30" s="652"/>
      <c r="BT30" s="652"/>
      <c r="BU30" s="652"/>
      <c r="BV30" s="652"/>
      <c r="BW30" s="652"/>
      <c r="BX30" s="588">
        <v>95.9</v>
      </c>
      <c r="BY30" s="652"/>
      <c r="BZ30" s="652"/>
      <c r="CA30" s="652"/>
      <c r="CB30" s="653"/>
      <c r="CD30" s="656"/>
      <c r="CE30" s="657"/>
      <c r="CF30" s="607" t="s">
        <v>289</v>
      </c>
      <c r="CG30" s="608"/>
      <c r="CH30" s="608"/>
      <c r="CI30" s="608"/>
      <c r="CJ30" s="608"/>
      <c r="CK30" s="608"/>
      <c r="CL30" s="608"/>
      <c r="CM30" s="608"/>
      <c r="CN30" s="608"/>
      <c r="CO30" s="608"/>
      <c r="CP30" s="608"/>
      <c r="CQ30" s="609"/>
      <c r="CR30" s="593">
        <v>14245852</v>
      </c>
      <c r="CS30" s="594"/>
      <c r="CT30" s="594"/>
      <c r="CU30" s="594"/>
      <c r="CV30" s="594"/>
      <c r="CW30" s="594"/>
      <c r="CX30" s="594"/>
      <c r="CY30" s="595"/>
      <c r="CZ30" s="627">
        <v>7.7</v>
      </c>
      <c r="DA30" s="628"/>
      <c r="DB30" s="628"/>
      <c r="DC30" s="629"/>
      <c r="DD30" s="602">
        <v>13844668</v>
      </c>
      <c r="DE30" s="594"/>
      <c r="DF30" s="594"/>
      <c r="DG30" s="594"/>
      <c r="DH30" s="594"/>
      <c r="DI30" s="594"/>
      <c r="DJ30" s="594"/>
      <c r="DK30" s="595"/>
      <c r="DL30" s="602">
        <v>13844668</v>
      </c>
      <c r="DM30" s="594"/>
      <c r="DN30" s="594"/>
      <c r="DO30" s="594"/>
      <c r="DP30" s="594"/>
      <c r="DQ30" s="594"/>
      <c r="DR30" s="594"/>
      <c r="DS30" s="594"/>
      <c r="DT30" s="594"/>
      <c r="DU30" s="594"/>
      <c r="DV30" s="595"/>
      <c r="DW30" s="598">
        <v>12.6</v>
      </c>
      <c r="DX30" s="623"/>
      <c r="DY30" s="623"/>
      <c r="DZ30" s="623"/>
      <c r="EA30" s="623"/>
      <c r="EB30" s="623"/>
      <c r="EC30" s="624"/>
    </row>
    <row r="31" spans="2:133" ht="11.25" customHeight="1" x14ac:dyDescent="0.15">
      <c r="B31" s="590" t="s">
        <v>290</v>
      </c>
      <c r="C31" s="591"/>
      <c r="D31" s="591"/>
      <c r="E31" s="591"/>
      <c r="F31" s="591"/>
      <c r="G31" s="591"/>
      <c r="H31" s="591"/>
      <c r="I31" s="591"/>
      <c r="J31" s="591"/>
      <c r="K31" s="591"/>
      <c r="L31" s="591"/>
      <c r="M31" s="591"/>
      <c r="N31" s="591"/>
      <c r="O31" s="591"/>
      <c r="P31" s="591"/>
      <c r="Q31" s="592"/>
      <c r="R31" s="593">
        <v>5134068</v>
      </c>
      <c r="S31" s="594"/>
      <c r="T31" s="594"/>
      <c r="U31" s="594"/>
      <c r="V31" s="594"/>
      <c r="W31" s="594"/>
      <c r="X31" s="594"/>
      <c r="Y31" s="595"/>
      <c r="Z31" s="596">
        <v>2.7</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99.1</v>
      </c>
      <c r="BH31" s="625"/>
      <c r="BI31" s="625"/>
      <c r="BJ31" s="625"/>
      <c r="BK31" s="625"/>
      <c r="BL31" s="625"/>
      <c r="BM31" s="599">
        <v>96.3</v>
      </c>
      <c r="BN31" s="649"/>
      <c r="BO31" s="649"/>
      <c r="BP31" s="649"/>
      <c r="BQ31" s="650"/>
      <c r="BR31" s="648">
        <v>98.7</v>
      </c>
      <c r="BS31" s="625"/>
      <c r="BT31" s="625"/>
      <c r="BU31" s="625"/>
      <c r="BV31" s="625"/>
      <c r="BW31" s="625"/>
      <c r="BX31" s="599">
        <v>95.4</v>
      </c>
      <c r="BY31" s="649"/>
      <c r="BZ31" s="649"/>
      <c r="CA31" s="649"/>
      <c r="CB31" s="650"/>
      <c r="CD31" s="656"/>
      <c r="CE31" s="657"/>
      <c r="CF31" s="607" t="s">
        <v>293</v>
      </c>
      <c r="CG31" s="608"/>
      <c r="CH31" s="608"/>
      <c r="CI31" s="608"/>
      <c r="CJ31" s="608"/>
      <c r="CK31" s="608"/>
      <c r="CL31" s="608"/>
      <c r="CM31" s="608"/>
      <c r="CN31" s="608"/>
      <c r="CO31" s="608"/>
      <c r="CP31" s="608"/>
      <c r="CQ31" s="609"/>
      <c r="CR31" s="593">
        <v>1953250</v>
      </c>
      <c r="CS31" s="625"/>
      <c r="CT31" s="625"/>
      <c r="CU31" s="625"/>
      <c r="CV31" s="625"/>
      <c r="CW31" s="625"/>
      <c r="CX31" s="625"/>
      <c r="CY31" s="626"/>
      <c r="CZ31" s="627">
        <v>1.1000000000000001</v>
      </c>
      <c r="DA31" s="628"/>
      <c r="DB31" s="628"/>
      <c r="DC31" s="629"/>
      <c r="DD31" s="602">
        <v>1910313</v>
      </c>
      <c r="DE31" s="625"/>
      <c r="DF31" s="625"/>
      <c r="DG31" s="625"/>
      <c r="DH31" s="625"/>
      <c r="DI31" s="625"/>
      <c r="DJ31" s="625"/>
      <c r="DK31" s="626"/>
      <c r="DL31" s="602">
        <v>1910313</v>
      </c>
      <c r="DM31" s="625"/>
      <c r="DN31" s="625"/>
      <c r="DO31" s="625"/>
      <c r="DP31" s="625"/>
      <c r="DQ31" s="625"/>
      <c r="DR31" s="625"/>
      <c r="DS31" s="625"/>
      <c r="DT31" s="625"/>
      <c r="DU31" s="625"/>
      <c r="DV31" s="626"/>
      <c r="DW31" s="598">
        <v>1.7</v>
      </c>
      <c r="DX31" s="623"/>
      <c r="DY31" s="623"/>
      <c r="DZ31" s="623"/>
      <c r="EA31" s="623"/>
      <c r="EB31" s="623"/>
      <c r="EC31" s="624"/>
    </row>
    <row r="32" spans="2:133" ht="11.25" customHeight="1" x14ac:dyDescent="0.15">
      <c r="B32" s="590" t="s">
        <v>294</v>
      </c>
      <c r="C32" s="591"/>
      <c r="D32" s="591"/>
      <c r="E32" s="591"/>
      <c r="F32" s="591"/>
      <c r="G32" s="591"/>
      <c r="H32" s="591"/>
      <c r="I32" s="591"/>
      <c r="J32" s="591"/>
      <c r="K32" s="591"/>
      <c r="L32" s="591"/>
      <c r="M32" s="591"/>
      <c r="N32" s="591"/>
      <c r="O32" s="591"/>
      <c r="P32" s="591"/>
      <c r="Q32" s="592"/>
      <c r="R32" s="593">
        <v>5453743</v>
      </c>
      <c r="S32" s="594"/>
      <c r="T32" s="594"/>
      <c r="U32" s="594"/>
      <c r="V32" s="594"/>
      <c r="W32" s="594"/>
      <c r="X32" s="594"/>
      <c r="Y32" s="595"/>
      <c r="Z32" s="596">
        <v>2.9</v>
      </c>
      <c r="AA32" s="596"/>
      <c r="AB32" s="596"/>
      <c r="AC32" s="596"/>
      <c r="AD32" s="597">
        <v>18794</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99.2</v>
      </c>
      <c r="BH32" s="661"/>
      <c r="BI32" s="661"/>
      <c r="BJ32" s="661"/>
      <c r="BK32" s="661"/>
      <c r="BL32" s="661"/>
      <c r="BM32" s="662">
        <v>96.3</v>
      </c>
      <c r="BN32" s="661"/>
      <c r="BO32" s="661"/>
      <c r="BP32" s="661"/>
      <c r="BQ32" s="663"/>
      <c r="BR32" s="660">
        <v>98.9</v>
      </c>
      <c r="BS32" s="661"/>
      <c r="BT32" s="661"/>
      <c r="BU32" s="661"/>
      <c r="BV32" s="661"/>
      <c r="BW32" s="661"/>
      <c r="BX32" s="662">
        <v>95.9</v>
      </c>
      <c r="BY32" s="661"/>
      <c r="BZ32" s="661"/>
      <c r="CA32" s="661"/>
      <c r="CB32" s="663"/>
      <c r="CD32" s="658"/>
      <c r="CE32" s="659"/>
      <c r="CF32" s="607" t="s">
        <v>296</v>
      </c>
      <c r="CG32" s="608"/>
      <c r="CH32" s="608"/>
      <c r="CI32" s="608"/>
      <c r="CJ32" s="608"/>
      <c r="CK32" s="608"/>
      <c r="CL32" s="608"/>
      <c r="CM32" s="608"/>
      <c r="CN32" s="608"/>
      <c r="CO32" s="608"/>
      <c r="CP32" s="608"/>
      <c r="CQ32" s="609"/>
      <c r="CR32" s="593" t="s">
        <v>108</v>
      </c>
      <c r="CS32" s="594"/>
      <c r="CT32" s="594"/>
      <c r="CU32" s="594"/>
      <c r="CV32" s="594"/>
      <c r="CW32" s="594"/>
      <c r="CX32" s="594"/>
      <c r="CY32" s="595"/>
      <c r="CZ32" s="627" t="s">
        <v>108</v>
      </c>
      <c r="DA32" s="628"/>
      <c r="DB32" s="628"/>
      <c r="DC32" s="629"/>
      <c r="DD32" s="602" t="s">
        <v>108</v>
      </c>
      <c r="DE32" s="594"/>
      <c r="DF32" s="594"/>
      <c r="DG32" s="594"/>
      <c r="DH32" s="594"/>
      <c r="DI32" s="594"/>
      <c r="DJ32" s="594"/>
      <c r="DK32" s="595"/>
      <c r="DL32" s="602" t="s">
        <v>108</v>
      </c>
      <c r="DM32" s="594"/>
      <c r="DN32" s="594"/>
      <c r="DO32" s="594"/>
      <c r="DP32" s="594"/>
      <c r="DQ32" s="594"/>
      <c r="DR32" s="594"/>
      <c r="DS32" s="594"/>
      <c r="DT32" s="594"/>
      <c r="DU32" s="594"/>
      <c r="DV32" s="595"/>
      <c r="DW32" s="598" t="s">
        <v>108</v>
      </c>
      <c r="DX32" s="623"/>
      <c r="DY32" s="623"/>
      <c r="DZ32" s="623"/>
      <c r="EA32" s="623"/>
      <c r="EB32" s="623"/>
      <c r="EC32" s="624"/>
    </row>
    <row r="33" spans="2:133" ht="11.25" customHeight="1" x14ac:dyDescent="0.15">
      <c r="B33" s="590" t="s">
        <v>297</v>
      </c>
      <c r="C33" s="591"/>
      <c r="D33" s="591"/>
      <c r="E33" s="591"/>
      <c r="F33" s="591"/>
      <c r="G33" s="591"/>
      <c r="H33" s="591"/>
      <c r="I33" s="591"/>
      <c r="J33" s="591"/>
      <c r="K33" s="591"/>
      <c r="L33" s="591"/>
      <c r="M33" s="591"/>
      <c r="N33" s="591"/>
      <c r="O33" s="591"/>
      <c r="P33" s="591"/>
      <c r="Q33" s="592"/>
      <c r="R33" s="593">
        <v>14078000</v>
      </c>
      <c r="S33" s="594"/>
      <c r="T33" s="594"/>
      <c r="U33" s="594"/>
      <c r="V33" s="594"/>
      <c r="W33" s="594"/>
      <c r="X33" s="594"/>
      <c r="Y33" s="595"/>
      <c r="Z33" s="596">
        <v>7.4</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62247674</v>
      </c>
      <c r="CS33" s="625"/>
      <c r="CT33" s="625"/>
      <c r="CU33" s="625"/>
      <c r="CV33" s="625"/>
      <c r="CW33" s="625"/>
      <c r="CX33" s="625"/>
      <c r="CY33" s="626"/>
      <c r="CZ33" s="627">
        <v>33.700000000000003</v>
      </c>
      <c r="DA33" s="628"/>
      <c r="DB33" s="628"/>
      <c r="DC33" s="629"/>
      <c r="DD33" s="602">
        <v>49902951</v>
      </c>
      <c r="DE33" s="625"/>
      <c r="DF33" s="625"/>
      <c r="DG33" s="625"/>
      <c r="DH33" s="625"/>
      <c r="DI33" s="625"/>
      <c r="DJ33" s="625"/>
      <c r="DK33" s="626"/>
      <c r="DL33" s="602">
        <v>39631246</v>
      </c>
      <c r="DM33" s="625"/>
      <c r="DN33" s="625"/>
      <c r="DO33" s="625"/>
      <c r="DP33" s="625"/>
      <c r="DQ33" s="625"/>
      <c r="DR33" s="625"/>
      <c r="DS33" s="625"/>
      <c r="DT33" s="625"/>
      <c r="DU33" s="625"/>
      <c r="DV33" s="626"/>
      <c r="DW33" s="598">
        <v>36.1</v>
      </c>
      <c r="DX33" s="623"/>
      <c r="DY33" s="623"/>
      <c r="DZ33" s="623"/>
      <c r="EA33" s="623"/>
      <c r="EB33" s="623"/>
      <c r="EC33" s="624"/>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22008974</v>
      </c>
      <c r="CS34" s="594"/>
      <c r="CT34" s="594"/>
      <c r="CU34" s="594"/>
      <c r="CV34" s="594"/>
      <c r="CW34" s="594"/>
      <c r="CX34" s="594"/>
      <c r="CY34" s="595"/>
      <c r="CZ34" s="627">
        <v>11.9</v>
      </c>
      <c r="DA34" s="628"/>
      <c r="DB34" s="628"/>
      <c r="DC34" s="629"/>
      <c r="DD34" s="602">
        <v>18292773</v>
      </c>
      <c r="DE34" s="594"/>
      <c r="DF34" s="594"/>
      <c r="DG34" s="594"/>
      <c r="DH34" s="594"/>
      <c r="DI34" s="594"/>
      <c r="DJ34" s="594"/>
      <c r="DK34" s="595"/>
      <c r="DL34" s="602">
        <v>16775315</v>
      </c>
      <c r="DM34" s="594"/>
      <c r="DN34" s="594"/>
      <c r="DO34" s="594"/>
      <c r="DP34" s="594"/>
      <c r="DQ34" s="594"/>
      <c r="DR34" s="594"/>
      <c r="DS34" s="594"/>
      <c r="DT34" s="594"/>
      <c r="DU34" s="594"/>
      <c r="DV34" s="595"/>
      <c r="DW34" s="598">
        <v>15.3</v>
      </c>
      <c r="DX34" s="623"/>
      <c r="DY34" s="623"/>
      <c r="DZ34" s="623"/>
      <c r="EA34" s="623"/>
      <c r="EB34" s="623"/>
      <c r="EC34" s="624"/>
    </row>
    <row r="35" spans="2:133" ht="11.25" customHeight="1" x14ac:dyDescent="0.15">
      <c r="B35" s="590" t="s">
        <v>303</v>
      </c>
      <c r="C35" s="591"/>
      <c r="D35" s="591"/>
      <c r="E35" s="591"/>
      <c r="F35" s="591"/>
      <c r="G35" s="591"/>
      <c r="H35" s="591"/>
      <c r="I35" s="591"/>
      <c r="J35" s="591"/>
      <c r="K35" s="591"/>
      <c r="L35" s="591"/>
      <c r="M35" s="591"/>
      <c r="N35" s="591"/>
      <c r="O35" s="591"/>
      <c r="P35" s="591"/>
      <c r="Q35" s="592"/>
      <c r="R35" s="593">
        <v>8339100</v>
      </c>
      <c r="S35" s="594"/>
      <c r="T35" s="594"/>
      <c r="U35" s="594"/>
      <c r="V35" s="594"/>
      <c r="W35" s="594"/>
      <c r="X35" s="594"/>
      <c r="Y35" s="595"/>
      <c r="Z35" s="596">
        <v>4.4000000000000004</v>
      </c>
      <c r="AA35" s="596"/>
      <c r="AB35" s="596"/>
      <c r="AC35" s="596"/>
      <c r="AD35" s="597" t="s">
        <v>108</v>
      </c>
      <c r="AE35" s="597"/>
      <c r="AF35" s="597"/>
      <c r="AG35" s="597"/>
      <c r="AH35" s="597"/>
      <c r="AI35" s="597"/>
      <c r="AJ35" s="597"/>
      <c r="AK35" s="597"/>
      <c r="AL35" s="598" t="s">
        <v>108</v>
      </c>
      <c r="AM35" s="599"/>
      <c r="AN35" s="599"/>
      <c r="AO35" s="600"/>
      <c r="AP35" s="186"/>
      <c r="AQ35" s="604" t="s">
        <v>304</v>
      </c>
      <c r="AR35" s="605"/>
      <c r="AS35" s="605"/>
      <c r="AT35" s="605"/>
      <c r="AU35" s="605"/>
      <c r="AV35" s="605"/>
      <c r="AW35" s="605"/>
      <c r="AX35" s="605"/>
      <c r="AY35" s="606"/>
      <c r="AZ35" s="582">
        <v>25091932</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40417</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1225231</v>
      </c>
      <c r="CS35" s="625"/>
      <c r="CT35" s="625"/>
      <c r="CU35" s="625"/>
      <c r="CV35" s="625"/>
      <c r="CW35" s="625"/>
      <c r="CX35" s="625"/>
      <c r="CY35" s="626"/>
      <c r="CZ35" s="627">
        <v>0.7</v>
      </c>
      <c r="DA35" s="628"/>
      <c r="DB35" s="628"/>
      <c r="DC35" s="629"/>
      <c r="DD35" s="602">
        <v>1052863</v>
      </c>
      <c r="DE35" s="625"/>
      <c r="DF35" s="625"/>
      <c r="DG35" s="625"/>
      <c r="DH35" s="625"/>
      <c r="DI35" s="625"/>
      <c r="DJ35" s="625"/>
      <c r="DK35" s="626"/>
      <c r="DL35" s="602">
        <v>1052863</v>
      </c>
      <c r="DM35" s="625"/>
      <c r="DN35" s="625"/>
      <c r="DO35" s="625"/>
      <c r="DP35" s="625"/>
      <c r="DQ35" s="625"/>
      <c r="DR35" s="625"/>
      <c r="DS35" s="625"/>
      <c r="DT35" s="625"/>
      <c r="DU35" s="625"/>
      <c r="DV35" s="626"/>
      <c r="DW35" s="598">
        <v>1</v>
      </c>
      <c r="DX35" s="623"/>
      <c r="DY35" s="623"/>
      <c r="DZ35" s="623"/>
      <c r="EA35" s="623"/>
      <c r="EB35" s="623"/>
      <c r="EC35" s="624"/>
    </row>
    <row r="36" spans="2:133" ht="11.25" customHeight="1" x14ac:dyDescent="0.15">
      <c r="B36" s="636" t="s">
        <v>307</v>
      </c>
      <c r="C36" s="637"/>
      <c r="D36" s="637"/>
      <c r="E36" s="637"/>
      <c r="F36" s="637"/>
      <c r="G36" s="637"/>
      <c r="H36" s="637"/>
      <c r="I36" s="637"/>
      <c r="J36" s="637"/>
      <c r="K36" s="637"/>
      <c r="L36" s="637"/>
      <c r="M36" s="637"/>
      <c r="N36" s="637"/>
      <c r="O36" s="637"/>
      <c r="P36" s="637"/>
      <c r="Q36" s="638"/>
      <c r="R36" s="665">
        <v>190736775</v>
      </c>
      <c r="S36" s="666"/>
      <c r="T36" s="666"/>
      <c r="U36" s="666"/>
      <c r="V36" s="666"/>
      <c r="W36" s="666"/>
      <c r="X36" s="666"/>
      <c r="Y36" s="667"/>
      <c r="Z36" s="668">
        <v>100</v>
      </c>
      <c r="AA36" s="668"/>
      <c r="AB36" s="668"/>
      <c r="AC36" s="668"/>
      <c r="AD36" s="669">
        <v>101532104</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6151575</v>
      </c>
      <c r="BA36" s="594"/>
      <c r="BB36" s="594"/>
      <c r="BC36" s="594"/>
      <c r="BD36" s="625"/>
      <c r="BE36" s="625"/>
      <c r="BF36" s="650"/>
      <c r="BG36" s="607" t="s">
        <v>309</v>
      </c>
      <c r="BH36" s="608"/>
      <c r="BI36" s="608"/>
      <c r="BJ36" s="608"/>
      <c r="BK36" s="608"/>
      <c r="BL36" s="608"/>
      <c r="BM36" s="608"/>
      <c r="BN36" s="608"/>
      <c r="BO36" s="608"/>
      <c r="BP36" s="608"/>
      <c r="BQ36" s="608"/>
      <c r="BR36" s="608"/>
      <c r="BS36" s="608"/>
      <c r="BT36" s="608"/>
      <c r="BU36" s="609"/>
      <c r="BV36" s="593">
        <v>-1846759</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14055501</v>
      </c>
      <c r="CS36" s="594"/>
      <c r="CT36" s="594"/>
      <c r="CU36" s="594"/>
      <c r="CV36" s="594"/>
      <c r="CW36" s="594"/>
      <c r="CX36" s="594"/>
      <c r="CY36" s="595"/>
      <c r="CZ36" s="627">
        <v>7.6</v>
      </c>
      <c r="DA36" s="628"/>
      <c r="DB36" s="628"/>
      <c r="DC36" s="629"/>
      <c r="DD36" s="602">
        <v>12241317</v>
      </c>
      <c r="DE36" s="594"/>
      <c r="DF36" s="594"/>
      <c r="DG36" s="594"/>
      <c r="DH36" s="594"/>
      <c r="DI36" s="594"/>
      <c r="DJ36" s="594"/>
      <c r="DK36" s="595"/>
      <c r="DL36" s="602">
        <v>8836294</v>
      </c>
      <c r="DM36" s="594"/>
      <c r="DN36" s="594"/>
      <c r="DO36" s="594"/>
      <c r="DP36" s="594"/>
      <c r="DQ36" s="594"/>
      <c r="DR36" s="594"/>
      <c r="DS36" s="594"/>
      <c r="DT36" s="594"/>
      <c r="DU36" s="594"/>
      <c r="DV36" s="595"/>
      <c r="DW36" s="598">
        <v>8</v>
      </c>
      <c r="DX36" s="623"/>
      <c r="DY36" s="623"/>
      <c r="DZ36" s="623"/>
      <c r="EA36" s="623"/>
      <c r="EB36" s="623"/>
      <c r="EC36" s="624"/>
    </row>
    <row r="37" spans="2:133" ht="11.25" customHeight="1" x14ac:dyDescent="0.15">
      <c r="AQ37" s="672" t="s">
        <v>311</v>
      </c>
      <c r="AR37" s="673"/>
      <c r="AS37" s="673"/>
      <c r="AT37" s="673"/>
      <c r="AU37" s="673"/>
      <c r="AV37" s="673"/>
      <c r="AW37" s="673"/>
      <c r="AX37" s="673"/>
      <c r="AY37" s="674"/>
      <c r="AZ37" s="593">
        <v>323436</v>
      </c>
      <c r="BA37" s="594"/>
      <c r="BB37" s="594"/>
      <c r="BC37" s="594"/>
      <c r="BD37" s="625"/>
      <c r="BE37" s="625"/>
      <c r="BF37" s="650"/>
      <c r="BG37" s="607" t="s">
        <v>312</v>
      </c>
      <c r="BH37" s="608"/>
      <c r="BI37" s="608"/>
      <c r="BJ37" s="608"/>
      <c r="BK37" s="608"/>
      <c r="BL37" s="608"/>
      <c r="BM37" s="608"/>
      <c r="BN37" s="608"/>
      <c r="BO37" s="608"/>
      <c r="BP37" s="608"/>
      <c r="BQ37" s="608"/>
      <c r="BR37" s="608"/>
      <c r="BS37" s="608"/>
      <c r="BT37" s="608"/>
      <c r="BU37" s="609"/>
      <c r="BV37" s="593">
        <v>75092</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1106241</v>
      </c>
      <c r="CS37" s="625"/>
      <c r="CT37" s="625"/>
      <c r="CU37" s="625"/>
      <c r="CV37" s="625"/>
      <c r="CW37" s="625"/>
      <c r="CX37" s="625"/>
      <c r="CY37" s="626"/>
      <c r="CZ37" s="627">
        <v>0.6</v>
      </c>
      <c r="DA37" s="628"/>
      <c r="DB37" s="628"/>
      <c r="DC37" s="629"/>
      <c r="DD37" s="602">
        <v>1054454</v>
      </c>
      <c r="DE37" s="625"/>
      <c r="DF37" s="625"/>
      <c r="DG37" s="625"/>
      <c r="DH37" s="625"/>
      <c r="DI37" s="625"/>
      <c r="DJ37" s="625"/>
      <c r="DK37" s="626"/>
      <c r="DL37" s="602">
        <v>1054454</v>
      </c>
      <c r="DM37" s="625"/>
      <c r="DN37" s="625"/>
      <c r="DO37" s="625"/>
      <c r="DP37" s="625"/>
      <c r="DQ37" s="625"/>
      <c r="DR37" s="625"/>
      <c r="DS37" s="625"/>
      <c r="DT37" s="625"/>
      <c r="DU37" s="625"/>
      <c r="DV37" s="626"/>
      <c r="DW37" s="598">
        <v>1</v>
      </c>
      <c r="DX37" s="623"/>
      <c r="DY37" s="623"/>
      <c r="DZ37" s="623"/>
      <c r="EA37" s="623"/>
      <c r="EB37" s="623"/>
      <c r="EC37" s="624"/>
    </row>
    <row r="38" spans="2:133" ht="11.25" customHeight="1" x14ac:dyDescent="0.15">
      <c r="AQ38" s="672" t="s">
        <v>314</v>
      </c>
      <c r="AR38" s="673"/>
      <c r="AS38" s="673"/>
      <c r="AT38" s="673"/>
      <c r="AU38" s="673"/>
      <c r="AV38" s="673"/>
      <c r="AW38" s="673"/>
      <c r="AX38" s="673"/>
      <c r="AY38" s="674"/>
      <c r="AZ38" s="593">
        <v>239375</v>
      </c>
      <c r="BA38" s="594"/>
      <c r="BB38" s="594"/>
      <c r="BC38" s="594"/>
      <c r="BD38" s="625"/>
      <c r="BE38" s="625"/>
      <c r="BF38" s="650"/>
      <c r="BG38" s="607" t="s">
        <v>315</v>
      </c>
      <c r="BH38" s="608"/>
      <c r="BI38" s="608"/>
      <c r="BJ38" s="608"/>
      <c r="BK38" s="608"/>
      <c r="BL38" s="608"/>
      <c r="BM38" s="608"/>
      <c r="BN38" s="608"/>
      <c r="BO38" s="608"/>
      <c r="BP38" s="608"/>
      <c r="BQ38" s="608"/>
      <c r="BR38" s="608"/>
      <c r="BS38" s="608"/>
      <c r="BT38" s="608"/>
      <c r="BU38" s="609"/>
      <c r="BV38" s="593">
        <v>119114</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18378061</v>
      </c>
      <c r="CS38" s="594"/>
      <c r="CT38" s="594"/>
      <c r="CU38" s="594"/>
      <c r="CV38" s="594"/>
      <c r="CW38" s="594"/>
      <c r="CX38" s="594"/>
      <c r="CY38" s="595"/>
      <c r="CZ38" s="627">
        <v>9.9</v>
      </c>
      <c r="DA38" s="628"/>
      <c r="DB38" s="628"/>
      <c r="DC38" s="629"/>
      <c r="DD38" s="602">
        <v>14920931</v>
      </c>
      <c r="DE38" s="594"/>
      <c r="DF38" s="594"/>
      <c r="DG38" s="594"/>
      <c r="DH38" s="594"/>
      <c r="DI38" s="594"/>
      <c r="DJ38" s="594"/>
      <c r="DK38" s="595"/>
      <c r="DL38" s="602">
        <v>12946984</v>
      </c>
      <c r="DM38" s="594"/>
      <c r="DN38" s="594"/>
      <c r="DO38" s="594"/>
      <c r="DP38" s="594"/>
      <c r="DQ38" s="594"/>
      <c r="DR38" s="594"/>
      <c r="DS38" s="594"/>
      <c r="DT38" s="594"/>
      <c r="DU38" s="594"/>
      <c r="DV38" s="595"/>
      <c r="DW38" s="598">
        <v>11.8</v>
      </c>
      <c r="DX38" s="623"/>
      <c r="DY38" s="623"/>
      <c r="DZ38" s="623"/>
      <c r="EA38" s="623"/>
      <c r="EB38" s="623"/>
      <c r="EC38" s="624"/>
    </row>
    <row r="39" spans="2:133" ht="11.25" customHeight="1" x14ac:dyDescent="0.15">
      <c r="AQ39" s="672" t="s">
        <v>317</v>
      </c>
      <c r="AR39" s="673"/>
      <c r="AS39" s="673"/>
      <c r="AT39" s="673"/>
      <c r="AU39" s="673"/>
      <c r="AV39" s="673"/>
      <c r="AW39" s="673"/>
      <c r="AX39" s="673"/>
      <c r="AY39" s="674"/>
      <c r="AZ39" s="593">
        <v>176664</v>
      </c>
      <c r="BA39" s="594"/>
      <c r="BB39" s="594"/>
      <c r="BC39" s="594"/>
      <c r="BD39" s="625"/>
      <c r="BE39" s="625"/>
      <c r="BF39" s="650"/>
      <c r="BG39" s="678" t="s">
        <v>318</v>
      </c>
      <c r="BH39" s="679"/>
      <c r="BI39" s="679"/>
      <c r="BJ39" s="679"/>
      <c r="BK39" s="679"/>
      <c r="BL39" s="187"/>
      <c r="BM39" s="608" t="s">
        <v>319</v>
      </c>
      <c r="BN39" s="608"/>
      <c r="BO39" s="608"/>
      <c r="BP39" s="608"/>
      <c r="BQ39" s="608"/>
      <c r="BR39" s="608"/>
      <c r="BS39" s="608"/>
      <c r="BT39" s="608"/>
      <c r="BU39" s="609"/>
      <c r="BV39" s="593">
        <v>80</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1790316</v>
      </c>
      <c r="CS39" s="625"/>
      <c r="CT39" s="625"/>
      <c r="CU39" s="625"/>
      <c r="CV39" s="625"/>
      <c r="CW39" s="625"/>
      <c r="CX39" s="625"/>
      <c r="CY39" s="626"/>
      <c r="CZ39" s="627">
        <v>1</v>
      </c>
      <c r="DA39" s="628"/>
      <c r="DB39" s="628"/>
      <c r="DC39" s="629"/>
      <c r="DD39" s="602">
        <v>1754213</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5870670</v>
      </c>
      <c r="BA40" s="594"/>
      <c r="BB40" s="594"/>
      <c r="BC40" s="594"/>
      <c r="BD40" s="625"/>
      <c r="BE40" s="625"/>
      <c r="BF40" s="650"/>
      <c r="BG40" s="678"/>
      <c r="BH40" s="679"/>
      <c r="BI40" s="679"/>
      <c r="BJ40" s="679"/>
      <c r="BK40" s="679"/>
      <c r="BL40" s="187"/>
      <c r="BM40" s="608" t="s">
        <v>322</v>
      </c>
      <c r="BN40" s="608"/>
      <c r="BO40" s="608"/>
      <c r="BP40" s="608"/>
      <c r="BQ40" s="608"/>
      <c r="BR40" s="608"/>
      <c r="BS40" s="608"/>
      <c r="BT40" s="608"/>
      <c r="BU40" s="609"/>
      <c r="BV40" s="593">
        <v>124</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4789591</v>
      </c>
      <c r="CS40" s="594"/>
      <c r="CT40" s="594"/>
      <c r="CU40" s="594"/>
      <c r="CV40" s="594"/>
      <c r="CW40" s="594"/>
      <c r="CX40" s="594"/>
      <c r="CY40" s="595"/>
      <c r="CZ40" s="627">
        <v>2.6</v>
      </c>
      <c r="DA40" s="628"/>
      <c r="DB40" s="628"/>
      <c r="DC40" s="629"/>
      <c r="DD40" s="602">
        <v>1640854</v>
      </c>
      <c r="DE40" s="594"/>
      <c r="DF40" s="594"/>
      <c r="DG40" s="594"/>
      <c r="DH40" s="594"/>
      <c r="DI40" s="594"/>
      <c r="DJ40" s="594"/>
      <c r="DK40" s="595"/>
      <c r="DL40" s="602">
        <v>19790</v>
      </c>
      <c r="DM40" s="594"/>
      <c r="DN40" s="594"/>
      <c r="DO40" s="594"/>
      <c r="DP40" s="594"/>
      <c r="DQ40" s="594"/>
      <c r="DR40" s="594"/>
      <c r="DS40" s="594"/>
      <c r="DT40" s="594"/>
      <c r="DU40" s="594"/>
      <c r="DV40" s="595"/>
      <c r="DW40" s="598">
        <v>0</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12330212</v>
      </c>
      <c r="BA41" s="666"/>
      <c r="BB41" s="666"/>
      <c r="BC41" s="666"/>
      <c r="BD41" s="661"/>
      <c r="BE41" s="661"/>
      <c r="BF41" s="663"/>
      <c r="BG41" s="680"/>
      <c r="BH41" s="681"/>
      <c r="BI41" s="681"/>
      <c r="BJ41" s="681"/>
      <c r="BK41" s="681"/>
      <c r="BL41" s="189"/>
      <c r="BM41" s="614" t="s">
        <v>325</v>
      </c>
      <c r="BN41" s="614"/>
      <c r="BO41" s="614"/>
      <c r="BP41" s="614"/>
      <c r="BQ41" s="614"/>
      <c r="BR41" s="614"/>
      <c r="BS41" s="614"/>
      <c r="BT41" s="614"/>
      <c r="BU41" s="615"/>
      <c r="BV41" s="665">
        <v>326</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25"/>
      <c r="CT41" s="625"/>
      <c r="CU41" s="625"/>
      <c r="CV41" s="625"/>
      <c r="CW41" s="625"/>
      <c r="CX41" s="625"/>
      <c r="CY41" s="626"/>
      <c r="CZ41" s="627" t="s">
        <v>212</v>
      </c>
      <c r="DA41" s="628"/>
      <c r="DB41" s="628"/>
      <c r="DC41" s="629"/>
      <c r="DD41" s="602" t="s">
        <v>212</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23103999</v>
      </c>
      <c r="CS42" s="594"/>
      <c r="CT42" s="594"/>
      <c r="CU42" s="594"/>
      <c r="CV42" s="594"/>
      <c r="CW42" s="594"/>
      <c r="CX42" s="594"/>
      <c r="CY42" s="595"/>
      <c r="CZ42" s="627">
        <v>12.5</v>
      </c>
      <c r="DA42" s="676"/>
      <c r="DB42" s="676"/>
      <c r="DC42" s="677"/>
      <c r="DD42" s="602">
        <v>6984186</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688226</v>
      </c>
      <c r="CS43" s="625"/>
      <c r="CT43" s="625"/>
      <c r="CU43" s="625"/>
      <c r="CV43" s="625"/>
      <c r="CW43" s="625"/>
      <c r="CX43" s="625"/>
      <c r="CY43" s="626"/>
      <c r="CZ43" s="627">
        <v>0.4</v>
      </c>
      <c r="DA43" s="628"/>
      <c r="DB43" s="628"/>
      <c r="DC43" s="629"/>
      <c r="DD43" s="602">
        <v>667702</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331</v>
      </c>
      <c r="CD44" s="699" t="s">
        <v>284</v>
      </c>
      <c r="CE44" s="700"/>
      <c r="CF44" s="590" t="s">
        <v>332</v>
      </c>
      <c r="CG44" s="591"/>
      <c r="CH44" s="591"/>
      <c r="CI44" s="591"/>
      <c r="CJ44" s="591"/>
      <c r="CK44" s="591"/>
      <c r="CL44" s="591"/>
      <c r="CM44" s="591"/>
      <c r="CN44" s="591"/>
      <c r="CO44" s="591"/>
      <c r="CP44" s="591"/>
      <c r="CQ44" s="592"/>
      <c r="CR44" s="593">
        <v>23085033</v>
      </c>
      <c r="CS44" s="594"/>
      <c r="CT44" s="594"/>
      <c r="CU44" s="594"/>
      <c r="CV44" s="594"/>
      <c r="CW44" s="594"/>
      <c r="CX44" s="594"/>
      <c r="CY44" s="595"/>
      <c r="CZ44" s="627">
        <v>12.5</v>
      </c>
      <c r="DA44" s="676"/>
      <c r="DB44" s="676"/>
      <c r="DC44" s="677"/>
      <c r="DD44" s="602">
        <v>6969795</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333</v>
      </c>
      <c r="CG45" s="591"/>
      <c r="CH45" s="591"/>
      <c r="CI45" s="591"/>
      <c r="CJ45" s="591"/>
      <c r="CK45" s="591"/>
      <c r="CL45" s="591"/>
      <c r="CM45" s="591"/>
      <c r="CN45" s="591"/>
      <c r="CO45" s="591"/>
      <c r="CP45" s="591"/>
      <c r="CQ45" s="592"/>
      <c r="CR45" s="593">
        <v>10723959</v>
      </c>
      <c r="CS45" s="625"/>
      <c r="CT45" s="625"/>
      <c r="CU45" s="625"/>
      <c r="CV45" s="625"/>
      <c r="CW45" s="625"/>
      <c r="CX45" s="625"/>
      <c r="CY45" s="626"/>
      <c r="CZ45" s="627">
        <v>5.8</v>
      </c>
      <c r="DA45" s="628"/>
      <c r="DB45" s="628"/>
      <c r="DC45" s="629"/>
      <c r="DD45" s="602">
        <v>1117122</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334</v>
      </c>
      <c r="CG46" s="591"/>
      <c r="CH46" s="591"/>
      <c r="CI46" s="591"/>
      <c r="CJ46" s="591"/>
      <c r="CK46" s="591"/>
      <c r="CL46" s="591"/>
      <c r="CM46" s="591"/>
      <c r="CN46" s="591"/>
      <c r="CO46" s="591"/>
      <c r="CP46" s="591"/>
      <c r="CQ46" s="592"/>
      <c r="CR46" s="593">
        <v>11330770</v>
      </c>
      <c r="CS46" s="594"/>
      <c r="CT46" s="594"/>
      <c r="CU46" s="594"/>
      <c r="CV46" s="594"/>
      <c r="CW46" s="594"/>
      <c r="CX46" s="594"/>
      <c r="CY46" s="595"/>
      <c r="CZ46" s="627">
        <v>6.1</v>
      </c>
      <c r="DA46" s="676"/>
      <c r="DB46" s="676"/>
      <c r="DC46" s="677"/>
      <c r="DD46" s="602">
        <v>5382695</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335</v>
      </c>
      <c r="CG47" s="591"/>
      <c r="CH47" s="591"/>
      <c r="CI47" s="591"/>
      <c r="CJ47" s="591"/>
      <c r="CK47" s="591"/>
      <c r="CL47" s="591"/>
      <c r="CM47" s="591"/>
      <c r="CN47" s="591"/>
      <c r="CO47" s="591"/>
      <c r="CP47" s="591"/>
      <c r="CQ47" s="592"/>
      <c r="CR47" s="593">
        <v>18966</v>
      </c>
      <c r="CS47" s="625"/>
      <c r="CT47" s="625"/>
      <c r="CU47" s="625"/>
      <c r="CV47" s="625"/>
      <c r="CW47" s="625"/>
      <c r="CX47" s="625"/>
      <c r="CY47" s="626"/>
      <c r="CZ47" s="627">
        <v>0</v>
      </c>
      <c r="DA47" s="628"/>
      <c r="DB47" s="628"/>
      <c r="DC47" s="629"/>
      <c r="DD47" s="602">
        <v>14391</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336</v>
      </c>
      <c r="CG48" s="591"/>
      <c r="CH48" s="591"/>
      <c r="CI48" s="591"/>
      <c r="CJ48" s="591"/>
      <c r="CK48" s="591"/>
      <c r="CL48" s="591"/>
      <c r="CM48" s="591"/>
      <c r="CN48" s="591"/>
      <c r="CO48" s="591"/>
      <c r="CP48" s="591"/>
      <c r="CQ48" s="592"/>
      <c r="CR48" s="593" t="s">
        <v>118</v>
      </c>
      <c r="CS48" s="594"/>
      <c r="CT48" s="594"/>
      <c r="CU48" s="594"/>
      <c r="CV48" s="594"/>
      <c r="CW48" s="594"/>
      <c r="CX48" s="594"/>
      <c r="CY48" s="595"/>
      <c r="CZ48" s="627" t="s">
        <v>118</v>
      </c>
      <c r="DA48" s="676"/>
      <c r="DB48" s="676"/>
      <c r="DC48" s="677"/>
      <c r="DD48" s="602" t="s">
        <v>118</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337</v>
      </c>
      <c r="CE49" s="637"/>
      <c r="CF49" s="637"/>
      <c r="CG49" s="637"/>
      <c r="CH49" s="637"/>
      <c r="CI49" s="637"/>
      <c r="CJ49" s="637"/>
      <c r="CK49" s="637"/>
      <c r="CL49" s="637"/>
      <c r="CM49" s="637"/>
      <c r="CN49" s="637"/>
      <c r="CO49" s="637"/>
      <c r="CP49" s="637"/>
      <c r="CQ49" s="638"/>
      <c r="CR49" s="665">
        <v>184806197</v>
      </c>
      <c r="CS49" s="661"/>
      <c r="CT49" s="661"/>
      <c r="CU49" s="661"/>
      <c r="CV49" s="661"/>
      <c r="CW49" s="661"/>
      <c r="CX49" s="661"/>
      <c r="CY49" s="688"/>
      <c r="CZ49" s="689">
        <v>100</v>
      </c>
      <c r="DA49" s="690"/>
      <c r="DB49" s="690"/>
      <c r="DC49" s="691"/>
      <c r="DD49" s="692">
        <v>113873387</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CM13" sqref="CM13:CQ13"/>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360</v>
      </c>
      <c r="C7" s="720"/>
      <c r="D7" s="720"/>
      <c r="E7" s="720"/>
      <c r="F7" s="720"/>
      <c r="G7" s="720"/>
      <c r="H7" s="720"/>
      <c r="I7" s="720"/>
      <c r="J7" s="720"/>
      <c r="K7" s="720"/>
      <c r="L7" s="720"/>
      <c r="M7" s="720"/>
      <c r="N7" s="720"/>
      <c r="O7" s="720"/>
      <c r="P7" s="721"/>
      <c r="Q7" s="722">
        <v>190102</v>
      </c>
      <c r="R7" s="723"/>
      <c r="S7" s="723"/>
      <c r="T7" s="723"/>
      <c r="U7" s="723"/>
      <c r="V7" s="723">
        <v>184570</v>
      </c>
      <c r="W7" s="723"/>
      <c r="X7" s="723"/>
      <c r="Y7" s="723"/>
      <c r="Z7" s="723"/>
      <c r="AA7" s="723">
        <v>5532</v>
      </c>
      <c r="AB7" s="723"/>
      <c r="AC7" s="723"/>
      <c r="AD7" s="723"/>
      <c r="AE7" s="724"/>
      <c r="AF7" s="725">
        <v>2301</v>
      </c>
      <c r="AG7" s="726"/>
      <c r="AH7" s="726"/>
      <c r="AI7" s="726"/>
      <c r="AJ7" s="727"/>
      <c r="AK7" s="762">
        <v>5877</v>
      </c>
      <c r="AL7" s="763"/>
      <c r="AM7" s="763"/>
      <c r="AN7" s="763"/>
      <c r="AO7" s="763"/>
      <c r="AP7" s="763">
        <v>176172</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560</v>
      </c>
      <c r="BT7" s="767"/>
      <c r="BU7" s="767"/>
      <c r="BV7" s="767"/>
      <c r="BW7" s="767"/>
      <c r="BX7" s="767"/>
      <c r="BY7" s="767"/>
      <c r="BZ7" s="767"/>
      <c r="CA7" s="767"/>
      <c r="CB7" s="767"/>
      <c r="CC7" s="767"/>
      <c r="CD7" s="767"/>
      <c r="CE7" s="767"/>
      <c r="CF7" s="767"/>
      <c r="CG7" s="768"/>
      <c r="CH7" s="759">
        <v>0</v>
      </c>
      <c r="CI7" s="760"/>
      <c r="CJ7" s="760"/>
      <c r="CK7" s="760"/>
      <c r="CL7" s="761"/>
      <c r="CM7" s="759">
        <v>697</v>
      </c>
      <c r="CN7" s="760"/>
      <c r="CO7" s="760"/>
      <c r="CP7" s="760"/>
      <c r="CQ7" s="761"/>
      <c r="CR7" s="759">
        <v>10</v>
      </c>
      <c r="CS7" s="760"/>
      <c r="CT7" s="760"/>
      <c r="CU7" s="760"/>
      <c r="CV7" s="761"/>
      <c r="CW7" s="759" t="s">
        <v>545</v>
      </c>
      <c r="CX7" s="760"/>
      <c r="CY7" s="760"/>
      <c r="CZ7" s="760"/>
      <c r="DA7" s="761"/>
      <c r="DB7" s="759" t="s">
        <v>545</v>
      </c>
      <c r="DC7" s="760"/>
      <c r="DD7" s="760"/>
      <c r="DE7" s="760"/>
      <c r="DF7" s="761"/>
      <c r="DG7" s="759" t="s">
        <v>545</v>
      </c>
      <c r="DH7" s="760"/>
      <c r="DI7" s="760"/>
      <c r="DJ7" s="760"/>
      <c r="DK7" s="761"/>
      <c r="DL7" s="759" t="s">
        <v>545</v>
      </c>
      <c r="DM7" s="760"/>
      <c r="DN7" s="760"/>
      <c r="DO7" s="760"/>
      <c r="DP7" s="761"/>
      <c r="DQ7" s="759" t="s">
        <v>545</v>
      </c>
      <c r="DR7" s="760"/>
      <c r="DS7" s="760"/>
      <c r="DT7" s="760"/>
      <c r="DU7" s="761"/>
      <c r="DV7" s="740"/>
      <c r="DW7" s="741"/>
      <c r="DX7" s="741"/>
      <c r="DY7" s="741"/>
      <c r="DZ7" s="742"/>
      <c r="EA7" s="205"/>
    </row>
    <row r="8" spans="1:131" s="206" customFormat="1" ht="26.25" customHeight="1" x14ac:dyDescent="0.15">
      <c r="A8" s="212">
        <v>2</v>
      </c>
      <c r="B8" s="743" t="s">
        <v>361</v>
      </c>
      <c r="C8" s="744"/>
      <c r="D8" s="744"/>
      <c r="E8" s="744"/>
      <c r="F8" s="744"/>
      <c r="G8" s="744"/>
      <c r="H8" s="744"/>
      <c r="I8" s="744"/>
      <c r="J8" s="744"/>
      <c r="K8" s="744"/>
      <c r="L8" s="744"/>
      <c r="M8" s="744"/>
      <c r="N8" s="744"/>
      <c r="O8" s="744"/>
      <c r="P8" s="745"/>
      <c r="Q8" s="746">
        <v>580</v>
      </c>
      <c r="R8" s="747"/>
      <c r="S8" s="747"/>
      <c r="T8" s="747"/>
      <c r="U8" s="747"/>
      <c r="V8" s="747">
        <v>202</v>
      </c>
      <c r="W8" s="747"/>
      <c r="X8" s="747"/>
      <c r="Y8" s="747"/>
      <c r="Z8" s="747"/>
      <c r="AA8" s="747">
        <v>378</v>
      </c>
      <c r="AB8" s="747"/>
      <c r="AC8" s="747"/>
      <c r="AD8" s="747"/>
      <c r="AE8" s="748"/>
      <c r="AF8" s="749" t="s">
        <v>108</v>
      </c>
      <c r="AG8" s="750"/>
      <c r="AH8" s="750"/>
      <c r="AI8" s="750"/>
      <c r="AJ8" s="751"/>
      <c r="AK8" s="752">
        <v>21</v>
      </c>
      <c r="AL8" s="753"/>
      <c r="AM8" s="753"/>
      <c r="AN8" s="753"/>
      <c r="AO8" s="753"/>
      <c r="AP8" s="753">
        <v>1221</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561</v>
      </c>
      <c r="BT8" s="757"/>
      <c r="BU8" s="757"/>
      <c r="BV8" s="757"/>
      <c r="BW8" s="757"/>
      <c r="BX8" s="757"/>
      <c r="BY8" s="757"/>
      <c r="BZ8" s="757"/>
      <c r="CA8" s="757"/>
      <c r="CB8" s="757"/>
      <c r="CC8" s="757"/>
      <c r="CD8" s="757"/>
      <c r="CE8" s="757"/>
      <c r="CF8" s="757"/>
      <c r="CG8" s="758"/>
      <c r="CH8" s="769">
        <v>0</v>
      </c>
      <c r="CI8" s="770"/>
      <c r="CJ8" s="770"/>
      <c r="CK8" s="770"/>
      <c r="CL8" s="771"/>
      <c r="CM8" s="769">
        <v>536</v>
      </c>
      <c r="CN8" s="770"/>
      <c r="CO8" s="770"/>
      <c r="CP8" s="770"/>
      <c r="CQ8" s="771"/>
      <c r="CR8" s="769">
        <v>535</v>
      </c>
      <c r="CS8" s="770"/>
      <c r="CT8" s="770"/>
      <c r="CU8" s="770"/>
      <c r="CV8" s="771"/>
      <c r="CW8" s="769">
        <v>47</v>
      </c>
      <c r="CX8" s="770"/>
      <c r="CY8" s="770"/>
      <c r="CZ8" s="770"/>
      <c r="DA8" s="771"/>
      <c r="DB8" s="769" t="s">
        <v>545</v>
      </c>
      <c r="DC8" s="770"/>
      <c r="DD8" s="770"/>
      <c r="DE8" s="770"/>
      <c r="DF8" s="771"/>
      <c r="DG8" s="769" t="s">
        <v>545</v>
      </c>
      <c r="DH8" s="770"/>
      <c r="DI8" s="770"/>
      <c r="DJ8" s="770"/>
      <c r="DK8" s="771"/>
      <c r="DL8" s="769" t="s">
        <v>545</v>
      </c>
      <c r="DM8" s="770"/>
      <c r="DN8" s="770"/>
      <c r="DO8" s="770"/>
      <c r="DP8" s="771"/>
      <c r="DQ8" s="769" t="s">
        <v>568</v>
      </c>
      <c r="DR8" s="770"/>
      <c r="DS8" s="770"/>
      <c r="DT8" s="770"/>
      <c r="DU8" s="771"/>
      <c r="DV8" s="772"/>
      <c r="DW8" s="773"/>
      <c r="DX8" s="773"/>
      <c r="DY8" s="773"/>
      <c r="DZ8" s="774"/>
      <c r="EA8" s="205"/>
    </row>
    <row r="9" spans="1:131" s="206" customFormat="1" ht="26.25" customHeight="1" x14ac:dyDescent="0.15">
      <c r="A9" s="212">
        <v>3</v>
      </c>
      <c r="B9" s="743" t="s">
        <v>362</v>
      </c>
      <c r="C9" s="744"/>
      <c r="D9" s="744"/>
      <c r="E9" s="744"/>
      <c r="F9" s="744"/>
      <c r="G9" s="744"/>
      <c r="H9" s="744"/>
      <c r="I9" s="744"/>
      <c r="J9" s="744"/>
      <c r="K9" s="744"/>
      <c r="L9" s="744"/>
      <c r="M9" s="744"/>
      <c r="N9" s="744"/>
      <c r="O9" s="744"/>
      <c r="P9" s="745"/>
      <c r="Q9" s="746">
        <v>100</v>
      </c>
      <c r="R9" s="747"/>
      <c r="S9" s="747"/>
      <c r="T9" s="747"/>
      <c r="U9" s="747"/>
      <c r="V9" s="747">
        <v>80</v>
      </c>
      <c r="W9" s="747"/>
      <c r="X9" s="747"/>
      <c r="Y9" s="747"/>
      <c r="Z9" s="747"/>
      <c r="AA9" s="747">
        <v>20</v>
      </c>
      <c r="AB9" s="747"/>
      <c r="AC9" s="747"/>
      <c r="AD9" s="747"/>
      <c r="AE9" s="748"/>
      <c r="AF9" s="749">
        <v>20</v>
      </c>
      <c r="AG9" s="750"/>
      <c r="AH9" s="750"/>
      <c r="AI9" s="750"/>
      <c r="AJ9" s="751"/>
      <c r="AK9" s="752">
        <v>5</v>
      </c>
      <c r="AL9" s="753"/>
      <c r="AM9" s="753"/>
      <c r="AN9" s="753"/>
      <c r="AO9" s="753"/>
      <c r="AP9" s="753" t="s">
        <v>545</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562</v>
      </c>
      <c r="BT9" s="757"/>
      <c r="BU9" s="757"/>
      <c r="BV9" s="757"/>
      <c r="BW9" s="757"/>
      <c r="BX9" s="757"/>
      <c r="BY9" s="757"/>
      <c r="BZ9" s="757"/>
      <c r="CA9" s="757"/>
      <c r="CB9" s="757"/>
      <c r="CC9" s="757"/>
      <c r="CD9" s="757"/>
      <c r="CE9" s="757"/>
      <c r="CF9" s="757"/>
      <c r="CG9" s="758"/>
      <c r="CH9" s="769" t="s">
        <v>545</v>
      </c>
      <c r="CI9" s="770"/>
      <c r="CJ9" s="770"/>
      <c r="CK9" s="770"/>
      <c r="CL9" s="771"/>
      <c r="CM9" s="769">
        <v>1000</v>
      </c>
      <c r="CN9" s="770"/>
      <c r="CO9" s="770"/>
      <c r="CP9" s="770"/>
      <c r="CQ9" s="771"/>
      <c r="CR9" s="769">
        <v>1000</v>
      </c>
      <c r="CS9" s="770"/>
      <c r="CT9" s="770"/>
      <c r="CU9" s="770"/>
      <c r="CV9" s="771"/>
      <c r="CW9" s="769">
        <v>59</v>
      </c>
      <c r="CX9" s="770"/>
      <c r="CY9" s="770"/>
      <c r="CZ9" s="770"/>
      <c r="DA9" s="771"/>
      <c r="DB9" s="769" t="s">
        <v>545</v>
      </c>
      <c r="DC9" s="770"/>
      <c r="DD9" s="770"/>
      <c r="DE9" s="770"/>
      <c r="DF9" s="771"/>
      <c r="DG9" s="769" t="s">
        <v>545</v>
      </c>
      <c r="DH9" s="770"/>
      <c r="DI9" s="770"/>
      <c r="DJ9" s="770"/>
      <c r="DK9" s="771"/>
      <c r="DL9" s="769" t="s">
        <v>545</v>
      </c>
      <c r="DM9" s="770"/>
      <c r="DN9" s="770"/>
      <c r="DO9" s="770"/>
      <c r="DP9" s="771"/>
      <c r="DQ9" s="769" t="s">
        <v>569</v>
      </c>
      <c r="DR9" s="770"/>
      <c r="DS9" s="770"/>
      <c r="DT9" s="770"/>
      <c r="DU9" s="771"/>
      <c r="DV9" s="772"/>
      <c r="DW9" s="773"/>
      <c r="DX9" s="773"/>
      <c r="DY9" s="773"/>
      <c r="DZ9" s="774"/>
      <c r="EA9" s="205"/>
    </row>
    <row r="10" spans="1:131" s="206" customFormat="1" ht="26.25" customHeight="1" x14ac:dyDescent="0.15">
      <c r="A10" s="212">
        <v>4</v>
      </c>
      <c r="B10" s="743" t="s">
        <v>363</v>
      </c>
      <c r="C10" s="744"/>
      <c r="D10" s="744"/>
      <c r="E10" s="744"/>
      <c r="F10" s="744"/>
      <c r="G10" s="744"/>
      <c r="H10" s="744"/>
      <c r="I10" s="744"/>
      <c r="J10" s="744"/>
      <c r="K10" s="744"/>
      <c r="L10" s="744"/>
      <c r="M10" s="744"/>
      <c r="N10" s="744"/>
      <c r="O10" s="744"/>
      <c r="P10" s="745"/>
      <c r="Q10" s="746">
        <v>18637</v>
      </c>
      <c r="R10" s="747"/>
      <c r="S10" s="747"/>
      <c r="T10" s="747"/>
      <c r="U10" s="747"/>
      <c r="V10" s="747">
        <v>18637</v>
      </c>
      <c r="W10" s="747"/>
      <c r="X10" s="747"/>
      <c r="Y10" s="747"/>
      <c r="Z10" s="747"/>
      <c r="AA10" s="747" t="s">
        <v>545</v>
      </c>
      <c r="AB10" s="747"/>
      <c r="AC10" s="747"/>
      <c r="AD10" s="747"/>
      <c r="AE10" s="748"/>
      <c r="AF10" s="749" t="s">
        <v>108</v>
      </c>
      <c r="AG10" s="750"/>
      <c r="AH10" s="750"/>
      <c r="AI10" s="750"/>
      <c r="AJ10" s="751"/>
      <c r="AK10" s="752">
        <v>16199</v>
      </c>
      <c r="AL10" s="753"/>
      <c r="AM10" s="753"/>
      <c r="AN10" s="753"/>
      <c r="AO10" s="753"/>
      <c r="AP10" s="753" t="s">
        <v>545</v>
      </c>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563</v>
      </c>
      <c r="BT10" s="757"/>
      <c r="BU10" s="757"/>
      <c r="BV10" s="757"/>
      <c r="BW10" s="757"/>
      <c r="BX10" s="757"/>
      <c r="BY10" s="757"/>
      <c r="BZ10" s="757"/>
      <c r="CA10" s="757"/>
      <c r="CB10" s="757"/>
      <c r="CC10" s="757"/>
      <c r="CD10" s="757"/>
      <c r="CE10" s="757"/>
      <c r="CF10" s="757"/>
      <c r="CG10" s="758"/>
      <c r="CH10" s="769">
        <v>0</v>
      </c>
      <c r="CI10" s="770"/>
      <c r="CJ10" s="770"/>
      <c r="CK10" s="770"/>
      <c r="CL10" s="771"/>
      <c r="CM10" s="769">
        <v>495</v>
      </c>
      <c r="CN10" s="770"/>
      <c r="CO10" s="770"/>
      <c r="CP10" s="770"/>
      <c r="CQ10" s="771"/>
      <c r="CR10" s="769">
        <v>500</v>
      </c>
      <c r="CS10" s="770"/>
      <c r="CT10" s="770"/>
      <c r="CU10" s="770"/>
      <c r="CV10" s="771"/>
      <c r="CW10" s="769">
        <v>2</v>
      </c>
      <c r="CX10" s="770"/>
      <c r="CY10" s="770"/>
      <c r="CZ10" s="770"/>
      <c r="DA10" s="771"/>
      <c r="DB10" s="769" t="s">
        <v>545</v>
      </c>
      <c r="DC10" s="770"/>
      <c r="DD10" s="770"/>
      <c r="DE10" s="770"/>
      <c r="DF10" s="771"/>
      <c r="DG10" s="769" t="s">
        <v>545</v>
      </c>
      <c r="DH10" s="770"/>
      <c r="DI10" s="770"/>
      <c r="DJ10" s="770"/>
      <c r="DK10" s="771"/>
      <c r="DL10" s="769" t="s">
        <v>545</v>
      </c>
      <c r="DM10" s="770"/>
      <c r="DN10" s="770"/>
      <c r="DO10" s="770"/>
      <c r="DP10" s="771"/>
      <c r="DQ10" s="769" t="s">
        <v>545</v>
      </c>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564</v>
      </c>
      <c r="BT11" s="757"/>
      <c r="BU11" s="757"/>
      <c r="BV11" s="757"/>
      <c r="BW11" s="757"/>
      <c r="BX11" s="757"/>
      <c r="BY11" s="757"/>
      <c r="BZ11" s="757"/>
      <c r="CA11" s="757"/>
      <c r="CB11" s="757"/>
      <c r="CC11" s="757"/>
      <c r="CD11" s="757"/>
      <c r="CE11" s="757"/>
      <c r="CF11" s="757"/>
      <c r="CG11" s="758"/>
      <c r="CH11" s="769">
        <v>0</v>
      </c>
      <c r="CI11" s="770"/>
      <c r="CJ11" s="770"/>
      <c r="CK11" s="770"/>
      <c r="CL11" s="771"/>
      <c r="CM11" s="769">
        <v>525</v>
      </c>
      <c r="CN11" s="770"/>
      <c r="CO11" s="770"/>
      <c r="CP11" s="770"/>
      <c r="CQ11" s="771"/>
      <c r="CR11" s="769">
        <v>250</v>
      </c>
      <c r="CS11" s="770"/>
      <c r="CT11" s="770"/>
      <c r="CU11" s="770"/>
      <c r="CV11" s="771"/>
      <c r="CW11" s="769">
        <v>221</v>
      </c>
      <c r="CX11" s="770"/>
      <c r="CY11" s="770"/>
      <c r="CZ11" s="770"/>
      <c r="DA11" s="771"/>
      <c r="DB11" s="769" t="s">
        <v>545</v>
      </c>
      <c r="DC11" s="770"/>
      <c r="DD11" s="770"/>
      <c r="DE11" s="770"/>
      <c r="DF11" s="771"/>
      <c r="DG11" s="769" t="s">
        <v>545</v>
      </c>
      <c r="DH11" s="770"/>
      <c r="DI11" s="770"/>
      <c r="DJ11" s="770"/>
      <c r="DK11" s="771"/>
      <c r="DL11" s="769" t="s">
        <v>545</v>
      </c>
      <c r="DM11" s="770"/>
      <c r="DN11" s="770"/>
      <c r="DO11" s="770"/>
      <c r="DP11" s="771"/>
      <c r="DQ11" s="769" t="s">
        <v>545</v>
      </c>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565</v>
      </c>
      <c r="BT12" s="757"/>
      <c r="BU12" s="757"/>
      <c r="BV12" s="757"/>
      <c r="BW12" s="757"/>
      <c r="BX12" s="757"/>
      <c r="BY12" s="757"/>
      <c r="BZ12" s="757"/>
      <c r="CA12" s="757"/>
      <c r="CB12" s="757"/>
      <c r="CC12" s="757"/>
      <c r="CD12" s="757"/>
      <c r="CE12" s="757"/>
      <c r="CF12" s="757"/>
      <c r="CG12" s="758"/>
      <c r="CH12" s="769" t="s">
        <v>545</v>
      </c>
      <c r="CI12" s="770"/>
      <c r="CJ12" s="770"/>
      <c r="CK12" s="770"/>
      <c r="CL12" s="771"/>
      <c r="CM12" s="769" t="s">
        <v>574</v>
      </c>
      <c r="CN12" s="770"/>
      <c r="CO12" s="770"/>
      <c r="CP12" s="770"/>
      <c r="CQ12" s="771"/>
      <c r="CR12" s="769">
        <v>1</v>
      </c>
      <c r="CS12" s="770"/>
      <c r="CT12" s="770"/>
      <c r="CU12" s="770"/>
      <c r="CV12" s="771"/>
      <c r="CW12" s="769" t="s">
        <v>545</v>
      </c>
      <c r="CX12" s="770"/>
      <c r="CY12" s="770"/>
      <c r="CZ12" s="770"/>
      <c r="DA12" s="771"/>
      <c r="DB12" s="769" t="s">
        <v>567</v>
      </c>
      <c r="DC12" s="770"/>
      <c r="DD12" s="770"/>
      <c r="DE12" s="770"/>
      <c r="DF12" s="771"/>
      <c r="DG12" s="769" t="s">
        <v>545</v>
      </c>
      <c r="DH12" s="770"/>
      <c r="DI12" s="770"/>
      <c r="DJ12" s="770"/>
      <c r="DK12" s="771"/>
      <c r="DL12" s="769" t="s">
        <v>545</v>
      </c>
      <c r="DM12" s="770"/>
      <c r="DN12" s="770"/>
      <c r="DO12" s="770"/>
      <c r="DP12" s="771"/>
      <c r="DQ12" s="769" t="s">
        <v>545</v>
      </c>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566</v>
      </c>
      <c r="BT13" s="757"/>
      <c r="BU13" s="757"/>
      <c r="BV13" s="757"/>
      <c r="BW13" s="757"/>
      <c r="BX13" s="757"/>
      <c r="BY13" s="757"/>
      <c r="BZ13" s="757"/>
      <c r="CA13" s="757"/>
      <c r="CB13" s="757"/>
      <c r="CC13" s="757"/>
      <c r="CD13" s="757"/>
      <c r="CE13" s="757"/>
      <c r="CF13" s="757"/>
      <c r="CG13" s="758"/>
      <c r="CH13" s="769">
        <v>-23</v>
      </c>
      <c r="CI13" s="770"/>
      <c r="CJ13" s="770"/>
      <c r="CK13" s="770"/>
      <c r="CL13" s="771"/>
      <c r="CM13" s="769">
        <v>868</v>
      </c>
      <c r="CN13" s="770"/>
      <c r="CO13" s="770"/>
      <c r="CP13" s="770"/>
      <c r="CQ13" s="771"/>
      <c r="CR13" s="769">
        <v>1150</v>
      </c>
      <c r="CS13" s="770"/>
      <c r="CT13" s="770"/>
      <c r="CU13" s="770"/>
      <c r="CV13" s="771"/>
      <c r="CW13" s="769">
        <v>68</v>
      </c>
      <c r="CX13" s="770"/>
      <c r="CY13" s="770"/>
      <c r="CZ13" s="770"/>
      <c r="DA13" s="771"/>
      <c r="DB13" s="769" t="s">
        <v>545</v>
      </c>
      <c r="DC13" s="770"/>
      <c r="DD13" s="770"/>
      <c r="DE13" s="770"/>
      <c r="DF13" s="771"/>
      <c r="DG13" s="769" t="s">
        <v>545</v>
      </c>
      <c r="DH13" s="770"/>
      <c r="DI13" s="770"/>
      <c r="DJ13" s="770"/>
      <c r="DK13" s="771"/>
      <c r="DL13" s="769" t="s">
        <v>545</v>
      </c>
      <c r="DM13" s="770"/>
      <c r="DN13" s="770"/>
      <c r="DO13" s="770"/>
      <c r="DP13" s="771"/>
      <c r="DQ13" s="769" t="s">
        <v>545</v>
      </c>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364</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365</v>
      </c>
      <c r="B23" s="778" t="s">
        <v>366</v>
      </c>
      <c r="C23" s="779"/>
      <c r="D23" s="779"/>
      <c r="E23" s="779"/>
      <c r="F23" s="779"/>
      <c r="G23" s="779"/>
      <c r="H23" s="779"/>
      <c r="I23" s="779"/>
      <c r="J23" s="779"/>
      <c r="K23" s="779"/>
      <c r="L23" s="779"/>
      <c r="M23" s="779"/>
      <c r="N23" s="779"/>
      <c r="O23" s="779"/>
      <c r="P23" s="780"/>
      <c r="Q23" s="781">
        <v>193195</v>
      </c>
      <c r="R23" s="782"/>
      <c r="S23" s="782"/>
      <c r="T23" s="782"/>
      <c r="U23" s="782"/>
      <c r="V23" s="782">
        <v>187265</v>
      </c>
      <c r="W23" s="782"/>
      <c r="X23" s="782"/>
      <c r="Y23" s="782"/>
      <c r="Z23" s="782"/>
      <c r="AA23" s="782">
        <v>5931</v>
      </c>
      <c r="AB23" s="782"/>
      <c r="AC23" s="782"/>
      <c r="AD23" s="782"/>
      <c r="AE23" s="783"/>
      <c r="AF23" s="784">
        <v>2321</v>
      </c>
      <c r="AG23" s="782"/>
      <c r="AH23" s="782"/>
      <c r="AI23" s="782"/>
      <c r="AJ23" s="785"/>
      <c r="AK23" s="786"/>
      <c r="AL23" s="787"/>
      <c r="AM23" s="787"/>
      <c r="AN23" s="787"/>
      <c r="AO23" s="787"/>
      <c r="AP23" s="782">
        <v>177393</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367</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368</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343</v>
      </c>
      <c r="B26" s="729"/>
      <c r="C26" s="729"/>
      <c r="D26" s="729"/>
      <c r="E26" s="729"/>
      <c r="F26" s="729"/>
      <c r="G26" s="729"/>
      <c r="H26" s="729"/>
      <c r="I26" s="729"/>
      <c r="J26" s="729"/>
      <c r="K26" s="729"/>
      <c r="L26" s="729"/>
      <c r="M26" s="729"/>
      <c r="N26" s="729"/>
      <c r="O26" s="729"/>
      <c r="P26" s="730"/>
      <c r="Q26" s="705" t="s">
        <v>369</v>
      </c>
      <c r="R26" s="706"/>
      <c r="S26" s="706"/>
      <c r="T26" s="706"/>
      <c r="U26" s="707"/>
      <c r="V26" s="705" t="s">
        <v>370</v>
      </c>
      <c r="W26" s="706"/>
      <c r="X26" s="706"/>
      <c r="Y26" s="706"/>
      <c r="Z26" s="707"/>
      <c r="AA26" s="705" t="s">
        <v>371</v>
      </c>
      <c r="AB26" s="706"/>
      <c r="AC26" s="706"/>
      <c r="AD26" s="706"/>
      <c r="AE26" s="706"/>
      <c r="AF26" s="800" t="s">
        <v>372</v>
      </c>
      <c r="AG26" s="801"/>
      <c r="AH26" s="801"/>
      <c r="AI26" s="801"/>
      <c r="AJ26" s="802"/>
      <c r="AK26" s="706" t="s">
        <v>373</v>
      </c>
      <c r="AL26" s="706"/>
      <c r="AM26" s="706"/>
      <c r="AN26" s="706"/>
      <c r="AO26" s="707"/>
      <c r="AP26" s="705" t="s">
        <v>374</v>
      </c>
      <c r="AQ26" s="706"/>
      <c r="AR26" s="706"/>
      <c r="AS26" s="706"/>
      <c r="AT26" s="707"/>
      <c r="AU26" s="705" t="s">
        <v>375</v>
      </c>
      <c r="AV26" s="706"/>
      <c r="AW26" s="706"/>
      <c r="AX26" s="706"/>
      <c r="AY26" s="707"/>
      <c r="AZ26" s="705" t="s">
        <v>376</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377</v>
      </c>
      <c r="C28" s="720"/>
      <c r="D28" s="720"/>
      <c r="E28" s="720"/>
      <c r="F28" s="720"/>
      <c r="G28" s="720"/>
      <c r="H28" s="720"/>
      <c r="I28" s="720"/>
      <c r="J28" s="720"/>
      <c r="K28" s="720"/>
      <c r="L28" s="720"/>
      <c r="M28" s="720"/>
      <c r="N28" s="720"/>
      <c r="O28" s="720"/>
      <c r="P28" s="721"/>
      <c r="Q28" s="810">
        <v>63141</v>
      </c>
      <c r="R28" s="811"/>
      <c r="S28" s="811"/>
      <c r="T28" s="811"/>
      <c r="U28" s="811"/>
      <c r="V28" s="811">
        <v>63100</v>
      </c>
      <c r="W28" s="811"/>
      <c r="X28" s="811"/>
      <c r="Y28" s="811"/>
      <c r="Z28" s="811"/>
      <c r="AA28" s="811">
        <v>40</v>
      </c>
      <c r="AB28" s="811"/>
      <c r="AC28" s="811"/>
      <c r="AD28" s="811"/>
      <c r="AE28" s="812"/>
      <c r="AF28" s="813">
        <v>40</v>
      </c>
      <c r="AG28" s="811"/>
      <c r="AH28" s="811"/>
      <c r="AI28" s="811"/>
      <c r="AJ28" s="814"/>
      <c r="AK28" s="815">
        <v>5871</v>
      </c>
      <c r="AL28" s="806"/>
      <c r="AM28" s="806"/>
      <c r="AN28" s="806"/>
      <c r="AO28" s="806"/>
      <c r="AP28" s="806" t="s">
        <v>545</v>
      </c>
      <c r="AQ28" s="806"/>
      <c r="AR28" s="806"/>
      <c r="AS28" s="806"/>
      <c r="AT28" s="806"/>
      <c r="AU28" s="806" t="s">
        <v>545</v>
      </c>
      <c r="AV28" s="806"/>
      <c r="AW28" s="806"/>
      <c r="AX28" s="806"/>
      <c r="AY28" s="806"/>
      <c r="AZ28" s="807" t="s">
        <v>545</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378</v>
      </c>
      <c r="C29" s="744"/>
      <c r="D29" s="744"/>
      <c r="E29" s="744"/>
      <c r="F29" s="744"/>
      <c r="G29" s="744"/>
      <c r="H29" s="744"/>
      <c r="I29" s="744"/>
      <c r="J29" s="744"/>
      <c r="K29" s="744"/>
      <c r="L29" s="744"/>
      <c r="M29" s="744"/>
      <c r="N29" s="744"/>
      <c r="O29" s="744"/>
      <c r="P29" s="745"/>
      <c r="Q29" s="746">
        <v>44080</v>
      </c>
      <c r="R29" s="747"/>
      <c r="S29" s="747"/>
      <c r="T29" s="747"/>
      <c r="U29" s="747"/>
      <c r="V29" s="747">
        <v>43636</v>
      </c>
      <c r="W29" s="747"/>
      <c r="X29" s="747"/>
      <c r="Y29" s="747"/>
      <c r="Z29" s="747"/>
      <c r="AA29" s="747">
        <v>445</v>
      </c>
      <c r="AB29" s="747"/>
      <c r="AC29" s="747"/>
      <c r="AD29" s="747"/>
      <c r="AE29" s="748"/>
      <c r="AF29" s="749">
        <v>445</v>
      </c>
      <c r="AG29" s="750"/>
      <c r="AH29" s="750"/>
      <c r="AI29" s="750"/>
      <c r="AJ29" s="751"/>
      <c r="AK29" s="818">
        <v>6300</v>
      </c>
      <c r="AL29" s="819"/>
      <c r="AM29" s="819"/>
      <c r="AN29" s="819"/>
      <c r="AO29" s="819"/>
      <c r="AP29" s="819" t="s">
        <v>545</v>
      </c>
      <c r="AQ29" s="819"/>
      <c r="AR29" s="819"/>
      <c r="AS29" s="819"/>
      <c r="AT29" s="819"/>
      <c r="AU29" s="819" t="s">
        <v>545</v>
      </c>
      <c r="AV29" s="819"/>
      <c r="AW29" s="819"/>
      <c r="AX29" s="819"/>
      <c r="AY29" s="819"/>
      <c r="AZ29" s="820" t="s">
        <v>546</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379</v>
      </c>
      <c r="C30" s="744"/>
      <c r="D30" s="744"/>
      <c r="E30" s="744"/>
      <c r="F30" s="744"/>
      <c r="G30" s="744"/>
      <c r="H30" s="744"/>
      <c r="I30" s="744"/>
      <c r="J30" s="744"/>
      <c r="K30" s="744"/>
      <c r="L30" s="744"/>
      <c r="M30" s="744"/>
      <c r="N30" s="744"/>
      <c r="O30" s="744"/>
      <c r="P30" s="745"/>
      <c r="Q30" s="746">
        <v>5832</v>
      </c>
      <c r="R30" s="747"/>
      <c r="S30" s="747"/>
      <c r="T30" s="747"/>
      <c r="U30" s="747"/>
      <c r="V30" s="747">
        <v>5346</v>
      </c>
      <c r="W30" s="747"/>
      <c r="X30" s="747"/>
      <c r="Y30" s="747"/>
      <c r="Z30" s="747"/>
      <c r="AA30" s="747">
        <v>486</v>
      </c>
      <c r="AB30" s="747"/>
      <c r="AC30" s="747"/>
      <c r="AD30" s="747"/>
      <c r="AE30" s="748"/>
      <c r="AF30" s="749">
        <v>486</v>
      </c>
      <c r="AG30" s="750"/>
      <c r="AH30" s="750"/>
      <c r="AI30" s="750"/>
      <c r="AJ30" s="751"/>
      <c r="AK30" s="818">
        <v>1221</v>
      </c>
      <c r="AL30" s="819"/>
      <c r="AM30" s="819"/>
      <c r="AN30" s="819"/>
      <c r="AO30" s="819"/>
      <c r="AP30" s="819" t="s">
        <v>545</v>
      </c>
      <c r="AQ30" s="819"/>
      <c r="AR30" s="819"/>
      <c r="AS30" s="819"/>
      <c r="AT30" s="819"/>
      <c r="AU30" s="819" t="s">
        <v>545</v>
      </c>
      <c r="AV30" s="819"/>
      <c r="AW30" s="819"/>
      <c r="AX30" s="819"/>
      <c r="AY30" s="819"/>
      <c r="AZ30" s="820" t="s">
        <v>545</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380</v>
      </c>
      <c r="C31" s="744"/>
      <c r="D31" s="744"/>
      <c r="E31" s="744"/>
      <c r="F31" s="744"/>
      <c r="G31" s="744"/>
      <c r="H31" s="744"/>
      <c r="I31" s="744"/>
      <c r="J31" s="744"/>
      <c r="K31" s="744"/>
      <c r="L31" s="744"/>
      <c r="M31" s="744"/>
      <c r="N31" s="744"/>
      <c r="O31" s="744"/>
      <c r="P31" s="745"/>
      <c r="Q31" s="746">
        <v>114</v>
      </c>
      <c r="R31" s="747"/>
      <c r="S31" s="747"/>
      <c r="T31" s="747"/>
      <c r="U31" s="747"/>
      <c r="V31" s="747">
        <v>114</v>
      </c>
      <c r="W31" s="747"/>
      <c r="X31" s="747"/>
      <c r="Y31" s="747"/>
      <c r="Z31" s="747"/>
      <c r="AA31" s="747" t="s">
        <v>545</v>
      </c>
      <c r="AB31" s="747"/>
      <c r="AC31" s="747"/>
      <c r="AD31" s="747"/>
      <c r="AE31" s="748"/>
      <c r="AF31" s="749" t="s">
        <v>108</v>
      </c>
      <c r="AG31" s="750"/>
      <c r="AH31" s="750"/>
      <c r="AI31" s="750"/>
      <c r="AJ31" s="751"/>
      <c r="AK31" s="818">
        <v>32</v>
      </c>
      <c r="AL31" s="819"/>
      <c r="AM31" s="819"/>
      <c r="AN31" s="819"/>
      <c r="AO31" s="819"/>
      <c r="AP31" s="819">
        <v>264</v>
      </c>
      <c r="AQ31" s="819"/>
      <c r="AR31" s="819"/>
      <c r="AS31" s="819"/>
      <c r="AT31" s="819"/>
      <c r="AU31" s="819">
        <v>93</v>
      </c>
      <c r="AV31" s="819"/>
      <c r="AW31" s="819"/>
      <c r="AX31" s="819"/>
      <c r="AY31" s="819"/>
      <c r="AZ31" s="820" t="s">
        <v>545</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381</v>
      </c>
      <c r="C32" s="744"/>
      <c r="D32" s="744"/>
      <c r="E32" s="744"/>
      <c r="F32" s="744"/>
      <c r="G32" s="744"/>
      <c r="H32" s="744"/>
      <c r="I32" s="744"/>
      <c r="J32" s="744"/>
      <c r="K32" s="744"/>
      <c r="L32" s="744"/>
      <c r="M32" s="744"/>
      <c r="N32" s="744"/>
      <c r="O32" s="744"/>
      <c r="P32" s="745"/>
      <c r="Q32" s="746">
        <v>17112</v>
      </c>
      <c r="R32" s="747"/>
      <c r="S32" s="747"/>
      <c r="T32" s="747"/>
      <c r="U32" s="747"/>
      <c r="V32" s="747">
        <v>16562</v>
      </c>
      <c r="W32" s="747"/>
      <c r="X32" s="747"/>
      <c r="Y32" s="747"/>
      <c r="Z32" s="747"/>
      <c r="AA32" s="747">
        <v>551</v>
      </c>
      <c r="AB32" s="747"/>
      <c r="AC32" s="747"/>
      <c r="AD32" s="747"/>
      <c r="AE32" s="748"/>
      <c r="AF32" s="749">
        <v>551</v>
      </c>
      <c r="AG32" s="750"/>
      <c r="AH32" s="750"/>
      <c r="AI32" s="750"/>
      <c r="AJ32" s="751"/>
      <c r="AK32" s="818" t="s">
        <v>545</v>
      </c>
      <c r="AL32" s="819"/>
      <c r="AM32" s="819"/>
      <c r="AN32" s="819"/>
      <c r="AO32" s="819"/>
      <c r="AP32" s="819">
        <v>1605</v>
      </c>
      <c r="AQ32" s="819"/>
      <c r="AR32" s="819"/>
      <c r="AS32" s="819"/>
      <c r="AT32" s="819"/>
      <c r="AU32" s="819" t="s">
        <v>545</v>
      </c>
      <c r="AV32" s="819"/>
      <c r="AW32" s="819"/>
      <c r="AX32" s="819"/>
      <c r="AY32" s="819"/>
      <c r="AZ32" s="820" t="s">
        <v>545</v>
      </c>
      <c r="BA32" s="820"/>
      <c r="BB32" s="820"/>
      <c r="BC32" s="820"/>
      <c r="BD32" s="820"/>
      <c r="BE32" s="816"/>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382</v>
      </c>
      <c r="C33" s="744"/>
      <c r="D33" s="744"/>
      <c r="E33" s="744"/>
      <c r="F33" s="744"/>
      <c r="G33" s="744"/>
      <c r="H33" s="744"/>
      <c r="I33" s="744"/>
      <c r="J33" s="744"/>
      <c r="K33" s="744"/>
      <c r="L33" s="744"/>
      <c r="M33" s="744"/>
      <c r="N33" s="744"/>
      <c r="O33" s="744"/>
      <c r="P33" s="745"/>
      <c r="Q33" s="746">
        <v>8428</v>
      </c>
      <c r="R33" s="747"/>
      <c r="S33" s="747"/>
      <c r="T33" s="747"/>
      <c r="U33" s="747"/>
      <c r="V33" s="747">
        <v>6349</v>
      </c>
      <c r="W33" s="747"/>
      <c r="X33" s="747"/>
      <c r="Y33" s="747"/>
      <c r="Z33" s="747"/>
      <c r="AA33" s="747">
        <v>2079</v>
      </c>
      <c r="AB33" s="747"/>
      <c r="AC33" s="747"/>
      <c r="AD33" s="747"/>
      <c r="AE33" s="748"/>
      <c r="AF33" s="749">
        <v>13790</v>
      </c>
      <c r="AG33" s="750"/>
      <c r="AH33" s="750"/>
      <c r="AI33" s="750"/>
      <c r="AJ33" s="751"/>
      <c r="AK33" s="818">
        <v>323</v>
      </c>
      <c r="AL33" s="819"/>
      <c r="AM33" s="819"/>
      <c r="AN33" s="819"/>
      <c r="AO33" s="819"/>
      <c r="AP33" s="819">
        <v>11686</v>
      </c>
      <c r="AQ33" s="819"/>
      <c r="AR33" s="819"/>
      <c r="AS33" s="819"/>
      <c r="AT33" s="819"/>
      <c r="AU33" s="819">
        <v>421</v>
      </c>
      <c r="AV33" s="819"/>
      <c r="AW33" s="819"/>
      <c r="AX33" s="819"/>
      <c r="AY33" s="819"/>
      <c r="AZ33" s="820" t="s">
        <v>545</v>
      </c>
      <c r="BA33" s="820"/>
      <c r="BB33" s="820"/>
      <c r="BC33" s="820"/>
      <c r="BD33" s="820"/>
      <c r="BE33" s="816" t="s">
        <v>383</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384</v>
      </c>
      <c r="C34" s="744"/>
      <c r="D34" s="744"/>
      <c r="E34" s="744"/>
      <c r="F34" s="744"/>
      <c r="G34" s="744"/>
      <c r="H34" s="744"/>
      <c r="I34" s="744"/>
      <c r="J34" s="744"/>
      <c r="K34" s="744"/>
      <c r="L34" s="744"/>
      <c r="M34" s="744"/>
      <c r="N34" s="744"/>
      <c r="O34" s="744"/>
      <c r="P34" s="745"/>
      <c r="Q34" s="746">
        <v>274</v>
      </c>
      <c r="R34" s="747"/>
      <c r="S34" s="747"/>
      <c r="T34" s="747"/>
      <c r="U34" s="747"/>
      <c r="V34" s="747">
        <v>257</v>
      </c>
      <c r="W34" s="747"/>
      <c r="X34" s="747"/>
      <c r="Y34" s="747"/>
      <c r="Z34" s="747"/>
      <c r="AA34" s="747">
        <v>17</v>
      </c>
      <c r="AB34" s="747"/>
      <c r="AC34" s="747"/>
      <c r="AD34" s="747"/>
      <c r="AE34" s="748"/>
      <c r="AF34" s="749">
        <v>386</v>
      </c>
      <c r="AG34" s="750"/>
      <c r="AH34" s="750"/>
      <c r="AI34" s="750"/>
      <c r="AJ34" s="751"/>
      <c r="AK34" s="818">
        <v>239</v>
      </c>
      <c r="AL34" s="819"/>
      <c r="AM34" s="819"/>
      <c r="AN34" s="819"/>
      <c r="AO34" s="819"/>
      <c r="AP34" s="819">
        <v>579</v>
      </c>
      <c r="AQ34" s="819"/>
      <c r="AR34" s="819"/>
      <c r="AS34" s="819"/>
      <c r="AT34" s="819"/>
      <c r="AU34" s="819">
        <v>579</v>
      </c>
      <c r="AV34" s="819"/>
      <c r="AW34" s="819"/>
      <c r="AX34" s="819"/>
      <c r="AY34" s="819"/>
      <c r="AZ34" s="820" t="s">
        <v>545</v>
      </c>
      <c r="BA34" s="820"/>
      <c r="BB34" s="820"/>
      <c r="BC34" s="820"/>
      <c r="BD34" s="820"/>
      <c r="BE34" s="816" t="s">
        <v>383</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385</v>
      </c>
      <c r="C35" s="744"/>
      <c r="D35" s="744"/>
      <c r="E35" s="744"/>
      <c r="F35" s="744"/>
      <c r="G35" s="744"/>
      <c r="H35" s="744"/>
      <c r="I35" s="744"/>
      <c r="J35" s="744"/>
      <c r="K35" s="744"/>
      <c r="L35" s="744"/>
      <c r="M35" s="744"/>
      <c r="N35" s="744"/>
      <c r="O35" s="744"/>
      <c r="P35" s="745"/>
      <c r="Q35" s="746">
        <v>695</v>
      </c>
      <c r="R35" s="747"/>
      <c r="S35" s="747"/>
      <c r="T35" s="747"/>
      <c r="U35" s="747"/>
      <c r="V35" s="747">
        <v>439</v>
      </c>
      <c r="W35" s="747"/>
      <c r="X35" s="747"/>
      <c r="Y35" s="747"/>
      <c r="Z35" s="747"/>
      <c r="AA35" s="747">
        <v>256</v>
      </c>
      <c r="AB35" s="747"/>
      <c r="AC35" s="747"/>
      <c r="AD35" s="747"/>
      <c r="AE35" s="748"/>
      <c r="AF35" s="749">
        <v>3508</v>
      </c>
      <c r="AG35" s="750"/>
      <c r="AH35" s="750"/>
      <c r="AI35" s="750"/>
      <c r="AJ35" s="751"/>
      <c r="AK35" s="818">
        <v>2</v>
      </c>
      <c r="AL35" s="819"/>
      <c r="AM35" s="819"/>
      <c r="AN35" s="819"/>
      <c r="AO35" s="819"/>
      <c r="AP35" s="819" t="s">
        <v>545</v>
      </c>
      <c r="AQ35" s="819"/>
      <c r="AR35" s="819"/>
      <c r="AS35" s="819"/>
      <c r="AT35" s="819"/>
      <c r="AU35" s="819" t="s">
        <v>545</v>
      </c>
      <c r="AV35" s="819"/>
      <c r="AW35" s="819"/>
      <c r="AX35" s="819"/>
      <c r="AY35" s="819"/>
      <c r="AZ35" s="820" t="s">
        <v>545</v>
      </c>
      <c r="BA35" s="820"/>
      <c r="BB35" s="820"/>
      <c r="BC35" s="820"/>
      <c r="BD35" s="820"/>
      <c r="BE35" s="816" t="s">
        <v>383</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t="s">
        <v>386</v>
      </c>
      <c r="C36" s="744"/>
      <c r="D36" s="744"/>
      <c r="E36" s="744"/>
      <c r="F36" s="744"/>
      <c r="G36" s="744"/>
      <c r="H36" s="744"/>
      <c r="I36" s="744"/>
      <c r="J36" s="744"/>
      <c r="K36" s="744"/>
      <c r="L36" s="744"/>
      <c r="M36" s="744"/>
      <c r="N36" s="744"/>
      <c r="O36" s="744"/>
      <c r="P36" s="745"/>
      <c r="Q36" s="746">
        <v>13919</v>
      </c>
      <c r="R36" s="747"/>
      <c r="S36" s="747"/>
      <c r="T36" s="747"/>
      <c r="U36" s="747"/>
      <c r="V36" s="747">
        <v>13076</v>
      </c>
      <c r="W36" s="747"/>
      <c r="X36" s="747"/>
      <c r="Y36" s="747"/>
      <c r="Z36" s="747"/>
      <c r="AA36" s="747">
        <v>843</v>
      </c>
      <c r="AB36" s="747"/>
      <c r="AC36" s="747"/>
      <c r="AD36" s="747"/>
      <c r="AE36" s="748"/>
      <c r="AF36" s="749">
        <v>2327</v>
      </c>
      <c r="AG36" s="750"/>
      <c r="AH36" s="750"/>
      <c r="AI36" s="750"/>
      <c r="AJ36" s="751"/>
      <c r="AK36" s="818">
        <v>6149</v>
      </c>
      <c r="AL36" s="819"/>
      <c r="AM36" s="819"/>
      <c r="AN36" s="819"/>
      <c r="AO36" s="819"/>
      <c r="AP36" s="819">
        <v>132784</v>
      </c>
      <c r="AQ36" s="819"/>
      <c r="AR36" s="819"/>
      <c r="AS36" s="819"/>
      <c r="AT36" s="819"/>
      <c r="AU36" s="819">
        <v>88330</v>
      </c>
      <c r="AV36" s="819"/>
      <c r="AW36" s="819"/>
      <c r="AX36" s="819"/>
      <c r="AY36" s="819"/>
      <c r="AZ36" s="820" t="s">
        <v>545</v>
      </c>
      <c r="BA36" s="820"/>
      <c r="BB36" s="820"/>
      <c r="BC36" s="820"/>
      <c r="BD36" s="820"/>
      <c r="BE36" s="816" t="s">
        <v>383</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t="s">
        <v>387</v>
      </c>
      <c r="C37" s="744"/>
      <c r="D37" s="744"/>
      <c r="E37" s="744"/>
      <c r="F37" s="744"/>
      <c r="G37" s="744"/>
      <c r="H37" s="744"/>
      <c r="I37" s="744"/>
      <c r="J37" s="744"/>
      <c r="K37" s="744"/>
      <c r="L37" s="744"/>
      <c r="M37" s="744"/>
      <c r="N37" s="744"/>
      <c r="O37" s="744"/>
      <c r="P37" s="745"/>
      <c r="Q37" s="746">
        <v>30</v>
      </c>
      <c r="R37" s="747"/>
      <c r="S37" s="747"/>
      <c r="T37" s="747"/>
      <c r="U37" s="747"/>
      <c r="V37" s="747">
        <v>30</v>
      </c>
      <c r="W37" s="747"/>
      <c r="X37" s="747"/>
      <c r="Y37" s="747"/>
      <c r="Z37" s="747"/>
      <c r="AA37" s="747" t="s">
        <v>545</v>
      </c>
      <c r="AB37" s="747"/>
      <c r="AC37" s="747"/>
      <c r="AD37" s="747"/>
      <c r="AE37" s="748"/>
      <c r="AF37" s="749" t="s">
        <v>108</v>
      </c>
      <c r="AG37" s="750"/>
      <c r="AH37" s="750"/>
      <c r="AI37" s="750"/>
      <c r="AJ37" s="751"/>
      <c r="AK37" s="818">
        <v>18</v>
      </c>
      <c r="AL37" s="819"/>
      <c r="AM37" s="819"/>
      <c r="AN37" s="819"/>
      <c r="AO37" s="819"/>
      <c r="AP37" s="819" t="s">
        <v>545</v>
      </c>
      <c r="AQ37" s="819"/>
      <c r="AR37" s="819"/>
      <c r="AS37" s="819"/>
      <c r="AT37" s="819"/>
      <c r="AU37" s="819" t="s">
        <v>545</v>
      </c>
      <c r="AV37" s="819"/>
      <c r="AW37" s="819"/>
      <c r="AX37" s="819"/>
      <c r="AY37" s="819"/>
      <c r="AZ37" s="820" t="s">
        <v>545</v>
      </c>
      <c r="BA37" s="820"/>
      <c r="BB37" s="820"/>
      <c r="BC37" s="820"/>
      <c r="BD37" s="820"/>
      <c r="BE37" s="816" t="s">
        <v>388</v>
      </c>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t="s">
        <v>389</v>
      </c>
      <c r="C38" s="744"/>
      <c r="D38" s="744"/>
      <c r="E38" s="744"/>
      <c r="F38" s="744"/>
      <c r="G38" s="744"/>
      <c r="H38" s="744"/>
      <c r="I38" s="744"/>
      <c r="J38" s="744"/>
      <c r="K38" s="744"/>
      <c r="L38" s="744"/>
      <c r="M38" s="744"/>
      <c r="N38" s="744"/>
      <c r="O38" s="744"/>
      <c r="P38" s="745"/>
      <c r="Q38" s="746">
        <v>613</v>
      </c>
      <c r="R38" s="747"/>
      <c r="S38" s="747"/>
      <c r="T38" s="747"/>
      <c r="U38" s="747"/>
      <c r="V38" s="747">
        <v>600</v>
      </c>
      <c r="W38" s="747"/>
      <c r="X38" s="747"/>
      <c r="Y38" s="747"/>
      <c r="Z38" s="747"/>
      <c r="AA38" s="747">
        <v>13</v>
      </c>
      <c r="AB38" s="747"/>
      <c r="AC38" s="747"/>
      <c r="AD38" s="747"/>
      <c r="AE38" s="748"/>
      <c r="AF38" s="749" t="s">
        <v>108</v>
      </c>
      <c r="AG38" s="750"/>
      <c r="AH38" s="750"/>
      <c r="AI38" s="750"/>
      <c r="AJ38" s="751"/>
      <c r="AK38" s="818">
        <v>177</v>
      </c>
      <c r="AL38" s="819"/>
      <c r="AM38" s="819"/>
      <c r="AN38" s="819"/>
      <c r="AO38" s="819"/>
      <c r="AP38" s="819">
        <v>52</v>
      </c>
      <c r="AQ38" s="819"/>
      <c r="AR38" s="819"/>
      <c r="AS38" s="819"/>
      <c r="AT38" s="819"/>
      <c r="AU38" s="819">
        <v>33</v>
      </c>
      <c r="AV38" s="819"/>
      <c r="AW38" s="819"/>
      <c r="AX38" s="819"/>
      <c r="AY38" s="819"/>
      <c r="AZ38" s="820" t="s">
        <v>545</v>
      </c>
      <c r="BA38" s="820"/>
      <c r="BB38" s="820"/>
      <c r="BC38" s="820"/>
      <c r="BD38" s="820"/>
      <c r="BE38" s="816" t="s">
        <v>388</v>
      </c>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t="s">
        <v>390</v>
      </c>
      <c r="C39" s="744"/>
      <c r="D39" s="744"/>
      <c r="E39" s="744"/>
      <c r="F39" s="744"/>
      <c r="G39" s="744"/>
      <c r="H39" s="744"/>
      <c r="I39" s="744"/>
      <c r="J39" s="744"/>
      <c r="K39" s="744"/>
      <c r="L39" s="744"/>
      <c r="M39" s="744"/>
      <c r="N39" s="744"/>
      <c r="O39" s="744"/>
      <c r="P39" s="745"/>
      <c r="Q39" s="746">
        <v>6</v>
      </c>
      <c r="R39" s="747"/>
      <c r="S39" s="747"/>
      <c r="T39" s="747"/>
      <c r="U39" s="747"/>
      <c r="V39" s="747">
        <v>6</v>
      </c>
      <c r="W39" s="747"/>
      <c r="X39" s="747"/>
      <c r="Y39" s="747"/>
      <c r="Z39" s="747"/>
      <c r="AA39" s="747" t="s">
        <v>545</v>
      </c>
      <c r="AB39" s="747"/>
      <c r="AC39" s="747"/>
      <c r="AD39" s="747"/>
      <c r="AE39" s="748"/>
      <c r="AF39" s="749" t="s">
        <v>108</v>
      </c>
      <c r="AG39" s="750"/>
      <c r="AH39" s="750"/>
      <c r="AI39" s="750"/>
      <c r="AJ39" s="751"/>
      <c r="AK39" s="818">
        <v>2</v>
      </c>
      <c r="AL39" s="819"/>
      <c r="AM39" s="819"/>
      <c r="AN39" s="819"/>
      <c r="AO39" s="819"/>
      <c r="AP39" s="819" t="s">
        <v>545</v>
      </c>
      <c r="AQ39" s="819"/>
      <c r="AR39" s="819"/>
      <c r="AS39" s="819"/>
      <c r="AT39" s="819"/>
      <c r="AU39" s="819" t="s">
        <v>545</v>
      </c>
      <c r="AV39" s="819"/>
      <c r="AW39" s="819"/>
      <c r="AX39" s="819"/>
      <c r="AY39" s="819"/>
      <c r="AZ39" s="820" t="s">
        <v>545</v>
      </c>
      <c r="BA39" s="820"/>
      <c r="BB39" s="820"/>
      <c r="BC39" s="820"/>
      <c r="BD39" s="820"/>
      <c r="BE39" s="816" t="s">
        <v>388</v>
      </c>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t="s">
        <v>391</v>
      </c>
      <c r="C40" s="744"/>
      <c r="D40" s="744"/>
      <c r="E40" s="744"/>
      <c r="F40" s="744"/>
      <c r="G40" s="744"/>
      <c r="H40" s="744"/>
      <c r="I40" s="744"/>
      <c r="J40" s="744"/>
      <c r="K40" s="744"/>
      <c r="L40" s="744"/>
      <c r="M40" s="744"/>
      <c r="N40" s="744"/>
      <c r="O40" s="744"/>
      <c r="P40" s="745"/>
      <c r="Q40" s="746">
        <v>1716</v>
      </c>
      <c r="R40" s="747"/>
      <c r="S40" s="747"/>
      <c r="T40" s="747"/>
      <c r="U40" s="747"/>
      <c r="V40" s="747">
        <v>334</v>
      </c>
      <c r="W40" s="747"/>
      <c r="X40" s="747"/>
      <c r="Y40" s="747"/>
      <c r="Z40" s="747"/>
      <c r="AA40" s="747">
        <v>1382</v>
      </c>
      <c r="AB40" s="747"/>
      <c r="AC40" s="747"/>
      <c r="AD40" s="747"/>
      <c r="AE40" s="748"/>
      <c r="AF40" s="749">
        <v>1382</v>
      </c>
      <c r="AG40" s="750"/>
      <c r="AH40" s="750"/>
      <c r="AI40" s="750"/>
      <c r="AJ40" s="751"/>
      <c r="AK40" s="818" t="s">
        <v>571</v>
      </c>
      <c r="AL40" s="819"/>
      <c r="AM40" s="819"/>
      <c r="AN40" s="819"/>
      <c r="AO40" s="819"/>
      <c r="AP40" s="819" t="s">
        <v>545</v>
      </c>
      <c r="AQ40" s="819"/>
      <c r="AR40" s="819"/>
      <c r="AS40" s="819"/>
      <c r="AT40" s="819"/>
      <c r="AU40" s="819" t="s">
        <v>545</v>
      </c>
      <c r="AV40" s="819"/>
      <c r="AW40" s="819"/>
      <c r="AX40" s="819"/>
      <c r="AY40" s="819"/>
      <c r="AZ40" s="820" t="s">
        <v>545</v>
      </c>
      <c r="BA40" s="820"/>
      <c r="BB40" s="820"/>
      <c r="BC40" s="820"/>
      <c r="BD40" s="820"/>
      <c r="BE40" s="816" t="s">
        <v>388</v>
      </c>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t="s">
        <v>392</v>
      </c>
      <c r="C41" s="744"/>
      <c r="D41" s="744"/>
      <c r="E41" s="744"/>
      <c r="F41" s="744"/>
      <c r="G41" s="744"/>
      <c r="H41" s="744"/>
      <c r="I41" s="744"/>
      <c r="J41" s="744"/>
      <c r="K41" s="744"/>
      <c r="L41" s="744"/>
      <c r="M41" s="744"/>
      <c r="N41" s="744"/>
      <c r="O41" s="744"/>
      <c r="P41" s="745"/>
      <c r="Q41" s="746">
        <v>1511</v>
      </c>
      <c r="R41" s="747"/>
      <c r="S41" s="747"/>
      <c r="T41" s="747"/>
      <c r="U41" s="747"/>
      <c r="V41" s="747">
        <v>1256</v>
      </c>
      <c r="W41" s="747"/>
      <c r="X41" s="747"/>
      <c r="Y41" s="747"/>
      <c r="Z41" s="747"/>
      <c r="AA41" s="747">
        <v>255</v>
      </c>
      <c r="AB41" s="747"/>
      <c r="AC41" s="747"/>
      <c r="AD41" s="747"/>
      <c r="AE41" s="748"/>
      <c r="AF41" s="749">
        <v>185</v>
      </c>
      <c r="AG41" s="750"/>
      <c r="AH41" s="750"/>
      <c r="AI41" s="750"/>
      <c r="AJ41" s="751"/>
      <c r="AK41" s="818">
        <v>99</v>
      </c>
      <c r="AL41" s="819"/>
      <c r="AM41" s="819"/>
      <c r="AN41" s="819"/>
      <c r="AO41" s="819"/>
      <c r="AP41" s="819">
        <v>291</v>
      </c>
      <c r="AQ41" s="819"/>
      <c r="AR41" s="819"/>
      <c r="AS41" s="819"/>
      <c r="AT41" s="819"/>
      <c r="AU41" s="819">
        <v>146</v>
      </c>
      <c r="AV41" s="819"/>
      <c r="AW41" s="819"/>
      <c r="AX41" s="819"/>
      <c r="AY41" s="819"/>
      <c r="AZ41" s="820" t="s">
        <v>545</v>
      </c>
      <c r="BA41" s="820"/>
      <c r="BB41" s="820"/>
      <c r="BC41" s="820"/>
      <c r="BD41" s="820"/>
      <c r="BE41" s="816" t="s">
        <v>388</v>
      </c>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393</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365</v>
      </c>
      <c r="B63" s="778" t="s">
        <v>394</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23099</v>
      </c>
      <c r="AG63" s="830"/>
      <c r="AH63" s="830"/>
      <c r="AI63" s="830"/>
      <c r="AJ63" s="831"/>
      <c r="AK63" s="832"/>
      <c r="AL63" s="827"/>
      <c r="AM63" s="827"/>
      <c r="AN63" s="827"/>
      <c r="AO63" s="827"/>
      <c r="AP63" s="830">
        <v>147261</v>
      </c>
      <c r="AQ63" s="830"/>
      <c r="AR63" s="830"/>
      <c r="AS63" s="830"/>
      <c r="AT63" s="830"/>
      <c r="AU63" s="830">
        <v>89602</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395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396</v>
      </c>
      <c r="B66" s="729"/>
      <c r="C66" s="729"/>
      <c r="D66" s="729"/>
      <c r="E66" s="729"/>
      <c r="F66" s="729"/>
      <c r="G66" s="729"/>
      <c r="H66" s="729"/>
      <c r="I66" s="729"/>
      <c r="J66" s="729"/>
      <c r="K66" s="729"/>
      <c r="L66" s="729"/>
      <c r="M66" s="729"/>
      <c r="N66" s="729"/>
      <c r="O66" s="729"/>
      <c r="P66" s="730"/>
      <c r="Q66" s="705" t="s">
        <v>369</v>
      </c>
      <c r="R66" s="706"/>
      <c r="S66" s="706"/>
      <c r="T66" s="706"/>
      <c r="U66" s="707"/>
      <c r="V66" s="705" t="s">
        <v>370</v>
      </c>
      <c r="W66" s="706"/>
      <c r="X66" s="706"/>
      <c r="Y66" s="706"/>
      <c r="Z66" s="707"/>
      <c r="AA66" s="705" t="s">
        <v>371</v>
      </c>
      <c r="AB66" s="706"/>
      <c r="AC66" s="706"/>
      <c r="AD66" s="706"/>
      <c r="AE66" s="707"/>
      <c r="AF66" s="840" t="s">
        <v>372</v>
      </c>
      <c r="AG66" s="801"/>
      <c r="AH66" s="801"/>
      <c r="AI66" s="801"/>
      <c r="AJ66" s="841"/>
      <c r="AK66" s="705" t="s">
        <v>373</v>
      </c>
      <c r="AL66" s="729"/>
      <c r="AM66" s="729"/>
      <c r="AN66" s="729"/>
      <c r="AO66" s="730"/>
      <c r="AP66" s="705" t="s">
        <v>374</v>
      </c>
      <c r="AQ66" s="706"/>
      <c r="AR66" s="706"/>
      <c r="AS66" s="706"/>
      <c r="AT66" s="707"/>
      <c r="AU66" s="705" t="s">
        <v>397</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547</v>
      </c>
      <c r="C68" s="858"/>
      <c r="D68" s="858"/>
      <c r="E68" s="858"/>
      <c r="F68" s="858"/>
      <c r="G68" s="858"/>
      <c r="H68" s="858"/>
      <c r="I68" s="858"/>
      <c r="J68" s="858"/>
      <c r="K68" s="858"/>
      <c r="L68" s="858"/>
      <c r="M68" s="858"/>
      <c r="N68" s="858"/>
      <c r="O68" s="858"/>
      <c r="P68" s="859"/>
      <c r="Q68" s="860">
        <v>824</v>
      </c>
      <c r="R68" s="854"/>
      <c r="S68" s="854"/>
      <c r="T68" s="854"/>
      <c r="U68" s="854"/>
      <c r="V68" s="854">
        <v>711</v>
      </c>
      <c r="W68" s="854"/>
      <c r="X68" s="854"/>
      <c r="Y68" s="854"/>
      <c r="Z68" s="854"/>
      <c r="AA68" s="854">
        <v>113</v>
      </c>
      <c r="AB68" s="854"/>
      <c r="AC68" s="854"/>
      <c r="AD68" s="854"/>
      <c r="AE68" s="854"/>
      <c r="AF68" s="854">
        <v>113</v>
      </c>
      <c r="AG68" s="854"/>
      <c r="AH68" s="854"/>
      <c r="AI68" s="854"/>
      <c r="AJ68" s="854"/>
      <c r="AK68" s="854" t="s">
        <v>545</v>
      </c>
      <c r="AL68" s="854"/>
      <c r="AM68" s="854"/>
      <c r="AN68" s="854"/>
      <c r="AO68" s="854"/>
      <c r="AP68" s="854" t="s">
        <v>545</v>
      </c>
      <c r="AQ68" s="854"/>
      <c r="AR68" s="854"/>
      <c r="AS68" s="854"/>
      <c r="AT68" s="854"/>
      <c r="AU68" s="854" t="s">
        <v>545</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548</v>
      </c>
      <c r="C69" s="862"/>
      <c r="D69" s="862"/>
      <c r="E69" s="862"/>
      <c r="F69" s="862"/>
      <c r="G69" s="862"/>
      <c r="H69" s="862"/>
      <c r="I69" s="862"/>
      <c r="J69" s="862"/>
      <c r="K69" s="862"/>
      <c r="L69" s="862"/>
      <c r="M69" s="862"/>
      <c r="N69" s="862"/>
      <c r="O69" s="862"/>
      <c r="P69" s="863"/>
      <c r="Q69" s="864">
        <v>187</v>
      </c>
      <c r="R69" s="819"/>
      <c r="S69" s="819"/>
      <c r="T69" s="819"/>
      <c r="U69" s="819"/>
      <c r="V69" s="819">
        <v>98</v>
      </c>
      <c r="W69" s="819"/>
      <c r="X69" s="819"/>
      <c r="Y69" s="819"/>
      <c r="Z69" s="819"/>
      <c r="AA69" s="819">
        <v>90</v>
      </c>
      <c r="AB69" s="819"/>
      <c r="AC69" s="819"/>
      <c r="AD69" s="819"/>
      <c r="AE69" s="819"/>
      <c r="AF69" s="819">
        <v>90</v>
      </c>
      <c r="AG69" s="819"/>
      <c r="AH69" s="819"/>
      <c r="AI69" s="819"/>
      <c r="AJ69" s="819"/>
      <c r="AK69" s="819" t="s">
        <v>545</v>
      </c>
      <c r="AL69" s="819"/>
      <c r="AM69" s="819"/>
      <c r="AN69" s="819"/>
      <c r="AO69" s="819"/>
      <c r="AP69" s="819" t="s">
        <v>545</v>
      </c>
      <c r="AQ69" s="819"/>
      <c r="AR69" s="819"/>
      <c r="AS69" s="819"/>
      <c r="AT69" s="819"/>
      <c r="AU69" s="819" t="s">
        <v>556</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549</v>
      </c>
      <c r="C70" s="862"/>
      <c r="D70" s="862"/>
      <c r="E70" s="862"/>
      <c r="F70" s="862"/>
      <c r="G70" s="862"/>
      <c r="H70" s="862"/>
      <c r="I70" s="862"/>
      <c r="J70" s="862"/>
      <c r="K70" s="862"/>
      <c r="L70" s="862"/>
      <c r="M70" s="862"/>
      <c r="N70" s="862"/>
      <c r="O70" s="862"/>
      <c r="P70" s="863"/>
      <c r="Q70" s="864">
        <v>430</v>
      </c>
      <c r="R70" s="819"/>
      <c r="S70" s="819"/>
      <c r="T70" s="819"/>
      <c r="U70" s="819"/>
      <c r="V70" s="819">
        <v>372</v>
      </c>
      <c r="W70" s="819"/>
      <c r="X70" s="819"/>
      <c r="Y70" s="819"/>
      <c r="Z70" s="819"/>
      <c r="AA70" s="819">
        <v>58</v>
      </c>
      <c r="AB70" s="819"/>
      <c r="AC70" s="819"/>
      <c r="AD70" s="819"/>
      <c r="AE70" s="819"/>
      <c r="AF70" s="819">
        <v>58</v>
      </c>
      <c r="AG70" s="819"/>
      <c r="AH70" s="819"/>
      <c r="AI70" s="819"/>
      <c r="AJ70" s="819"/>
      <c r="AK70" s="819" t="s">
        <v>545</v>
      </c>
      <c r="AL70" s="819"/>
      <c r="AM70" s="819"/>
      <c r="AN70" s="819"/>
      <c r="AO70" s="819"/>
      <c r="AP70" s="819" t="s">
        <v>545</v>
      </c>
      <c r="AQ70" s="819"/>
      <c r="AR70" s="819"/>
      <c r="AS70" s="819"/>
      <c r="AT70" s="819"/>
      <c r="AU70" s="819" t="s">
        <v>545</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550</v>
      </c>
      <c r="C71" s="862"/>
      <c r="D71" s="862"/>
      <c r="E71" s="862"/>
      <c r="F71" s="862"/>
      <c r="G71" s="862"/>
      <c r="H71" s="862"/>
      <c r="I71" s="862"/>
      <c r="J71" s="862"/>
      <c r="K71" s="862"/>
      <c r="L71" s="862"/>
      <c r="M71" s="862"/>
      <c r="N71" s="862"/>
      <c r="O71" s="862"/>
      <c r="P71" s="863"/>
      <c r="Q71" s="864">
        <v>618</v>
      </c>
      <c r="R71" s="819"/>
      <c r="S71" s="819"/>
      <c r="T71" s="819"/>
      <c r="U71" s="819"/>
      <c r="V71" s="819">
        <v>575</v>
      </c>
      <c r="W71" s="819"/>
      <c r="X71" s="819"/>
      <c r="Y71" s="819"/>
      <c r="Z71" s="819"/>
      <c r="AA71" s="819">
        <v>42</v>
      </c>
      <c r="AB71" s="819"/>
      <c r="AC71" s="819"/>
      <c r="AD71" s="819"/>
      <c r="AE71" s="819"/>
      <c r="AF71" s="819">
        <v>42</v>
      </c>
      <c r="AG71" s="819"/>
      <c r="AH71" s="819"/>
      <c r="AI71" s="819"/>
      <c r="AJ71" s="819"/>
      <c r="AK71" s="819" t="s">
        <v>556</v>
      </c>
      <c r="AL71" s="819"/>
      <c r="AM71" s="819"/>
      <c r="AN71" s="819"/>
      <c r="AO71" s="819"/>
      <c r="AP71" s="819" t="s">
        <v>545</v>
      </c>
      <c r="AQ71" s="819"/>
      <c r="AR71" s="819"/>
      <c r="AS71" s="819"/>
      <c r="AT71" s="819"/>
      <c r="AU71" s="819" t="s">
        <v>545</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551</v>
      </c>
      <c r="C72" s="862"/>
      <c r="D72" s="862"/>
      <c r="E72" s="862"/>
      <c r="F72" s="862"/>
      <c r="G72" s="862"/>
      <c r="H72" s="862"/>
      <c r="I72" s="862"/>
      <c r="J72" s="862"/>
      <c r="K72" s="862"/>
      <c r="L72" s="862"/>
      <c r="M72" s="862"/>
      <c r="N72" s="862"/>
      <c r="O72" s="862"/>
      <c r="P72" s="863"/>
      <c r="Q72" s="864">
        <v>518</v>
      </c>
      <c r="R72" s="819"/>
      <c r="S72" s="819"/>
      <c r="T72" s="819"/>
      <c r="U72" s="819"/>
      <c r="V72" s="819">
        <v>470</v>
      </c>
      <c r="W72" s="819"/>
      <c r="X72" s="819"/>
      <c r="Y72" s="819"/>
      <c r="Z72" s="819"/>
      <c r="AA72" s="819">
        <v>48</v>
      </c>
      <c r="AB72" s="819"/>
      <c r="AC72" s="819"/>
      <c r="AD72" s="819"/>
      <c r="AE72" s="819"/>
      <c r="AF72" s="819">
        <v>48</v>
      </c>
      <c r="AG72" s="819"/>
      <c r="AH72" s="819"/>
      <c r="AI72" s="819"/>
      <c r="AJ72" s="819"/>
      <c r="AK72" s="819" t="s">
        <v>545</v>
      </c>
      <c r="AL72" s="819"/>
      <c r="AM72" s="819"/>
      <c r="AN72" s="819"/>
      <c r="AO72" s="819"/>
      <c r="AP72" s="819" t="s">
        <v>557</v>
      </c>
      <c r="AQ72" s="819"/>
      <c r="AR72" s="819"/>
      <c r="AS72" s="819"/>
      <c r="AT72" s="819"/>
      <c r="AU72" s="819" t="s">
        <v>545</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552</v>
      </c>
      <c r="C73" s="862"/>
      <c r="D73" s="862"/>
      <c r="E73" s="862"/>
      <c r="F73" s="862"/>
      <c r="G73" s="862"/>
      <c r="H73" s="862"/>
      <c r="I73" s="862"/>
      <c r="J73" s="862"/>
      <c r="K73" s="862"/>
      <c r="L73" s="862"/>
      <c r="M73" s="862"/>
      <c r="N73" s="862"/>
      <c r="O73" s="862"/>
      <c r="P73" s="863"/>
      <c r="Q73" s="864">
        <v>93</v>
      </c>
      <c r="R73" s="819"/>
      <c r="S73" s="819"/>
      <c r="T73" s="819"/>
      <c r="U73" s="819"/>
      <c r="V73" s="819">
        <v>52</v>
      </c>
      <c r="W73" s="819"/>
      <c r="X73" s="819"/>
      <c r="Y73" s="819"/>
      <c r="Z73" s="819"/>
      <c r="AA73" s="819">
        <v>41</v>
      </c>
      <c r="AB73" s="819"/>
      <c r="AC73" s="819"/>
      <c r="AD73" s="819"/>
      <c r="AE73" s="819"/>
      <c r="AF73" s="819">
        <v>41</v>
      </c>
      <c r="AG73" s="819"/>
      <c r="AH73" s="819"/>
      <c r="AI73" s="819"/>
      <c r="AJ73" s="819"/>
      <c r="AK73" s="819" t="s">
        <v>545</v>
      </c>
      <c r="AL73" s="819"/>
      <c r="AM73" s="819"/>
      <c r="AN73" s="819"/>
      <c r="AO73" s="819"/>
      <c r="AP73" s="819" t="s">
        <v>545</v>
      </c>
      <c r="AQ73" s="819"/>
      <c r="AR73" s="819"/>
      <c r="AS73" s="819"/>
      <c r="AT73" s="819"/>
      <c r="AU73" s="819" t="s">
        <v>545</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553</v>
      </c>
      <c r="C74" s="862"/>
      <c r="D74" s="862"/>
      <c r="E74" s="862"/>
      <c r="F74" s="862"/>
      <c r="G74" s="862"/>
      <c r="H74" s="862"/>
      <c r="I74" s="862"/>
      <c r="J74" s="862"/>
      <c r="K74" s="862"/>
      <c r="L74" s="862"/>
      <c r="M74" s="862"/>
      <c r="N74" s="862"/>
      <c r="O74" s="862"/>
      <c r="P74" s="863"/>
      <c r="Q74" s="864">
        <v>187</v>
      </c>
      <c r="R74" s="819"/>
      <c r="S74" s="819"/>
      <c r="T74" s="819"/>
      <c r="U74" s="819"/>
      <c r="V74" s="819">
        <v>181</v>
      </c>
      <c r="W74" s="819"/>
      <c r="X74" s="819"/>
      <c r="Y74" s="819"/>
      <c r="Z74" s="819"/>
      <c r="AA74" s="819">
        <v>7</v>
      </c>
      <c r="AB74" s="819"/>
      <c r="AC74" s="819"/>
      <c r="AD74" s="819"/>
      <c r="AE74" s="819"/>
      <c r="AF74" s="819">
        <v>7</v>
      </c>
      <c r="AG74" s="819"/>
      <c r="AH74" s="819"/>
      <c r="AI74" s="819"/>
      <c r="AJ74" s="819"/>
      <c r="AK74" s="819" t="s">
        <v>545</v>
      </c>
      <c r="AL74" s="819"/>
      <c r="AM74" s="819"/>
      <c r="AN74" s="819"/>
      <c r="AO74" s="819"/>
      <c r="AP74" s="819" t="s">
        <v>558</v>
      </c>
      <c r="AQ74" s="819"/>
      <c r="AR74" s="819"/>
      <c r="AS74" s="819"/>
      <c r="AT74" s="819"/>
      <c r="AU74" s="819" t="s">
        <v>545</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554</v>
      </c>
      <c r="C75" s="862"/>
      <c r="D75" s="862"/>
      <c r="E75" s="862"/>
      <c r="F75" s="862"/>
      <c r="G75" s="862"/>
      <c r="H75" s="862"/>
      <c r="I75" s="862"/>
      <c r="J75" s="862"/>
      <c r="K75" s="862"/>
      <c r="L75" s="862"/>
      <c r="M75" s="862"/>
      <c r="N75" s="862"/>
      <c r="O75" s="862"/>
      <c r="P75" s="863"/>
      <c r="Q75" s="867">
        <v>208312</v>
      </c>
      <c r="R75" s="868"/>
      <c r="S75" s="868"/>
      <c r="T75" s="868"/>
      <c r="U75" s="818"/>
      <c r="V75" s="869">
        <v>200160</v>
      </c>
      <c r="W75" s="868"/>
      <c r="X75" s="868"/>
      <c r="Y75" s="868"/>
      <c r="Z75" s="818"/>
      <c r="AA75" s="869">
        <v>8152</v>
      </c>
      <c r="AB75" s="868"/>
      <c r="AC75" s="868"/>
      <c r="AD75" s="868"/>
      <c r="AE75" s="818"/>
      <c r="AF75" s="869">
        <v>8152</v>
      </c>
      <c r="AG75" s="868"/>
      <c r="AH75" s="868"/>
      <c r="AI75" s="868"/>
      <c r="AJ75" s="818"/>
      <c r="AK75" s="869">
        <v>212</v>
      </c>
      <c r="AL75" s="868"/>
      <c r="AM75" s="868"/>
      <c r="AN75" s="868"/>
      <c r="AO75" s="818"/>
      <c r="AP75" s="869" t="s">
        <v>559</v>
      </c>
      <c r="AQ75" s="868"/>
      <c r="AR75" s="868"/>
      <c r="AS75" s="868"/>
      <c r="AT75" s="818"/>
      <c r="AU75" s="869" t="s">
        <v>545</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t="s">
        <v>555</v>
      </c>
      <c r="C76" s="862"/>
      <c r="D76" s="862"/>
      <c r="E76" s="862"/>
      <c r="F76" s="862"/>
      <c r="G76" s="862"/>
      <c r="H76" s="862"/>
      <c r="I76" s="862"/>
      <c r="J76" s="862"/>
      <c r="K76" s="862"/>
      <c r="L76" s="862"/>
      <c r="M76" s="862"/>
      <c r="N76" s="862"/>
      <c r="O76" s="862"/>
      <c r="P76" s="863"/>
      <c r="Q76" s="867">
        <v>55</v>
      </c>
      <c r="R76" s="868"/>
      <c r="S76" s="868"/>
      <c r="T76" s="868"/>
      <c r="U76" s="818"/>
      <c r="V76" s="869">
        <v>6</v>
      </c>
      <c r="W76" s="868"/>
      <c r="X76" s="868"/>
      <c r="Y76" s="868"/>
      <c r="Z76" s="818"/>
      <c r="AA76" s="869">
        <v>49</v>
      </c>
      <c r="AB76" s="868"/>
      <c r="AC76" s="868"/>
      <c r="AD76" s="868"/>
      <c r="AE76" s="818"/>
      <c r="AF76" s="869">
        <v>49</v>
      </c>
      <c r="AG76" s="868"/>
      <c r="AH76" s="868"/>
      <c r="AI76" s="868"/>
      <c r="AJ76" s="818"/>
      <c r="AK76" s="869" t="s">
        <v>545</v>
      </c>
      <c r="AL76" s="868"/>
      <c r="AM76" s="868"/>
      <c r="AN76" s="868"/>
      <c r="AO76" s="818"/>
      <c r="AP76" s="869" t="s">
        <v>545</v>
      </c>
      <c r="AQ76" s="868"/>
      <c r="AR76" s="868"/>
      <c r="AS76" s="868"/>
      <c r="AT76" s="818"/>
      <c r="AU76" s="869" t="s">
        <v>545</v>
      </c>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743"/>
      <c r="C77" s="744"/>
      <c r="D77" s="744"/>
      <c r="E77" s="744"/>
      <c r="F77" s="744"/>
      <c r="G77" s="744"/>
      <c r="H77" s="744"/>
      <c r="I77" s="744"/>
      <c r="J77" s="744"/>
      <c r="K77" s="744"/>
      <c r="L77" s="744"/>
      <c r="M77" s="744"/>
      <c r="N77" s="744"/>
      <c r="O77" s="744"/>
      <c r="P77" s="745"/>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743"/>
      <c r="C78" s="744"/>
      <c r="D78" s="744"/>
      <c r="E78" s="744"/>
      <c r="F78" s="744"/>
      <c r="G78" s="744"/>
      <c r="H78" s="744"/>
      <c r="I78" s="744"/>
      <c r="J78" s="744"/>
      <c r="K78" s="744"/>
      <c r="L78" s="744"/>
      <c r="M78" s="744"/>
      <c r="N78" s="744"/>
      <c r="O78" s="744"/>
      <c r="P78" s="745"/>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743"/>
      <c r="C79" s="744"/>
      <c r="D79" s="744"/>
      <c r="E79" s="744"/>
      <c r="F79" s="744"/>
      <c r="G79" s="744"/>
      <c r="H79" s="744"/>
      <c r="I79" s="744"/>
      <c r="J79" s="744"/>
      <c r="K79" s="744"/>
      <c r="L79" s="744"/>
      <c r="M79" s="744"/>
      <c r="N79" s="744"/>
      <c r="O79" s="744"/>
      <c r="P79" s="745"/>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743"/>
      <c r="C80" s="744"/>
      <c r="D80" s="744"/>
      <c r="E80" s="744"/>
      <c r="F80" s="744"/>
      <c r="G80" s="744"/>
      <c r="H80" s="744"/>
      <c r="I80" s="744"/>
      <c r="J80" s="744"/>
      <c r="K80" s="744"/>
      <c r="L80" s="744"/>
      <c r="M80" s="744"/>
      <c r="N80" s="744"/>
      <c r="O80" s="744"/>
      <c r="P80" s="745"/>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743"/>
      <c r="C81" s="744"/>
      <c r="D81" s="744"/>
      <c r="E81" s="744"/>
      <c r="F81" s="744"/>
      <c r="G81" s="744"/>
      <c r="H81" s="744"/>
      <c r="I81" s="744"/>
      <c r="J81" s="744"/>
      <c r="K81" s="744"/>
      <c r="L81" s="744"/>
      <c r="M81" s="744"/>
      <c r="N81" s="744"/>
      <c r="O81" s="744"/>
      <c r="P81" s="745"/>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365</v>
      </c>
      <c r="B88" s="778" t="s">
        <v>398</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8600</v>
      </c>
      <c r="AG88" s="830"/>
      <c r="AH88" s="830"/>
      <c r="AI88" s="830"/>
      <c r="AJ88" s="830"/>
      <c r="AK88" s="827"/>
      <c r="AL88" s="827"/>
      <c r="AM88" s="827"/>
      <c r="AN88" s="827"/>
      <c r="AO88" s="827"/>
      <c r="AP88" s="830" t="s">
        <v>572</v>
      </c>
      <c r="AQ88" s="830"/>
      <c r="AR88" s="830"/>
      <c r="AS88" s="830"/>
      <c r="AT88" s="830"/>
      <c r="AU88" s="830" t="s">
        <v>573</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778" t="s">
        <v>399</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3446</v>
      </c>
      <c r="CS102" s="838"/>
      <c r="CT102" s="838"/>
      <c r="CU102" s="838"/>
      <c r="CV102" s="881"/>
      <c r="CW102" s="880">
        <v>397</v>
      </c>
      <c r="CX102" s="838"/>
      <c r="CY102" s="838"/>
      <c r="CZ102" s="838"/>
      <c r="DA102" s="881"/>
      <c r="DB102" s="880" t="s">
        <v>545</v>
      </c>
      <c r="DC102" s="838"/>
      <c r="DD102" s="838"/>
      <c r="DE102" s="838"/>
      <c r="DF102" s="881"/>
      <c r="DG102" s="880" t="s">
        <v>545</v>
      </c>
      <c r="DH102" s="838"/>
      <c r="DI102" s="838"/>
      <c r="DJ102" s="838"/>
      <c r="DK102" s="881"/>
      <c r="DL102" s="880" t="s">
        <v>570</v>
      </c>
      <c r="DM102" s="838"/>
      <c r="DN102" s="838"/>
      <c r="DO102" s="838"/>
      <c r="DP102" s="881"/>
      <c r="DQ102" s="880" t="s">
        <v>545</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400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401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404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407</v>
      </c>
      <c r="AB109" s="883"/>
      <c r="AC109" s="883"/>
      <c r="AD109" s="883"/>
      <c r="AE109" s="884"/>
      <c r="AF109" s="882" t="s">
        <v>283</v>
      </c>
      <c r="AG109" s="883"/>
      <c r="AH109" s="883"/>
      <c r="AI109" s="883"/>
      <c r="AJ109" s="884"/>
      <c r="AK109" s="882" t="s">
        <v>282</v>
      </c>
      <c r="AL109" s="883"/>
      <c r="AM109" s="883"/>
      <c r="AN109" s="883"/>
      <c r="AO109" s="884"/>
      <c r="AP109" s="882" t="s">
        <v>408</v>
      </c>
      <c r="AQ109" s="883"/>
      <c r="AR109" s="883"/>
      <c r="AS109" s="883"/>
      <c r="AT109" s="885"/>
      <c r="AU109" s="904"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407</v>
      </c>
      <c r="BR109" s="883"/>
      <c r="BS109" s="883"/>
      <c r="BT109" s="883"/>
      <c r="BU109" s="884"/>
      <c r="BV109" s="882" t="s">
        <v>283</v>
      </c>
      <c r="BW109" s="883"/>
      <c r="BX109" s="883"/>
      <c r="BY109" s="883"/>
      <c r="BZ109" s="884"/>
      <c r="CA109" s="882" t="s">
        <v>282</v>
      </c>
      <c r="CB109" s="883"/>
      <c r="CC109" s="883"/>
      <c r="CD109" s="883"/>
      <c r="CE109" s="884"/>
      <c r="CF109" s="905" t="s">
        <v>408</v>
      </c>
      <c r="CG109" s="905"/>
      <c r="CH109" s="905"/>
      <c r="CI109" s="905"/>
      <c r="CJ109" s="905"/>
      <c r="CK109" s="882"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407</v>
      </c>
      <c r="DH109" s="883"/>
      <c r="DI109" s="883"/>
      <c r="DJ109" s="883"/>
      <c r="DK109" s="884"/>
      <c r="DL109" s="882" t="s">
        <v>283</v>
      </c>
      <c r="DM109" s="883"/>
      <c r="DN109" s="883"/>
      <c r="DO109" s="883"/>
      <c r="DP109" s="884"/>
      <c r="DQ109" s="882" t="s">
        <v>282</v>
      </c>
      <c r="DR109" s="883"/>
      <c r="DS109" s="883"/>
      <c r="DT109" s="883"/>
      <c r="DU109" s="884"/>
      <c r="DV109" s="882" t="s">
        <v>408</v>
      </c>
      <c r="DW109" s="883"/>
      <c r="DX109" s="883"/>
      <c r="DY109" s="883"/>
      <c r="DZ109" s="885"/>
    </row>
    <row r="110" spans="1:131" s="197" customFormat="1" ht="26.25" customHeight="1" x14ac:dyDescent="0.15">
      <c r="A110" s="886" t="s">
        <v>410</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15699780</v>
      </c>
      <c r="AB110" s="890"/>
      <c r="AC110" s="890"/>
      <c r="AD110" s="890"/>
      <c r="AE110" s="891"/>
      <c r="AF110" s="892">
        <v>15303975</v>
      </c>
      <c r="AG110" s="890"/>
      <c r="AH110" s="890"/>
      <c r="AI110" s="890"/>
      <c r="AJ110" s="891"/>
      <c r="AK110" s="892">
        <v>15333103</v>
      </c>
      <c r="AL110" s="890"/>
      <c r="AM110" s="890"/>
      <c r="AN110" s="890"/>
      <c r="AO110" s="891"/>
      <c r="AP110" s="893">
        <v>16.7</v>
      </c>
      <c r="AQ110" s="894"/>
      <c r="AR110" s="894"/>
      <c r="AS110" s="894"/>
      <c r="AT110" s="895"/>
      <c r="AU110" s="896" t="s">
        <v>60</v>
      </c>
      <c r="AV110" s="897"/>
      <c r="AW110" s="897"/>
      <c r="AX110" s="897"/>
      <c r="AY110" s="898"/>
      <c r="AZ110" s="940" t="s">
        <v>411</v>
      </c>
      <c r="BA110" s="887"/>
      <c r="BB110" s="887"/>
      <c r="BC110" s="887"/>
      <c r="BD110" s="887"/>
      <c r="BE110" s="887"/>
      <c r="BF110" s="887"/>
      <c r="BG110" s="887"/>
      <c r="BH110" s="887"/>
      <c r="BI110" s="887"/>
      <c r="BJ110" s="887"/>
      <c r="BK110" s="887"/>
      <c r="BL110" s="887"/>
      <c r="BM110" s="887"/>
      <c r="BN110" s="887"/>
      <c r="BO110" s="887"/>
      <c r="BP110" s="888"/>
      <c r="BQ110" s="926">
        <v>176890005</v>
      </c>
      <c r="BR110" s="927"/>
      <c r="BS110" s="927"/>
      <c r="BT110" s="927"/>
      <c r="BU110" s="927"/>
      <c r="BV110" s="927">
        <v>177400495</v>
      </c>
      <c r="BW110" s="927"/>
      <c r="BX110" s="927"/>
      <c r="BY110" s="927"/>
      <c r="BZ110" s="927"/>
      <c r="CA110" s="927">
        <v>177392643</v>
      </c>
      <c r="CB110" s="927"/>
      <c r="CC110" s="927"/>
      <c r="CD110" s="927"/>
      <c r="CE110" s="927"/>
      <c r="CF110" s="941">
        <v>193.4</v>
      </c>
      <c r="CG110" s="942"/>
      <c r="CH110" s="942"/>
      <c r="CI110" s="942"/>
      <c r="CJ110" s="942"/>
      <c r="CK110" s="943" t="s">
        <v>412</v>
      </c>
      <c r="CL110" s="944"/>
      <c r="CM110" s="923" t="s">
        <v>413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414</v>
      </c>
      <c r="DH110" s="927"/>
      <c r="DI110" s="927"/>
      <c r="DJ110" s="927"/>
      <c r="DK110" s="927"/>
      <c r="DL110" s="927" t="s">
        <v>414</v>
      </c>
      <c r="DM110" s="927"/>
      <c r="DN110" s="927"/>
      <c r="DO110" s="927"/>
      <c r="DP110" s="927"/>
      <c r="DQ110" s="927" t="s">
        <v>414</v>
      </c>
      <c r="DR110" s="927"/>
      <c r="DS110" s="927"/>
      <c r="DT110" s="927"/>
      <c r="DU110" s="927"/>
      <c r="DV110" s="928" t="s">
        <v>414</v>
      </c>
      <c r="DW110" s="928"/>
      <c r="DX110" s="928"/>
      <c r="DY110" s="928"/>
      <c r="DZ110" s="929"/>
    </row>
    <row r="111" spans="1:131" s="197" customFormat="1" ht="26.25" customHeight="1" x14ac:dyDescent="0.15">
      <c r="A111" s="930" t="s">
        <v>415</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416</v>
      </c>
      <c r="AB111" s="934"/>
      <c r="AC111" s="934"/>
      <c r="AD111" s="934"/>
      <c r="AE111" s="935"/>
      <c r="AF111" s="936" t="s">
        <v>416</v>
      </c>
      <c r="AG111" s="934"/>
      <c r="AH111" s="934"/>
      <c r="AI111" s="934"/>
      <c r="AJ111" s="935"/>
      <c r="AK111" s="936" t="s">
        <v>416</v>
      </c>
      <c r="AL111" s="934"/>
      <c r="AM111" s="934"/>
      <c r="AN111" s="934"/>
      <c r="AO111" s="935"/>
      <c r="AP111" s="937" t="s">
        <v>416</v>
      </c>
      <c r="AQ111" s="938"/>
      <c r="AR111" s="938"/>
      <c r="AS111" s="938"/>
      <c r="AT111" s="939"/>
      <c r="AU111" s="899"/>
      <c r="AV111" s="900"/>
      <c r="AW111" s="900"/>
      <c r="AX111" s="900"/>
      <c r="AY111" s="901"/>
      <c r="AZ111" s="949" t="s">
        <v>417</v>
      </c>
      <c r="BA111" s="950"/>
      <c r="BB111" s="950"/>
      <c r="BC111" s="950"/>
      <c r="BD111" s="950"/>
      <c r="BE111" s="950"/>
      <c r="BF111" s="950"/>
      <c r="BG111" s="950"/>
      <c r="BH111" s="950"/>
      <c r="BI111" s="950"/>
      <c r="BJ111" s="950"/>
      <c r="BK111" s="950"/>
      <c r="BL111" s="950"/>
      <c r="BM111" s="950"/>
      <c r="BN111" s="950"/>
      <c r="BO111" s="950"/>
      <c r="BP111" s="951"/>
      <c r="BQ111" s="919" t="s">
        <v>414</v>
      </c>
      <c r="BR111" s="920"/>
      <c r="BS111" s="920"/>
      <c r="BT111" s="920"/>
      <c r="BU111" s="920"/>
      <c r="BV111" s="920" t="s">
        <v>414</v>
      </c>
      <c r="BW111" s="920"/>
      <c r="BX111" s="920"/>
      <c r="BY111" s="920"/>
      <c r="BZ111" s="920"/>
      <c r="CA111" s="920" t="s">
        <v>414</v>
      </c>
      <c r="CB111" s="920"/>
      <c r="CC111" s="920"/>
      <c r="CD111" s="920"/>
      <c r="CE111" s="920"/>
      <c r="CF111" s="914" t="s">
        <v>414</v>
      </c>
      <c r="CG111" s="915"/>
      <c r="CH111" s="915"/>
      <c r="CI111" s="915"/>
      <c r="CJ111" s="915"/>
      <c r="CK111" s="945"/>
      <c r="CL111" s="946"/>
      <c r="CM111" s="916" t="s">
        <v>418</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414</v>
      </c>
      <c r="DH111" s="920"/>
      <c r="DI111" s="920"/>
      <c r="DJ111" s="920"/>
      <c r="DK111" s="920"/>
      <c r="DL111" s="920" t="s">
        <v>414</v>
      </c>
      <c r="DM111" s="920"/>
      <c r="DN111" s="920"/>
      <c r="DO111" s="920"/>
      <c r="DP111" s="920"/>
      <c r="DQ111" s="920" t="s">
        <v>414</v>
      </c>
      <c r="DR111" s="920"/>
      <c r="DS111" s="920"/>
      <c r="DT111" s="920"/>
      <c r="DU111" s="920"/>
      <c r="DV111" s="921" t="s">
        <v>414</v>
      </c>
      <c r="DW111" s="921"/>
      <c r="DX111" s="921"/>
      <c r="DY111" s="921"/>
      <c r="DZ111" s="922"/>
    </row>
    <row r="112" spans="1:131" s="197" customFormat="1" ht="26.25" customHeight="1" x14ac:dyDescent="0.15">
      <c r="A112" s="952" t="s">
        <v>419</v>
      </c>
      <c r="B112" s="953"/>
      <c r="C112" s="950" t="s">
        <v>420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v>386667</v>
      </c>
      <c r="AB112" s="959"/>
      <c r="AC112" s="959"/>
      <c r="AD112" s="959"/>
      <c r="AE112" s="960"/>
      <c r="AF112" s="961">
        <v>410000</v>
      </c>
      <c r="AG112" s="959"/>
      <c r="AH112" s="959"/>
      <c r="AI112" s="959"/>
      <c r="AJ112" s="960"/>
      <c r="AK112" s="961">
        <v>433333</v>
      </c>
      <c r="AL112" s="959"/>
      <c r="AM112" s="959"/>
      <c r="AN112" s="959"/>
      <c r="AO112" s="960"/>
      <c r="AP112" s="962">
        <v>0.5</v>
      </c>
      <c r="AQ112" s="963"/>
      <c r="AR112" s="963"/>
      <c r="AS112" s="963"/>
      <c r="AT112" s="964"/>
      <c r="AU112" s="899"/>
      <c r="AV112" s="900"/>
      <c r="AW112" s="900"/>
      <c r="AX112" s="900"/>
      <c r="AY112" s="901"/>
      <c r="AZ112" s="949" t="s">
        <v>421</v>
      </c>
      <c r="BA112" s="950"/>
      <c r="BB112" s="950"/>
      <c r="BC112" s="950"/>
      <c r="BD112" s="950"/>
      <c r="BE112" s="950"/>
      <c r="BF112" s="950"/>
      <c r="BG112" s="950"/>
      <c r="BH112" s="950"/>
      <c r="BI112" s="950"/>
      <c r="BJ112" s="950"/>
      <c r="BK112" s="950"/>
      <c r="BL112" s="950"/>
      <c r="BM112" s="950"/>
      <c r="BN112" s="950"/>
      <c r="BO112" s="950"/>
      <c r="BP112" s="951"/>
      <c r="BQ112" s="919">
        <v>91837546</v>
      </c>
      <c r="BR112" s="920"/>
      <c r="BS112" s="920"/>
      <c r="BT112" s="920"/>
      <c r="BU112" s="920"/>
      <c r="BV112" s="920">
        <v>89224559</v>
      </c>
      <c r="BW112" s="920"/>
      <c r="BX112" s="920"/>
      <c r="BY112" s="920"/>
      <c r="BZ112" s="920"/>
      <c r="CA112" s="920">
        <v>89599986</v>
      </c>
      <c r="CB112" s="920"/>
      <c r="CC112" s="920"/>
      <c r="CD112" s="920"/>
      <c r="CE112" s="920"/>
      <c r="CF112" s="914">
        <v>97.7</v>
      </c>
      <c r="CG112" s="915"/>
      <c r="CH112" s="915"/>
      <c r="CI112" s="915"/>
      <c r="CJ112" s="915"/>
      <c r="CK112" s="945"/>
      <c r="CL112" s="946"/>
      <c r="CM112" s="916" t="s">
        <v>422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108</v>
      </c>
      <c r="DH112" s="920"/>
      <c r="DI112" s="920"/>
      <c r="DJ112" s="920"/>
      <c r="DK112" s="920"/>
      <c r="DL112" s="920" t="s">
        <v>108</v>
      </c>
      <c r="DM112" s="920"/>
      <c r="DN112" s="920"/>
      <c r="DO112" s="920"/>
      <c r="DP112" s="920"/>
      <c r="DQ112" s="920" t="s">
        <v>108</v>
      </c>
      <c r="DR112" s="920"/>
      <c r="DS112" s="920"/>
      <c r="DT112" s="920"/>
      <c r="DU112" s="920"/>
      <c r="DV112" s="921" t="s">
        <v>108</v>
      </c>
      <c r="DW112" s="921"/>
      <c r="DX112" s="921"/>
      <c r="DY112" s="921"/>
      <c r="DZ112" s="922"/>
    </row>
    <row r="113" spans="1:130" s="197" customFormat="1" ht="26.25" customHeight="1" x14ac:dyDescent="0.15">
      <c r="A113" s="954"/>
      <c r="B113" s="955"/>
      <c r="C113" s="950" t="s">
        <v>423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5278116</v>
      </c>
      <c r="AB113" s="934"/>
      <c r="AC113" s="934"/>
      <c r="AD113" s="934"/>
      <c r="AE113" s="935"/>
      <c r="AF113" s="936">
        <v>5188350</v>
      </c>
      <c r="AG113" s="934"/>
      <c r="AH113" s="934"/>
      <c r="AI113" s="934"/>
      <c r="AJ113" s="935"/>
      <c r="AK113" s="936">
        <v>5601759</v>
      </c>
      <c r="AL113" s="934"/>
      <c r="AM113" s="934"/>
      <c r="AN113" s="934"/>
      <c r="AO113" s="935"/>
      <c r="AP113" s="937">
        <v>6.1</v>
      </c>
      <c r="AQ113" s="938"/>
      <c r="AR113" s="938"/>
      <c r="AS113" s="938"/>
      <c r="AT113" s="939"/>
      <c r="AU113" s="899"/>
      <c r="AV113" s="900"/>
      <c r="AW113" s="900"/>
      <c r="AX113" s="900"/>
      <c r="AY113" s="901"/>
      <c r="AZ113" s="949" t="s">
        <v>424</v>
      </c>
      <c r="BA113" s="950"/>
      <c r="BB113" s="950"/>
      <c r="BC113" s="950"/>
      <c r="BD113" s="950"/>
      <c r="BE113" s="950"/>
      <c r="BF113" s="950"/>
      <c r="BG113" s="950"/>
      <c r="BH113" s="950"/>
      <c r="BI113" s="950"/>
      <c r="BJ113" s="950"/>
      <c r="BK113" s="950"/>
      <c r="BL113" s="950"/>
      <c r="BM113" s="950"/>
      <c r="BN113" s="950"/>
      <c r="BO113" s="950"/>
      <c r="BP113" s="951"/>
      <c r="BQ113" s="919" t="s">
        <v>108</v>
      </c>
      <c r="BR113" s="920"/>
      <c r="BS113" s="920"/>
      <c r="BT113" s="920"/>
      <c r="BU113" s="920"/>
      <c r="BV113" s="920" t="s">
        <v>108</v>
      </c>
      <c r="BW113" s="920"/>
      <c r="BX113" s="920"/>
      <c r="BY113" s="920"/>
      <c r="BZ113" s="920"/>
      <c r="CA113" s="920" t="s">
        <v>108</v>
      </c>
      <c r="CB113" s="920"/>
      <c r="CC113" s="920"/>
      <c r="CD113" s="920"/>
      <c r="CE113" s="920"/>
      <c r="CF113" s="914" t="s">
        <v>108</v>
      </c>
      <c r="CG113" s="915"/>
      <c r="CH113" s="915"/>
      <c r="CI113" s="915"/>
      <c r="CJ113" s="915"/>
      <c r="CK113" s="945"/>
      <c r="CL113" s="946"/>
      <c r="CM113" s="916" t="s">
        <v>425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108</v>
      </c>
      <c r="DH113" s="959"/>
      <c r="DI113" s="959"/>
      <c r="DJ113" s="959"/>
      <c r="DK113" s="960"/>
      <c r="DL113" s="961" t="s">
        <v>108</v>
      </c>
      <c r="DM113" s="959"/>
      <c r="DN113" s="959"/>
      <c r="DO113" s="959"/>
      <c r="DP113" s="960"/>
      <c r="DQ113" s="961" t="s">
        <v>108</v>
      </c>
      <c r="DR113" s="959"/>
      <c r="DS113" s="959"/>
      <c r="DT113" s="959"/>
      <c r="DU113" s="960"/>
      <c r="DV113" s="962" t="s">
        <v>108</v>
      </c>
      <c r="DW113" s="963"/>
      <c r="DX113" s="963"/>
      <c r="DY113" s="963"/>
      <c r="DZ113" s="964"/>
    </row>
    <row r="114" spans="1:130" s="197" customFormat="1" ht="26.25" customHeight="1" x14ac:dyDescent="0.15">
      <c r="A114" s="954"/>
      <c r="B114" s="955"/>
      <c r="C114" s="950" t="s">
        <v>426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t="s">
        <v>108</v>
      </c>
      <c r="AB114" s="959"/>
      <c r="AC114" s="959"/>
      <c r="AD114" s="959"/>
      <c r="AE114" s="960"/>
      <c r="AF114" s="961" t="s">
        <v>108</v>
      </c>
      <c r="AG114" s="959"/>
      <c r="AH114" s="959"/>
      <c r="AI114" s="959"/>
      <c r="AJ114" s="960"/>
      <c r="AK114" s="961" t="s">
        <v>108</v>
      </c>
      <c r="AL114" s="959"/>
      <c r="AM114" s="959"/>
      <c r="AN114" s="959"/>
      <c r="AO114" s="960"/>
      <c r="AP114" s="962" t="s">
        <v>108</v>
      </c>
      <c r="AQ114" s="963"/>
      <c r="AR114" s="963"/>
      <c r="AS114" s="963"/>
      <c r="AT114" s="964"/>
      <c r="AU114" s="899"/>
      <c r="AV114" s="900"/>
      <c r="AW114" s="900"/>
      <c r="AX114" s="900"/>
      <c r="AY114" s="901"/>
      <c r="AZ114" s="949" t="s">
        <v>427</v>
      </c>
      <c r="BA114" s="950"/>
      <c r="BB114" s="950"/>
      <c r="BC114" s="950"/>
      <c r="BD114" s="950"/>
      <c r="BE114" s="950"/>
      <c r="BF114" s="950"/>
      <c r="BG114" s="950"/>
      <c r="BH114" s="950"/>
      <c r="BI114" s="950"/>
      <c r="BJ114" s="950"/>
      <c r="BK114" s="950"/>
      <c r="BL114" s="950"/>
      <c r="BM114" s="950"/>
      <c r="BN114" s="950"/>
      <c r="BO114" s="950"/>
      <c r="BP114" s="951"/>
      <c r="BQ114" s="919">
        <v>21798677</v>
      </c>
      <c r="BR114" s="920"/>
      <c r="BS114" s="920"/>
      <c r="BT114" s="920"/>
      <c r="BU114" s="920"/>
      <c r="BV114" s="920">
        <v>20873739</v>
      </c>
      <c r="BW114" s="920"/>
      <c r="BX114" s="920"/>
      <c r="BY114" s="920"/>
      <c r="BZ114" s="920"/>
      <c r="CA114" s="920">
        <v>22368471</v>
      </c>
      <c r="CB114" s="920"/>
      <c r="CC114" s="920"/>
      <c r="CD114" s="920"/>
      <c r="CE114" s="920"/>
      <c r="CF114" s="914">
        <v>24.4</v>
      </c>
      <c r="CG114" s="915"/>
      <c r="CH114" s="915"/>
      <c r="CI114" s="915"/>
      <c r="CJ114" s="915"/>
      <c r="CK114" s="945"/>
      <c r="CL114" s="946"/>
      <c r="CM114" s="916" t="s">
        <v>428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108</v>
      </c>
      <c r="DH114" s="959"/>
      <c r="DI114" s="959"/>
      <c r="DJ114" s="959"/>
      <c r="DK114" s="960"/>
      <c r="DL114" s="961" t="s">
        <v>108</v>
      </c>
      <c r="DM114" s="959"/>
      <c r="DN114" s="959"/>
      <c r="DO114" s="959"/>
      <c r="DP114" s="960"/>
      <c r="DQ114" s="961" t="s">
        <v>108</v>
      </c>
      <c r="DR114" s="959"/>
      <c r="DS114" s="959"/>
      <c r="DT114" s="959"/>
      <c r="DU114" s="960"/>
      <c r="DV114" s="962" t="s">
        <v>108</v>
      </c>
      <c r="DW114" s="963"/>
      <c r="DX114" s="963"/>
      <c r="DY114" s="963"/>
      <c r="DZ114" s="964"/>
    </row>
    <row r="115" spans="1:130" s="197" customFormat="1" ht="26.25" customHeight="1" x14ac:dyDescent="0.15">
      <c r="A115" s="954"/>
      <c r="B115" s="955"/>
      <c r="C115" s="950" t="s">
        <v>429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1692</v>
      </c>
      <c r="AB115" s="934"/>
      <c r="AC115" s="934"/>
      <c r="AD115" s="934"/>
      <c r="AE115" s="935"/>
      <c r="AF115" s="936">
        <v>1223</v>
      </c>
      <c r="AG115" s="934"/>
      <c r="AH115" s="934"/>
      <c r="AI115" s="934"/>
      <c r="AJ115" s="935"/>
      <c r="AK115" s="936">
        <v>270</v>
      </c>
      <c r="AL115" s="934"/>
      <c r="AM115" s="934"/>
      <c r="AN115" s="934"/>
      <c r="AO115" s="935"/>
      <c r="AP115" s="937">
        <v>0</v>
      </c>
      <c r="AQ115" s="938"/>
      <c r="AR115" s="938"/>
      <c r="AS115" s="938"/>
      <c r="AT115" s="939"/>
      <c r="AU115" s="899"/>
      <c r="AV115" s="900"/>
      <c r="AW115" s="900"/>
      <c r="AX115" s="900"/>
      <c r="AY115" s="901"/>
      <c r="AZ115" s="949" t="s">
        <v>430</v>
      </c>
      <c r="BA115" s="950"/>
      <c r="BB115" s="950"/>
      <c r="BC115" s="950"/>
      <c r="BD115" s="950"/>
      <c r="BE115" s="950"/>
      <c r="BF115" s="950"/>
      <c r="BG115" s="950"/>
      <c r="BH115" s="950"/>
      <c r="BI115" s="950"/>
      <c r="BJ115" s="950"/>
      <c r="BK115" s="950"/>
      <c r="BL115" s="950"/>
      <c r="BM115" s="950"/>
      <c r="BN115" s="950"/>
      <c r="BO115" s="950"/>
      <c r="BP115" s="951"/>
      <c r="BQ115" s="919">
        <v>135</v>
      </c>
      <c r="BR115" s="920"/>
      <c r="BS115" s="920"/>
      <c r="BT115" s="920"/>
      <c r="BU115" s="920"/>
      <c r="BV115" s="920">
        <v>196</v>
      </c>
      <c r="BW115" s="920"/>
      <c r="BX115" s="920"/>
      <c r="BY115" s="920"/>
      <c r="BZ115" s="920"/>
      <c r="CA115" s="920">
        <v>17</v>
      </c>
      <c r="CB115" s="920"/>
      <c r="CC115" s="920"/>
      <c r="CD115" s="920"/>
      <c r="CE115" s="920"/>
      <c r="CF115" s="914">
        <v>0</v>
      </c>
      <c r="CG115" s="915"/>
      <c r="CH115" s="915"/>
      <c r="CI115" s="915"/>
      <c r="CJ115" s="915"/>
      <c r="CK115" s="945"/>
      <c r="CL115" s="946"/>
      <c r="CM115" s="949" t="s">
        <v>431</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108</v>
      </c>
      <c r="DH115" s="959"/>
      <c r="DI115" s="959"/>
      <c r="DJ115" s="959"/>
      <c r="DK115" s="960"/>
      <c r="DL115" s="961" t="s">
        <v>108</v>
      </c>
      <c r="DM115" s="959"/>
      <c r="DN115" s="959"/>
      <c r="DO115" s="959"/>
      <c r="DP115" s="960"/>
      <c r="DQ115" s="961" t="s">
        <v>108</v>
      </c>
      <c r="DR115" s="959"/>
      <c r="DS115" s="959"/>
      <c r="DT115" s="959"/>
      <c r="DU115" s="960"/>
      <c r="DV115" s="962" t="s">
        <v>108</v>
      </c>
      <c r="DW115" s="963"/>
      <c r="DX115" s="963"/>
      <c r="DY115" s="963"/>
      <c r="DZ115" s="964"/>
    </row>
    <row r="116" spans="1:130" s="197" customFormat="1" ht="26.25" customHeight="1" x14ac:dyDescent="0.15">
      <c r="A116" s="956"/>
      <c r="B116" s="957"/>
      <c r="C116" s="971" t="s">
        <v>432</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24665</v>
      </c>
      <c r="AB116" s="959"/>
      <c r="AC116" s="959"/>
      <c r="AD116" s="959"/>
      <c r="AE116" s="960"/>
      <c r="AF116" s="961">
        <v>5016</v>
      </c>
      <c r="AG116" s="959"/>
      <c r="AH116" s="959"/>
      <c r="AI116" s="959"/>
      <c r="AJ116" s="960"/>
      <c r="AK116" s="961">
        <v>4941</v>
      </c>
      <c r="AL116" s="959"/>
      <c r="AM116" s="959"/>
      <c r="AN116" s="959"/>
      <c r="AO116" s="960"/>
      <c r="AP116" s="962">
        <v>0</v>
      </c>
      <c r="AQ116" s="963"/>
      <c r="AR116" s="963"/>
      <c r="AS116" s="963"/>
      <c r="AT116" s="964"/>
      <c r="AU116" s="899"/>
      <c r="AV116" s="900"/>
      <c r="AW116" s="900"/>
      <c r="AX116" s="900"/>
      <c r="AY116" s="901"/>
      <c r="AZ116" s="949" t="s">
        <v>433</v>
      </c>
      <c r="BA116" s="950"/>
      <c r="BB116" s="950"/>
      <c r="BC116" s="950"/>
      <c r="BD116" s="950"/>
      <c r="BE116" s="950"/>
      <c r="BF116" s="950"/>
      <c r="BG116" s="950"/>
      <c r="BH116" s="950"/>
      <c r="BI116" s="950"/>
      <c r="BJ116" s="950"/>
      <c r="BK116" s="950"/>
      <c r="BL116" s="950"/>
      <c r="BM116" s="950"/>
      <c r="BN116" s="950"/>
      <c r="BO116" s="950"/>
      <c r="BP116" s="951"/>
      <c r="BQ116" s="919" t="s">
        <v>108</v>
      </c>
      <c r="BR116" s="920"/>
      <c r="BS116" s="920"/>
      <c r="BT116" s="920"/>
      <c r="BU116" s="920"/>
      <c r="BV116" s="920" t="s">
        <v>108</v>
      </c>
      <c r="BW116" s="920"/>
      <c r="BX116" s="920"/>
      <c r="BY116" s="920"/>
      <c r="BZ116" s="920"/>
      <c r="CA116" s="920" t="s">
        <v>108</v>
      </c>
      <c r="CB116" s="920"/>
      <c r="CC116" s="920"/>
      <c r="CD116" s="920"/>
      <c r="CE116" s="920"/>
      <c r="CF116" s="914" t="s">
        <v>108</v>
      </c>
      <c r="CG116" s="915"/>
      <c r="CH116" s="915"/>
      <c r="CI116" s="915"/>
      <c r="CJ116" s="915"/>
      <c r="CK116" s="945"/>
      <c r="CL116" s="946"/>
      <c r="CM116" s="916" t="s">
        <v>434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108</v>
      </c>
      <c r="DH116" s="959"/>
      <c r="DI116" s="959"/>
      <c r="DJ116" s="959"/>
      <c r="DK116" s="960"/>
      <c r="DL116" s="961" t="s">
        <v>108</v>
      </c>
      <c r="DM116" s="959"/>
      <c r="DN116" s="959"/>
      <c r="DO116" s="959"/>
      <c r="DP116" s="960"/>
      <c r="DQ116" s="961" t="s">
        <v>108</v>
      </c>
      <c r="DR116" s="959"/>
      <c r="DS116" s="959"/>
      <c r="DT116" s="959"/>
      <c r="DU116" s="960"/>
      <c r="DV116" s="962" t="s">
        <v>108</v>
      </c>
      <c r="DW116" s="963"/>
      <c r="DX116" s="963"/>
      <c r="DY116" s="963"/>
      <c r="DZ116" s="964"/>
    </row>
    <row r="117" spans="1:130" s="197" customFormat="1" ht="26.25" customHeight="1" x14ac:dyDescent="0.15">
      <c r="A117" s="904" t="s">
        <v>166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435</v>
      </c>
      <c r="Z117" s="884"/>
      <c r="AA117" s="996">
        <v>21390920</v>
      </c>
      <c r="AB117" s="966"/>
      <c r="AC117" s="966"/>
      <c r="AD117" s="966"/>
      <c r="AE117" s="967"/>
      <c r="AF117" s="965">
        <v>20908564</v>
      </c>
      <c r="AG117" s="966"/>
      <c r="AH117" s="966"/>
      <c r="AI117" s="966"/>
      <c r="AJ117" s="967"/>
      <c r="AK117" s="965">
        <v>21373406</v>
      </c>
      <c r="AL117" s="966"/>
      <c r="AM117" s="966"/>
      <c r="AN117" s="966"/>
      <c r="AO117" s="967"/>
      <c r="AP117" s="968"/>
      <c r="AQ117" s="969"/>
      <c r="AR117" s="969"/>
      <c r="AS117" s="969"/>
      <c r="AT117" s="970"/>
      <c r="AU117" s="899"/>
      <c r="AV117" s="900"/>
      <c r="AW117" s="900"/>
      <c r="AX117" s="900"/>
      <c r="AY117" s="901"/>
      <c r="AZ117" s="995" t="s">
        <v>436</v>
      </c>
      <c r="BA117" s="971"/>
      <c r="BB117" s="971"/>
      <c r="BC117" s="971"/>
      <c r="BD117" s="971"/>
      <c r="BE117" s="971"/>
      <c r="BF117" s="971"/>
      <c r="BG117" s="971"/>
      <c r="BH117" s="971"/>
      <c r="BI117" s="971"/>
      <c r="BJ117" s="971"/>
      <c r="BK117" s="971"/>
      <c r="BL117" s="971"/>
      <c r="BM117" s="971"/>
      <c r="BN117" s="971"/>
      <c r="BO117" s="971"/>
      <c r="BP117" s="972"/>
      <c r="BQ117" s="985" t="s">
        <v>437</v>
      </c>
      <c r="BR117" s="986"/>
      <c r="BS117" s="986"/>
      <c r="BT117" s="986"/>
      <c r="BU117" s="986"/>
      <c r="BV117" s="986" t="s">
        <v>437</v>
      </c>
      <c r="BW117" s="986"/>
      <c r="BX117" s="986"/>
      <c r="BY117" s="986"/>
      <c r="BZ117" s="986"/>
      <c r="CA117" s="986" t="s">
        <v>437</v>
      </c>
      <c r="CB117" s="986"/>
      <c r="CC117" s="986"/>
      <c r="CD117" s="986"/>
      <c r="CE117" s="986"/>
      <c r="CF117" s="914" t="s">
        <v>437</v>
      </c>
      <c r="CG117" s="915"/>
      <c r="CH117" s="915"/>
      <c r="CI117" s="915"/>
      <c r="CJ117" s="915"/>
      <c r="CK117" s="945"/>
      <c r="CL117" s="946"/>
      <c r="CM117" s="916" t="s">
        <v>438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437</v>
      </c>
      <c r="DH117" s="959"/>
      <c r="DI117" s="959"/>
      <c r="DJ117" s="959"/>
      <c r="DK117" s="960"/>
      <c r="DL117" s="961" t="s">
        <v>437</v>
      </c>
      <c r="DM117" s="959"/>
      <c r="DN117" s="959"/>
      <c r="DO117" s="959"/>
      <c r="DP117" s="960"/>
      <c r="DQ117" s="961" t="s">
        <v>437</v>
      </c>
      <c r="DR117" s="959"/>
      <c r="DS117" s="959"/>
      <c r="DT117" s="959"/>
      <c r="DU117" s="960"/>
      <c r="DV117" s="962" t="s">
        <v>437</v>
      </c>
      <c r="DW117" s="963"/>
      <c r="DX117" s="963"/>
      <c r="DY117" s="963"/>
      <c r="DZ117" s="964"/>
    </row>
    <row r="118" spans="1:130" s="197" customFormat="1" ht="26.25" customHeight="1" x14ac:dyDescent="0.15">
      <c r="A118" s="904"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407</v>
      </c>
      <c r="AB118" s="883"/>
      <c r="AC118" s="883"/>
      <c r="AD118" s="883"/>
      <c r="AE118" s="884"/>
      <c r="AF118" s="882" t="s">
        <v>283</v>
      </c>
      <c r="AG118" s="883"/>
      <c r="AH118" s="883"/>
      <c r="AI118" s="883"/>
      <c r="AJ118" s="884"/>
      <c r="AK118" s="882" t="s">
        <v>282</v>
      </c>
      <c r="AL118" s="883"/>
      <c r="AM118" s="883"/>
      <c r="AN118" s="883"/>
      <c r="AO118" s="884"/>
      <c r="AP118" s="990" t="s">
        <v>408</v>
      </c>
      <c r="AQ118" s="991"/>
      <c r="AR118" s="991"/>
      <c r="AS118" s="991"/>
      <c r="AT118" s="992"/>
      <c r="AU118" s="902"/>
      <c r="AV118" s="903"/>
      <c r="AW118" s="903"/>
      <c r="AX118" s="903"/>
      <c r="AY118" s="903"/>
      <c r="AZ118" s="228" t="s">
        <v>166</v>
      </c>
      <c r="BA118" s="228"/>
      <c r="BB118" s="228"/>
      <c r="BC118" s="228"/>
      <c r="BD118" s="228"/>
      <c r="BE118" s="228"/>
      <c r="BF118" s="228"/>
      <c r="BG118" s="228"/>
      <c r="BH118" s="228"/>
      <c r="BI118" s="228"/>
      <c r="BJ118" s="228"/>
      <c r="BK118" s="228"/>
      <c r="BL118" s="228"/>
      <c r="BM118" s="228"/>
      <c r="BN118" s="228"/>
      <c r="BO118" s="993" t="s">
        <v>439</v>
      </c>
      <c r="BP118" s="994"/>
      <c r="BQ118" s="985">
        <v>290526363</v>
      </c>
      <c r="BR118" s="986"/>
      <c r="BS118" s="986"/>
      <c r="BT118" s="986"/>
      <c r="BU118" s="986"/>
      <c r="BV118" s="986">
        <v>287498989</v>
      </c>
      <c r="BW118" s="986"/>
      <c r="BX118" s="986"/>
      <c r="BY118" s="986"/>
      <c r="BZ118" s="986"/>
      <c r="CA118" s="986">
        <v>289361117</v>
      </c>
      <c r="CB118" s="986"/>
      <c r="CC118" s="986"/>
      <c r="CD118" s="986"/>
      <c r="CE118" s="986"/>
      <c r="CF118" s="987"/>
      <c r="CG118" s="988"/>
      <c r="CH118" s="988"/>
      <c r="CI118" s="988"/>
      <c r="CJ118" s="989"/>
      <c r="CK118" s="945"/>
      <c r="CL118" s="946"/>
      <c r="CM118" s="916" t="s">
        <v>440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437</v>
      </c>
      <c r="DH118" s="959"/>
      <c r="DI118" s="959"/>
      <c r="DJ118" s="959"/>
      <c r="DK118" s="960"/>
      <c r="DL118" s="961" t="s">
        <v>437</v>
      </c>
      <c r="DM118" s="959"/>
      <c r="DN118" s="959"/>
      <c r="DO118" s="959"/>
      <c r="DP118" s="960"/>
      <c r="DQ118" s="961" t="s">
        <v>437</v>
      </c>
      <c r="DR118" s="959"/>
      <c r="DS118" s="959"/>
      <c r="DT118" s="959"/>
      <c r="DU118" s="960"/>
      <c r="DV118" s="962" t="s">
        <v>437</v>
      </c>
      <c r="DW118" s="963"/>
      <c r="DX118" s="963"/>
      <c r="DY118" s="963"/>
      <c r="DZ118" s="964"/>
    </row>
    <row r="119" spans="1:130" s="197" customFormat="1" ht="26.25" customHeight="1" x14ac:dyDescent="0.15">
      <c r="A119" s="974" t="s">
        <v>412</v>
      </c>
      <c r="B119" s="944"/>
      <c r="C119" s="923" t="s">
        <v>413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437</v>
      </c>
      <c r="AB119" s="890"/>
      <c r="AC119" s="890"/>
      <c r="AD119" s="890"/>
      <c r="AE119" s="891"/>
      <c r="AF119" s="892" t="s">
        <v>437</v>
      </c>
      <c r="AG119" s="890"/>
      <c r="AH119" s="890"/>
      <c r="AI119" s="890"/>
      <c r="AJ119" s="891"/>
      <c r="AK119" s="892" t="s">
        <v>437</v>
      </c>
      <c r="AL119" s="890"/>
      <c r="AM119" s="890"/>
      <c r="AN119" s="890"/>
      <c r="AO119" s="891"/>
      <c r="AP119" s="893" t="s">
        <v>437</v>
      </c>
      <c r="AQ119" s="894"/>
      <c r="AR119" s="894"/>
      <c r="AS119" s="894"/>
      <c r="AT119" s="895"/>
      <c r="AU119" s="977" t="s">
        <v>441</v>
      </c>
      <c r="AV119" s="978"/>
      <c r="AW119" s="978"/>
      <c r="AX119" s="978"/>
      <c r="AY119" s="979"/>
      <c r="AZ119" s="940" t="s">
        <v>442</v>
      </c>
      <c r="BA119" s="887"/>
      <c r="BB119" s="887"/>
      <c r="BC119" s="887"/>
      <c r="BD119" s="887"/>
      <c r="BE119" s="887"/>
      <c r="BF119" s="887"/>
      <c r="BG119" s="887"/>
      <c r="BH119" s="887"/>
      <c r="BI119" s="887"/>
      <c r="BJ119" s="887"/>
      <c r="BK119" s="887"/>
      <c r="BL119" s="887"/>
      <c r="BM119" s="887"/>
      <c r="BN119" s="887"/>
      <c r="BO119" s="887"/>
      <c r="BP119" s="888"/>
      <c r="BQ119" s="926">
        <v>50336638</v>
      </c>
      <c r="BR119" s="927"/>
      <c r="BS119" s="927"/>
      <c r="BT119" s="927"/>
      <c r="BU119" s="927"/>
      <c r="BV119" s="927">
        <v>51692055</v>
      </c>
      <c r="BW119" s="927"/>
      <c r="BX119" s="927"/>
      <c r="BY119" s="927"/>
      <c r="BZ119" s="927"/>
      <c r="CA119" s="927">
        <v>49398617</v>
      </c>
      <c r="CB119" s="927"/>
      <c r="CC119" s="927"/>
      <c r="CD119" s="927"/>
      <c r="CE119" s="927"/>
      <c r="CF119" s="941">
        <v>53.9</v>
      </c>
      <c r="CG119" s="942"/>
      <c r="CH119" s="942"/>
      <c r="CI119" s="942"/>
      <c r="CJ119" s="942"/>
      <c r="CK119" s="947"/>
      <c r="CL119" s="948"/>
      <c r="CM119" s="1004" t="s">
        <v>443</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437</v>
      </c>
      <c r="DH119" s="998"/>
      <c r="DI119" s="998"/>
      <c r="DJ119" s="998"/>
      <c r="DK119" s="999"/>
      <c r="DL119" s="1000" t="s">
        <v>437</v>
      </c>
      <c r="DM119" s="998"/>
      <c r="DN119" s="998"/>
      <c r="DO119" s="998"/>
      <c r="DP119" s="999"/>
      <c r="DQ119" s="1000" t="s">
        <v>437</v>
      </c>
      <c r="DR119" s="998"/>
      <c r="DS119" s="998"/>
      <c r="DT119" s="998"/>
      <c r="DU119" s="999"/>
      <c r="DV119" s="1001" t="s">
        <v>437</v>
      </c>
      <c r="DW119" s="1002"/>
      <c r="DX119" s="1002"/>
      <c r="DY119" s="1002"/>
      <c r="DZ119" s="1003"/>
    </row>
    <row r="120" spans="1:130" s="197" customFormat="1" ht="26.25" customHeight="1" x14ac:dyDescent="0.15">
      <c r="A120" s="975"/>
      <c r="B120" s="946"/>
      <c r="C120" s="916" t="s">
        <v>418</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437</v>
      </c>
      <c r="AB120" s="959"/>
      <c r="AC120" s="959"/>
      <c r="AD120" s="959"/>
      <c r="AE120" s="960"/>
      <c r="AF120" s="961" t="s">
        <v>437</v>
      </c>
      <c r="AG120" s="959"/>
      <c r="AH120" s="959"/>
      <c r="AI120" s="959"/>
      <c r="AJ120" s="960"/>
      <c r="AK120" s="961" t="s">
        <v>437</v>
      </c>
      <c r="AL120" s="959"/>
      <c r="AM120" s="959"/>
      <c r="AN120" s="959"/>
      <c r="AO120" s="960"/>
      <c r="AP120" s="962" t="s">
        <v>437</v>
      </c>
      <c r="AQ120" s="963"/>
      <c r="AR120" s="963"/>
      <c r="AS120" s="963"/>
      <c r="AT120" s="964"/>
      <c r="AU120" s="980"/>
      <c r="AV120" s="981"/>
      <c r="AW120" s="981"/>
      <c r="AX120" s="981"/>
      <c r="AY120" s="982"/>
      <c r="AZ120" s="949" t="s">
        <v>444</v>
      </c>
      <c r="BA120" s="950"/>
      <c r="BB120" s="950"/>
      <c r="BC120" s="950"/>
      <c r="BD120" s="950"/>
      <c r="BE120" s="950"/>
      <c r="BF120" s="950"/>
      <c r="BG120" s="950"/>
      <c r="BH120" s="950"/>
      <c r="BI120" s="950"/>
      <c r="BJ120" s="950"/>
      <c r="BK120" s="950"/>
      <c r="BL120" s="950"/>
      <c r="BM120" s="950"/>
      <c r="BN120" s="950"/>
      <c r="BO120" s="950"/>
      <c r="BP120" s="951"/>
      <c r="BQ120" s="919">
        <v>1797582</v>
      </c>
      <c r="BR120" s="920"/>
      <c r="BS120" s="920"/>
      <c r="BT120" s="920"/>
      <c r="BU120" s="920"/>
      <c r="BV120" s="920">
        <v>1854300</v>
      </c>
      <c r="BW120" s="920"/>
      <c r="BX120" s="920"/>
      <c r="BY120" s="920"/>
      <c r="BZ120" s="920"/>
      <c r="CA120" s="920">
        <v>2112251</v>
      </c>
      <c r="CB120" s="920"/>
      <c r="CC120" s="920"/>
      <c r="CD120" s="920"/>
      <c r="CE120" s="920"/>
      <c r="CF120" s="914">
        <v>2.2999999999999998</v>
      </c>
      <c r="CG120" s="915"/>
      <c r="CH120" s="915"/>
      <c r="CI120" s="915"/>
      <c r="CJ120" s="915"/>
      <c r="CK120" s="1013" t="s">
        <v>445</v>
      </c>
      <c r="CL120" s="1014"/>
      <c r="CM120" s="1014"/>
      <c r="CN120" s="1014"/>
      <c r="CO120" s="1015"/>
      <c r="CP120" s="1021" t="s">
        <v>446</v>
      </c>
      <c r="CQ120" s="1022"/>
      <c r="CR120" s="1022"/>
      <c r="CS120" s="1022"/>
      <c r="CT120" s="1022"/>
      <c r="CU120" s="1022"/>
      <c r="CV120" s="1022"/>
      <c r="CW120" s="1022"/>
      <c r="CX120" s="1022"/>
      <c r="CY120" s="1022"/>
      <c r="CZ120" s="1022"/>
      <c r="DA120" s="1022"/>
      <c r="DB120" s="1022"/>
      <c r="DC120" s="1022"/>
      <c r="DD120" s="1022"/>
      <c r="DE120" s="1022"/>
      <c r="DF120" s="1023"/>
      <c r="DG120" s="926">
        <v>90038071</v>
      </c>
      <c r="DH120" s="927"/>
      <c r="DI120" s="927"/>
      <c r="DJ120" s="927"/>
      <c r="DK120" s="927"/>
      <c r="DL120" s="927">
        <v>87759203</v>
      </c>
      <c r="DM120" s="927"/>
      <c r="DN120" s="927"/>
      <c r="DO120" s="927"/>
      <c r="DP120" s="927"/>
      <c r="DQ120" s="927">
        <v>88329734</v>
      </c>
      <c r="DR120" s="927"/>
      <c r="DS120" s="927"/>
      <c r="DT120" s="927"/>
      <c r="DU120" s="927"/>
      <c r="DV120" s="928">
        <v>96.3</v>
      </c>
      <c r="DW120" s="928"/>
      <c r="DX120" s="928"/>
      <c r="DY120" s="928"/>
      <c r="DZ120" s="929"/>
    </row>
    <row r="121" spans="1:130" s="197" customFormat="1" ht="26.25" customHeight="1" x14ac:dyDescent="0.15">
      <c r="A121" s="975"/>
      <c r="B121" s="946"/>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437</v>
      </c>
      <c r="AB121" s="959"/>
      <c r="AC121" s="959"/>
      <c r="AD121" s="959"/>
      <c r="AE121" s="960"/>
      <c r="AF121" s="961" t="s">
        <v>437</v>
      </c>
      <c r="AG121" s="959"/>
      <c r="AH121" s="959"/>
      <c r="AI121" s="959"/>
      <c r="AJ121" s="960"/>
      <c r="AK121" s="961" t="s">
        <v>437</v>
      </c>
      <c r="AL121" s="959"/>
      <c r="AM121" s="959"/>
      <c r="AN121" s="959"/>
      <c r="AO121" s="960"/>
      <c r="AP121" s="962" t="s">
        <v>437</v>
      </c>
      <c r="AQ121" s="963"/>
      <c r="AR121" s="963"/>
      <c r="AS121" s="963"/>
      <c r="AT121" s="964"/>
      <c r="AU121" s="980"/>
      <c r="AV121" s="981"/>
      <c r="AW121" s="981"/>
      <c r="AX121" s="981"/>
      <c r="AY121" s="982"/>
      <c r="AZ121" s="995" t="s">
        <v>448</v>
      </c>
      <c r="BA121" s="971"/>
      <c r="BB121" s="971"/>
      <c r="BC121" s="971"/>
      <c r="BD121" s="971"/>
      <c r="BE121" s="971"/>
      <c r="BF121" s="971"/>
      <c r="BG121" s="971"/>
      <c r="BH121" s="971"/>
      <c r="BI121" s="971"/>
      <c r="BJ121" s="971"/>
      <c r="BK121" s="971"/>
      <c r="BL121" s="971"/>
      <c r="BM121" s="971"/>
      <c r="BN121" s="971"/>
      <c r="BO121" s="971"/>
      <c r="BP121" s="972"/>
      <c r="BQ121" s="985">
        <v>182861451</v>
      </c>
      <c r="BR121" s="986"/>
      <c r="BS121" s="986"/>
      <c r="BT121" s="986"/>
      <c r="BU121" s="986"/>
      <c r="BV121" s="986">
        <v>183701445</v>
      </c>
      <c r="BW121" s="986"/>
      <c r="BX121" s="986"/>
      <c r="BY121" s="986"/>
      <c r="BZ121" s="986"/>
      <c r="CA121" s="986">
        <v>184932674</v>
      </c>
      <c r="CB121" s="986"/>
      <c r="CC121" s="986"/>
      <c r="CD121" s="986"/>
      <c r="CE121" s="986"/>
      <c r="CF121" s="1024">
        <v>201.6</v>
      </c>
      <c r="CG121" s="1025"/>
      <c r="CH121" s="1025"/>
      <c r="CI121" s="1025"/>
      <c r="CJ121" s="1025"/>
      <c r="CK121" s="1016"/>
      <c r="CL121" s="1017"/>
      <c r="CM121" s="1017"/>
      <c r="CN121" s="1017"/>
      <c r="CO121" s="1018"/>
      <c r="CP121" s="1007" t="s">
        <v>449</v>
      </c>
      <c r="CQ121" s="1008"/>
      <c r="CR121" s="1008"/>
      <c r="CS121" s="1008"/>
      <c r="CT121" s="1008"/>
      <c r="CU121" s="1008"/>
      <c r="CV121" s="1008"/>
      <c r="CW121" s="1008"/>
      <c r="CX121" s="1008"/>
      <c r="CY121" s="1008"/>
      <c r="CZ121" s="1008"/>
      <c r="DA121" s="1008"/>
      <c r="DB121" s="1008"/>
      <c r="DC121" s="1008"/>
      <c r="DD121" s="1008"/>
      <c r="DE121" s="1008"/>
      <c r="DF121" s="1009"/>
      <c r="DG121" s="919">
        <v>551994</v>
      </c>
      <c r="DH121" s="920"/>
      <c r="DI121" s="920"/>
      <c r="DJ121" s="920"/>
      <c r="DK121" s="920"/>
      <c r="DL121" s="920">
        <v>563081</v>
      </c>
      <c r="DM121" s="920"/>
      <c r="DN121" s="920"/>
      <c r="DO121" s="920"/>
      <c r="DP121" s="920"/>
      <c r="DQ121" s="920">
        <v>578763</v>
      </c>
      <c r="DR121" s="920"/>
      <c r="DS121" s="920"/>
      <c r="DT121" s="920"/>
      <c r="DU121" s="920"/>
      <c r="DV121" s="921">
        <v>0.6</v>
      </c>
      <c r="DW121" s="921"/>
      <c r="DX121" s="921"/>
      <c r="DY121" s="921"/>
      <c r="DZ121" s="922"/>
    </row>
    <row r="122" spans="1:130" s="197" customFormat="1" ht="26.25" customHeight="1" x14ac:dyDescent="0.15">
      <c r="A122" s="975"/>
      <c r="B122" s="946"/>
      <c r="C122" s="916" t="s">
        <v>428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437</v>
      </c>
      <c r="AB122" s="959"/>
      <c r="AC122" s="959"/>
      <c r="AD122" s="959"/>
      <c r="AE122" s="960"/>
      <c r="AF122" s="961" t="s">
        <v>437</v>
      </c>
      <c r="AG122" s="959"/>
      <c r="AH122" s="959"/>
      <c r="AI122" s="959"/>
      <c r="AJ122" s="960"/>
      <c r="AK122" s="961" t="s">
        <v>437</v>
      </c>
      <c r="AL122" s="959"/>
      <c r="AM122" s="959"/>
      <c r="AN122" s="959"/>
      <c r="AO122" s="960"/>
      <c r="AP122" s="962" t="s">
        <v>437</v>
      </c>
      <c r="AQ122" s="963"/>
      <c r="AR122" s="963"/>
      <c r="AS122" s="963"/>
      <c r="AT122" s="964"/>
      <c r="AU122" s="983"/>
      <c r="AV122" s="984"/>
      <c r="AW122" s="984"/>
      <c r="AX122" s="984"/>
      <c r="AY122" s="984"/>
      <c r="AZ122" s="228" t="s">
        <v>166</v>
      </c>
      <c r="BA122" s="228"/>
      <c r="BB122" s="228"/>
      <c r="BC122" s="228"/>
      <c r="BD122" s="228"/>
      <c r="BE122" s="228"/>
      <c r="BF122" s="228"/>
      <c r="BG122" s="228"/>
      <c r="BH122" s="228"/>
      <c r="BI122" s="228"/>
      <c r="BJ122" s="228"/>
      <c r="BK122" s="228"/>
      <c r="BL122" s="228"/>
      <c r="BM122" s="228"/>
      <c r="BN122" s="228"/>
      <c r="BO122" s="993" t="s">
        <v>450</v>
      </c>
      <c r="BP122" s="994"/>
      <c r="BQ122" s="1034">
        <v>234995671</v>
      </c>
      <c r="BR122" s="1035"/>
      <c r="BS122" s="1035"/>
      <c r="BT122" s="1035"/>
      <c r="BU122" s="1035"/>
      <c r="BV122" s="1035">
        <v>237247800</v>
      </c>
      <c r="BW122" s="1035"/>
      <c r="BX122" s="1035"/>
      <c r="BY122" s="1035"/>
      <c r="BZ122" s="1035"/>
      <c r="CA122" s="1035">
        <v>236443542</v>
      </c>
      <c r="CB122" s="1035"/>
      <c r="CC122" s="1035"/>
      <c r="CD122" s="1035"/>
      <c r="CE122" s="1035"/>
      <c r="CF122" s="987"/>
      <c r="CG122" s="988"/>
      <c r="CH122" s="988"/>
      <c r="CI122" s="988"/>
      <c r="CJ122" s="989"/>
      <c r="CK122" s="1016"/>
      <c r="CL122" s="1017"/>
      <c r="CM122" s="1017"/>
      <c r="CN122" s="1017"/>
      <c r="CO122" s="1018"/>
      <c r="CP122" s="1007" t="s">
        <v>382</v>
      </c>
      <c r="CQ122" s="1008"/>
      <c r="CR122" s="1008"/>
      <c r="CS122" s="1008"/>
      <c r="CT122" s="1008"/>
      <c r="CU122" s="1008"/>
      <c r="CV122" s="1008"/>
      <c r="CW122" s="1008"/>
      <c r="CX122" s="1008"/>
      <c r="CY122" s="1008"/>
      <c r="CZ122" s="1008"/>
      <c r="DA122" s="1008"/>
      <c r="DB122" s="1008"/>
      <c r="DC122" s="1008"/>
      <c r="DD122" s="1008"/>
      <c r="DE122" s="1008"/>
      <c r="DF122" s="1009"/>
      <c r="DG122" s="919">
        <v>1014220</v>
      </c>
      <c r="DH122" s="920"/>
      <c r="DI122" s="920"/>
      <c r="DJ122" s="920"/>
      <c r="DK122" s="920"/>
      <c r="DL122" s="920">
        <v>732016</v>
      </c>
      <c r="DM122" s="920"/>
      <c r="DN122" s="920"/>
      <c r="DO122" s="920"/>
      <c r="DP122" s="920"/>
      <c r="DQ122" s="920">
        <v>420712</v>
      </c>
      <c r="DR122" s="920"/>
      <c r="DS122" s="920"/>
      <c r="DT122" s="920"/>
      <c r="DU122" s="920"/>
      <c r="DV122" s="921">
        <v>0.5</v>
      </c>
      <c r="DW122" s="921"/>
      <c r="DX122" s="921"/>
      <c r="DY122" s="921"/>
      <c r="DZ122" s="922"/>
    </row>
    <row r="123" spans="1:130" s="197" customFormat="1" ht="26.25" customHeight="1" thickBot="1" x14ac:dyDescent="0.2">
      <c r="A123" s="975"/>
      <c r="B123" s="946"/>
      <c r="C123" s="916" t="s">
        <v>434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108</v>
      </c>
      <c r="AB123" s="959"/>
      <c r="AC123" s="959"/>
      <c r="AD123" s="959"/>
      <c r="AE123" s="960"/>
      <c r="AF123" s="961" t="s">
        <v>108</v>
      </c>
      <c r="AG123" s="959"/>
      <c r="AH123" s="959"/>
      <c r="AI123" s="959"/>
      <c r="AJ123" s="960"/>
      <c r="AK123" s="961" t="s">
        <v>108</v>
      </c>
      <c r="AL123" s="959"/>
      <c r="AM123" s="959"/>
      <c r="AN123" s="959"/>
      <c r="AO123" s="960"/>
      <c r="AP123" s="962" t="s">
        <v>108</v>
      </c>
      <c r="AQ123" s="963"/>
      <c r="AR123" s="963"/>
      <c r="AS123" s="963"/>
      <c r="AT123" s="964"/>
      <c r="AU123" s="1031" t="s">
        <v>451</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60.9</v>
      </c>
      <c r="BR123" s="1027"/>
      <c r="BS123" s="1027"/>
      <c r="BT123" s="1027"/>
      <c r="BU123" s="1027"/>
      <c r="BV123" s="1027">
        <v>55.6</v>
      </c>
      <c r="BW123" s="1027"/>
      <c r="BX123" s="1027"/>
      <c r="BY123" s="1027"/>
      <c r="BZ123" s="1027"/>
      <c r="CA123" s="1027">
        <v>57.6</v>
      </c>
      <c r="CB123" s="1027"/>
      <c r="CC123" s="1027"/>
      <c r="CD123" s="1027"/>
      <c r="CE123" s="1027"/>
      <c r="CF123" s="1028"/>
      <c r="CG123" s="1029"/>
      <c r="CH123" s="1029"/>
      <c r="CI123" s="1029"/>
      <c r="CJ123" s="1030"/>
      <c r="CK123" s="1016"/>
      <c r="CL123" s="1017"/>
      <c r="CM123" s="1017"/>
      <c r="CN123" s="1017"/>
      <c r="CO123" s="1018"/>
      <c r="CP123" s="1007" t="s">
        <v>392</v>
      </c>
      <c r="CQ123" s="1008"/>
      <c r="CR123" s="1008"/>
      <c r="CS123" s="1008"/>
      <c r="CT123" s="1008"/>
      <c r="CU123" s="1008"/>
      <c r="CV123" s="1008"/>
      <c r="CW123" s="1008"/>
      <c r="CX123" s="1008"/>
      <c r="CY123" s="1008"/>
      <c r="CZ123" s="1008"/>
      <c r="DA123" s="1008"/>
      <c r="DB123" s="1008"/>
      <c r="DC123" s="1008"/>
      <c r="DD123" s="1008"/>
      <c r="DE123" s="1008"/>
      <c r="DF123" s="1009"/>
      <c r="DG123" s="958" t="s">
        <v>108</v>
      </c>
      <c r="DH123" s="959"/>
      <c r="DI123" s="959"/>
      <c r="DJ123" s="959"/>
      <c r="DK123" s="960"/>
      <c r="DL123" s="961" t="s">
        <v>108</v>
      </c>
      <c r="DM123" s="959"/>
      <c r="DN123" s="959"/>
      <c r="DO123" s="959"/>
      <c r="DP123" s="960"/>
      <c r="DQ123" s="961">
        <v>145600</v>
      </c>
      <c r="DR123" s="959"/>
      <c r="DS123" s="959"/>
      <c r="DT123" s="959"/>
      <c r="DU123" s="960"/>
      <c r="DV123" s="962">
        <v>0.2</v>
      </c>
      <c r="DW123" s="963"/>
      <c r="DX123" s="963"/>
      <c r="DY123" s="963"/>
      <c r="DZ123" s="964"/>
    </row>
    <row r="124" spans="1:130" s="197" customFormat="1" ht="26.25" customHeight="1" x14ac:dyDescent="0.15">
      <c r="A124" s="975"/>
      <c r="B124" s="946"/>
      <c r="C124" s="916" t="s">
        <v>438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v>1692</v>
      </c>
      <c r="AB124" s="959"/>
      <c r="AC124" s="959"/>
      <c r="AD124" s="959"/>
      <c r="AE124" s="960"/>
      <c r="AF124" s="961">
        <v>1223</v>
      </c>
      <c r="AG124" s="959"/>
      <c r="AH124" s="959"/>
      <c r="AI124" s="959"/>
      <c r="AJ124" s="960"/>
      <c r="AK124" s="961">
        <v>270</v>
      </c>
      <c r="AL124" s="959"/>
      <c r="AM124" s="959"/>
      <c r="AN124" s="959"/>
      <c r="AO124" s="960"/>
      <c r="AP124" s="962">
        <v>0</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452</v>
      </c>
      <c r="CQ124" s="1008"/>
      <c r="CR124" s="1008"/>
      <c r="CS124" s="1008"/>
      <c r="CT124" s="1008"/>
      <c r="CU124" s="1008"/>
      <c r="CV124" s="1008"/>
      <c r="CW124" s="1008"/>
      <c r="CX124" s="1008"/>
      <c r="CY124" s="1008"/>
      <c r="CZ124" s="1008"/>
      <c r="DA124" s="1008"/>
      <c r="DB124" s="1008"/>
      <c r="DC124" s="1008"/>
      <c r="DD124" s="1008"/>
      <c r="DE124" s="1008"/>
      <c r="DF124" s="1009"/>
      <c r="DG124" s="997">
        <v>233261</v>
      </c>
      <c r="DH124" s="998"/>
      <c r="DI124" s="998"/>
      <c r="DJ124" s="998"/>
      <c r="DK124" s="999"/>
      <c r="DL124" s="1000">
        <v>170259</v>
      </c>
      <c r="DM124" s="998"/>
      <c r="DN124" s="998"/>
      <c r="DO124" s="998"/>
      <c r="DP124" s="999"/>
      <c r="DQ124" s="1000">
        <v>125177</v>
      </c>
      <c r="DR124" s="998"/>
      <c r="DS124" s="998"/>
      <c r="DT124" s="998"/>
      <c r="DU124" s="999"/>
      <c r="DV124" s="1001">
        <v>0.1</v>
      </c>
      <c r="DW124" s="1002"/>
      <c r="DX124" s="1002"/>
      <c r="DY124" s="1002"/>
      <c r="DZ124" s="1003"/>
    </row>
    <row r="125" spans="1:130" s="197" customFormat="1" ht="26.25" customHeight="1" thickBot="1" x14ac:dyDescent="0.2">
      <c r="A125" s="975"/>
      <c r="B125" s="946"/>
      <c r="C125" s="916" t="s">
        <v>440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108</v>
      </c>
      <c r="AB125" s="959"/>
      <c r="AC125" s="959"/>
      <c r="AD125" s="959"/>
      <c r="AE125" s="960"/>
      <c r="AF125" s="961" t="s">
        <v>108</v>
      </c>
      <c r="AG125" s="959"/>
      <c r="AH125" s="959"/>
      <c r="AI125" s="959"/>
      <c r="AJ125" s="960"/>
      <c r="AK125" s="961" t="s">
        <v>108</v>
      </c>
      <c r="AL125" s="959"/>
      <c r="AM125" s="959"/>
      <c r="AN125" s="959"/>
      <c r="AO125" s="960"/>
      <c r="AP125" s="962" t="s">
        <v>108</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453</v>
      </c>
      <c r="CL125" s="1014"/>
      <c r="CM125" s="1014"/>
      <c r="CN125" s="1014"/>
      <c r="CO125" s="1015"/>
      <c r="CP125" s="940" t="s">
        <v>454</v>
      </c>
      <c r="CQ125" s="887"/>
      <c r="CR125" s="887"/>
      <c r="CS125" s="887"/>
      <c r="CT125" s="887"/>
      <c r="CU125" s="887"/>
      <c r="CV125" s="887"/>
      <c r="CW125" s="887"/>
      <c r="CX125" s="887"/>
      <c r="CY125" s="887"/>
      <c r="CZ125" s="887"/>
      <c r="DA125" s="887"/>
      <c r="DB125" s="887"/>
      <c r="DC125" s="887"/>
      <c r="DD125" s="887"/>
      <c r="DE125" s="887"/>
      <c r="DF125" s="888"/>
      <c r="DG125" s="926" t="s">
        <v>108</v>
      </c>
      <c r="DH125" s="927"/>
      <c r="DI125" s="927"/>
      <c r="DJ125" s="927"/>
      <c r="DK125" s="927"/>
      <c r="DL125" s="927" t="s">
        <v>108</v>
      </c>
      <c r="DM125" s="927"/>
      <c r="DN125" s="927"/>
      <c r="DO125" s="927"/>
      <c r="DP125" s="927"/>
      <c r="DQ125" s="927" t="s">
        <v>108</v>
      </c>
      <c r="DR125" s="927"/>
      <c r="DS125" s="927"/>
      <c r="DT125" s="927"/>
      <c r="DU125" s="927"/>
      <c r="DV125" s="928" t="s">
        <v>108</v>
      </c>
      <c r="DW125" s="928"/>
      <c r="DX125" s="928"/>
      <c r="DY125" s="928"/>
      <c r="DZ125" s="929"/>
    </row>
    <row r="126" spans="1:130" s="197" customFormat="1" ht="26.25" customHeight="1" x14ac:dyDescent="0.15">
      <c r="A126" s="975"/>
      <c r="B126" s="946"/>
      <c r="C126" s="916" t="s">
        <v>443</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108</v>
      </c>
      <c r="AB126" s="959"/>
      <c r="AC126" s="959"/>
      <c r="AD126" s="959"/>
      <c r="AE126" s="960"/>
      <c r="AF126" s="961" t="s">
        <v>108</v>
      </c>
      <c r="AG126" s="959"/>
      <c r="AH126" s="959"/>
      <c r="AI126" s="959"/>
      <c r="AJ126" s="960"/>
      <c r="AK126" s="961" t="s">
        <v>108</v>
      </c>
      <c r="AL126" s="959"/>
      <c r="AM126" s="959"/>
      <c r="AN126" s="959"/>
      <c r="AO126" s="960"/>
      <c r="AP126" s="962" t="s">
        <v>108</v>
      </c>
      <c r="AQ126" s="963"/>
      <c r="AR126" s="963"/>
      <c r="AS126" s="963"/>
      <c r="AT126" s="964"/>
      <c r="AU126" s="233"/>
      <c r="AV126" s="233"/>
      <c r="AW126" s="233"/>
      <c r="AX126" s="1036" t="s">
        <v>455</v>
      </c>
      <c r="AY126" s="1037"/>
      <c r="AZ126" s="1037"/>
      <c r="BA126" s="1037"/>
      <c r="BB126" s="1037"/>
      <c r="BC126" s="1037"/>
      <c r="BD126" s="1037"/>
      <c r="BE126" s="1038"/>
      <c r="BF126" s="1052" t="s">
        <v>456</v>
      </c>
      <c r="BG126" s="1037"/>
      <c r="BH126" s="1037"/>
      <c r="BI126" s="1037"/>
      <c r="BJ126" s="1037"/>
      <c r="BK126" s="1037"/>
      <c r="BL126" s="1038"/>
      <c r="BM126" s="1052" t="s">
        <v>457</v>
      </c>
      <c r="BN126" s="1037"/>
      <c r="BO126" s="1037"/>
      <c r="BP126" s="1037"/>
      <c r="BQ126" s="1037"/>
      <c r="BR126" s="1037"/>
      <c r="BS126" s="1038"/>
      <c r="BT126" s="1052" t="s">
        <v>458</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459</v>
      </c>
      <c r="CQ126" s="950"/>
      <c r="CR126" s="950"/>
      <c r="CS126" s="950"/>
      <c r="CT126" s="950"/>
      <c r="CU126" s="950"/>
      <c r="CV126" s="950"/>
      <c r="CW126" s="950"/>
      <c r="CX126" s="950"/>
      <c r="CY126" s="950"/>
      <c r="CZ126" s="950"/>
      <c r="DA126" s="950"/>
      <c r="DB126" s="950"/>
      <c r="DC126" s="950"/>
      <c r="DD126" s="950"/>
      <c r="DE126" s="950"/>
      <c r="DF126" s="951"/>
      <c r="DG126" s="919" t="s">
        <v>108</v>
      </c>
      <c r="DH126" s="920"/>
      <c r="DI126" s="920"/>
      <c r="DJ126" s="920"/>
      <c r="DK126" s="920"/>
      <c r="DL126" s="920" t="s">
        <v>108</v>
      </c>
      <c r="DM126" s="920"/>
      <c r="DN126" s="920"/>
      <c r="DO126" s="920"/>
      <c r="DP126" s="920"/>
      <c r="DQ126" s="920" t="s">
        <v>108</v>
      </c>
      <c r="DR126" s="920"/>
      <c r="DS126" s="920"/>
      <c r="DT126" s="920"/>
      <c r="DU126" s="920"/>
      <c r="DV126" s="921" t="s">
        <v>108</v>
      </c>
      <c r="DW126" s="921"/>
      <c r="DX126" s="921"/>
      <c r="DY126" s="921"/>
      <c r="DZ126" s="922"/>
    </row>
    <row r="127" spans="1:130" s="197" customFormat="1" ht="26.25" customHeight="1" thickBot="1" x14ac:dyDescent="0.2">
      <c r="A127" s="976"/>
      <c r="B127" s="948"/>
      <c r="C127" s="1004" t="s">
        <v>460</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108</v>
      </c>
      <c r="AB127" s="959"/>
      <c r="AC127" s="959"/>
      <c r="AD127" s="959"/>
      <c r="AE127" s="960"/>
      <c r="AF127" s="961" t="s">
        <v>108</v>
      </c>
      <c r="AG127" s="959"/>
      <c r="AH127" s="959"/>
      <c r="AI127" s="959"/>
      <c r="AJ127" s="960"/>
      <c r="AK127" s="961" t="s">
        <v>108</v>
      </c>
      <c r="AL127" s="959"/>
      <c r="AM127" s="959"/>
      <c r="AN127" s="959"/>
      <c r="AO127" s="960"/>
      <c r="AP127" s="962" t="s">
        <v>108</v>
      </c>
      <c r="AQ127" s="963"/>
      <c r="AR127" s="963"/>
      <c r="AS127" s="963"/>
      <c r="AT127" s="964"/>
      <c r="AU127" s="233"/>
      <c r="AV127" s="233"/>
      <c r="AW127" s="233"/>
      <c r="AX127" s="886" t="s">
        <v>461</v>
      </c>
      <c r="AY127" s="887"/>
      <c r="AZ127" s="887"/>
      <c r="BA127" s="887"/>
      <c r="BB127" s="887"/>
      <c r="BC127" s="887"/>
      <c r="BD127" s="887"/>
      <c r="BE127" s="888"/>
      <c r="BF127" s="1041" t="s">
        <v>108</v>
      </c>
      <c r="BG127" s="1042"/>
      <c r="BH127" s="1042"/>
      <c r="BI127" s="1042"/>
      <c r="BJ127" s="1042"/>
      <c r="BK127" s="1042"/>
      <c r="BL127" s="1051"/>
      <c r="BM127" s="1041">
        <v>11.25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462</v>
      </c>
      <c r="CQ127" s="1045"/>
      <c r="CR127" s="1045"/>
      <c r="CS127" s="1045"/>
      <c r="CT127" s="1045"/>
      <c r="CU127" s="1045"/>
      <c r="CV127" s="1045"/>
      <c r="CW127" s="1045"/>
      <c r="CX127" s="1045"/>
      <c r="CY127" s="1045"/>
      <c r="CZ127" s="1045"/>
      <c r="DA127" s="1045"/>
      <c r="DB127" s="1045"/>
      <c r="DC127" s="1045"/>
      <c r="DD127" s="1045"/>
      <c r="DE127" s="1045"/>
      <c r="DF127" s="1046"/>
      <c r="DG127" s="1047">
        <v>135</v>
      </c>
      <c r="DH127" s="1048"/>
      <c r="DI127" s="1048"/>
      <c r="DJ127" s="1048"/>
      <c r="DK127" s="1048"/>
      <c r="DL127" s="1048">
        <v>196</v>
      </c>
      <c r="DM127" s="1048"/>
      <c r="DN127" s="1048"/>
      <c r="DO127" s="1048"/>
      <c r="DP127" s="1048"/>
      <c r="DQ127" s="1048">
        <v>17</v>
      </c>
      <c r="DR127" s="1048"/>
      <c r="DS127" s="1048"/>
      <c r="DT127" s="1048"/>
      <c r="DU127" s="1048"/>
      <c r="DV127" s="1049">
        <v>0</v>
      </c>
      <c r="DW127" s="1049"/>
      <c r="DX127" s="1049"/>
      <c r="DY127" s="1049"/>
      <c r="DZ127" s="1050"/>
    </row>
    <row r="128" spans="1:130" s="197" customFormat="1" ht="26.25" customHeight="1" x14ac:dyDescent="0.15">
      <c r="A128" s="1071" t="s">
        <v>463</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464</v>
      </c>
      <c r="X128" s="1073"/>
      <c r="Y128" s="1073"/>
      <c r="Z128" s="1074"/>
      <c r="AA128" s="1089">
        <v>479096</v>
      </c>
      <c r="AB128" s="1090"/>
      <c r="AC128" s="1090"/>
      <c r="AD128" s="1090"/>
      <c r="AE128" s="1091"/>
      <c r="AF128" s="1092">
        <v>446672</v>
      </c>
      <c r="AG128" s="1090"/>
      <c r="AH128" s="1090"/>
      <c r="AI128" s="1090"/>
      <c r="AJ128" s="1091"/>
      <c r="AK128" s="1092">
        <v>444121</v>
      </c>
      <c r="AL128" s="1090"/>
      <c r="AM128" s="1090"/>
      <c r="AN128" s="1090"/>
      <c r="AO128" s="1091"/>
      <c r="AP128" s="1093"/>
      <c r="AQ128" s="1094"/>
      <c r="AR128" s="1094"/>
      <c r="AS128" s="1094"/>
      <c r="AT128" s="1095"/>
      <c r="AU128" s="235"/>
      <c r="AV128" s="235"/>
      <c r="AW128" s="235"/>
      <c r="AX128" s="1054" t="s">
        <v>465</v>
      </c>
      <c r="AY128" s="950"/>
      <c r="AZ128" s="950"/>
      <c r="BA128" s="950"/>
      <c r="BB128" s="950"/>
      <c r="BC128" s="950"/>
      <c r="BD128" s="950"/>
      <c r="BE128" s="951"/>
      <c r="BF128" s="1066" t="s">
        <v>466</v>
      </c>
      <c r="BG128" s="1067"/>
      <c r="BH128" s="1067"/>
      <c r="BI128" s="1067"/>
      <c r="BJ128" s="1067"/>
      <c r="BK128" s="1067"/>
      <c r="BL128" s="1068"/>
      <c r="BM128" s="1066">
        <v>16.25</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467</v>
      </c>
      <c r="X129" s="1061"/>
      <c r="Y129" s="1061"/>
      <c r="Z129" s="1062"/>
      <c r="AA129" s="958">
        <v>105964359</v>
      </c>
      <c r="AB129" s="959"/>
      <c r="AC129" s="959"/>
      <c r="AD129" s="959"/>
      <c r="AE129" s="960"/>
      <c r="AF129" s="961">
        <v>105534503</v>
      </c>
      <c r="AG129" s="959"/>
      <c r="AH129" s="959"/>
      <c r="AI129" s="959"/>
      <c r="AJ129" s="960"/>
      <c r="AK129" s="961">
        <v>106199589</v>
      </c>
      <c r="AL129" s="959"/>
      <c r="AM129" s="959"/>
      <c r="AN129" s="959"/>
      <c r="AO129" s="960"/>
      <c r="AP129" s="1063"/>
      <c r="AQ129" s="1064"/>
      <c r="AR129" s="1064"/>
      <c r="AS129" s="1064"/>
      <c r="AT129" s="1065"/>
      <c r="AU129" s="235"/>
      <c r="AV129" s="235"/>
      <c r="AW129" s="235"/>
      <c r="AX129" s="1054" t="s">
        <v>468</v>
      </c>
      <c r="AY129" s="950"/>
      <c r="AZ129" s="950"/>
      <c r="BA129" s="950"/>
      <c r="BB129" s="950"/>
      <c r="BC129" s="950"/>
      <c r="BD129" s="950"/>
      <c r="BE129" s="951"/>
      <c r="BF129" s="1055">
        <v>6.4</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469</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470</v>
      </c>
      <c r="X130" s="1061"/>
      <c r="Y130" s="1061"/>
      <c r="Z130" s="1062"/>
      <c r="AA130" s="958">
        <v>14829516</v>
      </c>
      <c r="AB130" s="959"/>
      <c r="AC130" s="959"/>
      <c r="AD130" s="959"/>
      <c r="AE130" s="960"/>
      <c r="AF130" s="961">
        <v>15273981</v>
      </c>
      <c r="AG130" s="959"/>
      <c r="AH130" s="959"/>
      <c r="AI130" s="959"/>
      <c r="AJ130" s="960"/>
      <c r="AK130" s="961">
        <v>14470549</v>
      </c>
      <c r="AL130" s="959"/>
      <c r="AM130" s="959"/>
      <c r="AN130" s="959"/>
      <c r="AO130" s="960"/>
      <c r="AP130" s="1063"/>
      <c r="AQ130" s="1064"/>
      <c r="AR130" s="1064"/>
      <c r="AS130" s="1064"/>
      <c r="AT130" s="1065"/>
      <c r="AU130" s="235"/>
      <c r="AV130" s="235"/>
      <c r="AW130" s="235"/>
      <c r="AX130" s="1113" t="s">
        <v>471</v>
      </c>
      <c r="AY130" s="1045"/>
      <c r="AZ130" s="1045"/>
      <c r="BA130" s="1045"/>
      <c r="BB130" s="1045"/>
      <c r="BC130" s="1045"/>
      <c r="BD130" s="1045"/>
      <c r="BE130" s="1046"/>
      <c r="BF130" s="1075">
        <v>57.6</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472</v>
      </c>
      <c r="X131" s="1084"/>
      <c r="Y131" s="1084"/>
      <c r="Z131" s="1085"/>
      <c r="AA131" s="997">
        <v>91134843</v>
      </c>
      <c r="AB131" s="998"/>
      <c r="AC131" s="998"/>
      <c r="AD131" s="998"/>
      <c r="AE131" s="999"/>
      <c r="AF131" s="1000">
        <v>90260522</v>
      </c>
      <c r="AG131" s="998"/>
      <c r="AH131" s="998"/>
      <c r="AI131" s="998"/>
      <c r="AJ131" s="999"/>
      <c r="AK131" s="1000">
        <v>91729040</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473</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474</v>
      </c>
      <c r="W132" s="1101"/>
      <c r="X132" s="1101"/>
      <c r="Y132" s="1101"/>
      <c r="Z132" s="1102"/>
      <c r="AA132" s="1103">
        <v>6.6739655219999996</v>
      </c>
      <c r="AB132" s="1104"/>
      <c r="AC132" s="1104"/>
      <c r="AD132" s="1104"/>
      <c r="AE132" s="1105"/>
      <c r="AF132" s="1106">
        <v>5.7477077300000001</v>
      </c>
      <c r="AG132" s="1104"/>
      <c r="AH132" s="1104"/>
      <c r="AI132" s="1104"/>
      <c r="AJ132" s="1105"/>
      <c r="AK132" s="1106">
        <v>7.0411027959999997</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475</v>
      </c>
      <c r="W133" s="1108"/>
      <c r="X133" s="1108"/>
      <c r="Y133" s="1108"/>
      <c r="Z133" s="1109"/>
      <c r="AA133" s="1110">
        <v>7.8</v>
      </c>
      <c r="AB133" s="1111"/>
      <c r="AC133" s="1111"/>
      <c r="AD133" s="1111"/>
      <c r="AE133" s="1112"/>
      <c r="AF133" s="1110">
        <v>6.8</v>
      </c>
      <c r="AG133" s="1111"/>
      <c r="AH133" s="1111"/>
      <c r="AI133" s="1111"/>
      <c r="AJ133" s="1112"/>
      <c r="AK133" s="1110">
        <v>6.4</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476</v>
      </c>
      <c r="B5" s="246"/>
      <c r="C5" s="246"/>
      <c r="D5" s="246"/>
      <c r="E5" s="246"/>
      <c r="F5" s="246"/>
      <c r="G5" s="246"/>
      <c r="H5" s="246"/>
      <c r="I5" s="246"/>
      <c r="J5" s="246"/>
      <c r="K5" s="246"/>
      <c r="L5" s="246"/>
      <c r="M5" s="246"/>
      <c r="N5" s="246"/>
      <c r="O5" s="247"/>
    </row>
    <row r="6" spans="1:16" x14ac:dyDescent="0.15">
      <c r="A6" s="248"/>
      <c r="B6" s="244"/>
      <c r="C6" s="244"/>
      <c r="D6" s="244"/>
      <c r="E6" s="244"/>
      <c r="F6" s="244"/>
      <c r="G6" s="249" t="s">
        <v>477</v>
      </c>
      <c r="H6" s="249"/>
      <c r="I6" s="249"/>
      <c r="J6" s="249"/>
      <c r="K6" s="244"/>
      <c r="L6" s="244"/>
      <c r="M6" s="244"/>
      <c r="N6" s="244"/>
    </row>
    <row r="7" spans="1:16" x14ac:dyDescent="0.15">
      <c r="A7" s="248"/>
      <c r="B7" s="244"/>
      <c r="C7" s="244"/>
      <c r="D7" s="244"/>
      <c r="E7" s="244"/>
      <c r="F7" s="244"/>
      <c r="G7" s="251"/>
      <c r="H7" s="252"/>
      <c r="I7" s="252"/>
      <c r="J7" s="253"/>
      <c r="K7" s="1117" t="s">
        <v>478</v>
      </c>
      <c r="L7" s="254"/>
      <c r="M7" s="255" t="s">
        <v>479</v>
      </c>
      <c r="N7" s="256"/>
    </row>
    <row r="8" spans="1:16" x14ac:dyDescent="0.15">
      <c r="A8" s="248"/>
      <c r="B8" s="244"/>
      <c r="C8" s="244"/>
      <c r="D8" s="244"/>
      <c r="E8" s="244"/>
      <c r="F8" s="244"/>
      <c r="G8" s="257"/>
      <c r="H8" s="258"/>
      <c r="I8" s="258"/>
      <c r="J8" s="259"/>
      <c r="K8" s="1118"/>
      <c r="L8" s="260" t="s">
        <v>480</v>
      </c>
      <c r="M8" s="261" t="s">
        <v>481</v>
      </c>
      <c r="N8" s="262" t="s">
        <v>482</v>
      </c>
    </row>
    <row r="9" spans="1:16" x14ac:dyDescent="0.15">
      <c r="A9" s="248"/>
      <c r="B9" s="244"/>
      <c r="C9" s="244"/>
      <c r="D9" s="244"/>
      <c r="E9" s="244"/>
      <c r="F9" s="244"/>
      <c r="G9" s="1119" t="s">
        <v>483</v>
      </c>
      <c r="H9" s="1120"/>
      <c r="I9" s="1120"/>
      <c r="J9" s="1121"/>
      <c r="K9" s="263">
        <v>25226601</v>
      </c>
      <c r="L9" s="264">
        <v>48789</v>
      </c>
      <c r="M9" s="265">
        <v>57944</v>
      </c>
      <c r="N9" s="266">
        <v>-15.8</v>
      </c>
    </row>
    <row r="10" spans="1:16" x14ac:dyDescent="0.15">
      <c r="A10" s="248"/>
      <c r="B10" s="244"/>
      <c r="C10" s="244"/>
      <c r="D10" s="244"/>
      <c r="E10" s="244"/>
      <c r="F10" s="244"/>
      <c r="G10" s="1119" t="s">
        <v>484</v>
      </c>
      <c r="H10" s="1120"/>
      <c r="I10" s="1120"/>
      <c r="J10" s="1121"/>
      <c r="K10" s="267">
        <v>1255355</v>
      </c>
      <c r="L10" s="268">
        <v>2428</v>
      </c>
      <c r="M10" s="269">
        <v>2485</v>
      </c>
      <c r="N10" s="270">
        <v>-2.2999999999999998</v>
      </c>
    </row>
    <row r="11" spans="1:16" ht="13.5" customHeight="1" x14ac:dyDescent="0.15">
      <c r="A11" s="248"/>
      <c r="B11" s="244"/>
      <c r="C11" s="244"/>
      <c r="D11" s="244"/>
      <c r="E11" s="244"/>
      <c r="F11" s="244"/>
      <c r="G11" s="1119" t="s">
        <v>485</v>
      </c>
      <c r="H11" s="1120"/>
      <c r="I11" s="1120"/>
      <c r="J11" s="1121"/>
      <c r="K11" s="267">
        <v>281811</v>
      </c>
      <c r="L11" s="268">
        <v>545</v>
      </c>
      <c r="M11" s="269">
        <v>1532</v>
      </c>
      <c r="N11" s="270">
        <v>-64.400000000000006</v>
      </c>
    </row>
    <row r="12" spans="1:16" ht="13.5" customHeight="1" x14ac:dyDescent="0.15">
      <c r="A12" s="248"/>
      <c r="B12" s="244"/>
      <c r="C12" s="244"/>
      <c r="D12" s="244"/>
      <c r="E12" s="244"/>
      <c r="F12" s="244"/>
      <c r="G12" s="1119" t="s">
        <v>486</v>
      </c>
      <c r="H12" s="1120"/>
      <c r="I12" s="1120"/>
      <c r="J12" s="1121"/>
      <c r="K12" s="267">
        <v>65996</v>
      </c>
      <c r="L12" s="268">
        <v>128</v>
      </c>
      <c r="M12" s="269">
        <v>599</v>
      </c>
      <c r="N12" s="270">
        <v>-78.599999999999994</v>
      </c>
    </row>
    <row r="13" spans="1:16" ht="13.5" customHeight="1" x14ac:dyDescent="0.15">
      <c r="A13" s="248"/>
      <c r="B13" s="244"/>
      <c r="C13" s="244"/>
      <c r="D13" s="244"/>
      <c r="E13" s="244"/>
      <c r="F13" s="244"/>
      <c r="G13" s="1119" t="s">
        <v>487</v>
      </c>
      <c r="H13" s="1120"/>
      <c r="I13" s="1120"/>
      <c r="J13" s="1121"/>
      <c r="K13" s="267" t="s">
        <v>488</v>
      </c>
      <c r="L13" s="268" t="s">
        <v>488</v>
      </c>
      <c r="M13" s="269">
        <v>18</v>
      </c>
      <c r="N13" s="270" t="s">
        <v>488</v>
      </c>
    </row>
    <row r="14" spans="1:16" ht="13.5" customHeight="1" x14ac:dyDescent="0.15">
      <c r="A14" s="248"/>
      <c r="B14" s="244"/>
      <c r="C14" s="244"/>
      <c r="D14" s="244"/>
      <c r="E14" s="244"/>
      <c r="F14" s="244"/>
      <c r="G14" s="1119" t="s">
        <v>489</v>
      </c>
      <c r="H14" s="1120"/>
      <c r="I14" s="1120"/>
      <c r="J14" s="1121"/>
      <c r="K14" s="267">
        <v>891608</v>
      </c>
      <c r="L14" s="268">
        <v>1724</v>
      </c>
      <c r="M14" s="269">
        <v>1786</v>
      </c>
      <c r="N14" s="270">
        <v>-3.5</v>
      </c>
    </row>
    <row r="15" spans="1:16" ht="13.5" customHeight="1" x14ac:dyDescent="0.15">
      <c r="A15" s="248"/>
      <c r="B15" s="244"/>
      <c r="C15" s="244"/>
      <c r="D15" s="244"/>
      <c r="E15" s="244"/>
      <c r="F15" s="244"/>
      <c r="G15" s="1119" t="s">
        <v>490</v>
      </c>
      <c r="H15" s="1120"/>
      <c r="I15" s="1120"/>
      <c r="J15" s="1121"/>
      <c r="K15" s="267">
        <v>688226</v>
      </c>
      <c r="L15" s="268">
        <v>1331</v>
      </c>
      <c r="M15" s="269">
        <v>1355</v>
      </c>
      <c r="N15" s="270">
        <v>-1.8</v>
      </c>
    </row>
    <row r="16" spans="1:16" x14ac:dyDescent="0.15">
      <c r="A16" s="248"/>
      <c r="B16" s="244"/>
      <c r="C16" s="244"/>
      <c r="D16" s="244"/>
      <c r="E16" s="244"/>
      <c r="F16" s="244"/>
      <c r="G16" s="1122" t="s">
        <v>491</v>
      </c>
      <c r="H16" s="1123"/>
      <c r="I16" s="1123"/>
      <c r="J16" s="1124"/>
      <c r="K16" s="268">
        <v>-1709115</v>
      </c>
      <c r="L16" s="268">
        <v>-3305</v>
      </c>
      <c r="M16" s="269">
        <v>-4955</v>
      </c>
      <c r="N16" s="270">
        <v>-33.299999999999997</v>
      </c>
    </row>
    <row r="17" spans="1:16" x14ac:dyDescent="0.15">
      <c r="A17" s="248"/>
      <c r="B17" s="244"/>
      <c r="C17" s="244"/>
      <c r="D17" s="244"/>
      <c r="E17" s="244"/>
      <c r="F17" s="244"/>
      <c r="G17" s="1122" t="s">
        <v>166</v>
      </c>
      <c r="H17" s="1123"/>
      <c r="I17" s="1123"/>
      <c r="J17" s="1124"/>
      <c r="K17" s="268">
        <v>26700482</v>
      </c>
      <c r="L17" s="268">
        <v>51639</v>
      </c>
      <c r="M17" s="269">
        <v>60765</v>
      </c>
      <c r="N17" s="270">
        <v>-15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492</v>
      </c>
      <c r="H19" s="244"/>
      <c r="I19" s="244"/>
      <c r="J19" s="244"/>
      <c r="K19" s="244"/>
      <c r="L19" s="244"/>
      <c r="M19" s="244"/>
      <c r="N19" s="244"/>
    </row>
    <row r="20" spans="1:16" x14ac:dyDescent="0.15">
      <c r="A20" s="248"/>
      <c r="B20" s="244"/>
      <c r="C20" s="244"/>
      <c r="D20" s="244"/>
      <c r="E20" s="244"/>
      <c r="F20" s="244"/>
      <c r="G20" s="272"/>
      <c r="H20" s="273"/>
      <c r="I20" s="273"/>
      <c r="J20" s="274"/>
      <c r="K20" s="275" t="s">
        <v>493</v>
      </c>
      <c r="L20" s="276" t="s">
        <v>494</v>
      </c>
      <c r="M20" s="277" t="s">
        <v>495</v>
      </c>
      <c r="N20" s="278"/>
    </row>
    <row r="21" spans="1:16" s="284" customFormat="1" x14ac:dyDescent="0.15">
      <c r="A21" s="279"/>
      <c r="B21" s="249"/>
      <c r="C21" s="249"/>
      <c r="D21" s="249"/>
      <c r="E21" s="249"/>
      <c r="F21" s="249"/>
      <c r="G21" s="1114" t="s">
        <v>496</v>
      </c>
      <c r="H21" s="1115"/>
      <c r="I21" s="1115"/>
      <c r="J21" s="1116"/>
      <c r="K21" s="280">
        <v>5.62</v>
      </c>
      <c r="L21" s="281">
        <v>6.13</v>
      </c>
      <c r="M21" s="282">
        <v>-0.51</v>
      </c>
      <c r="N21" s="249"/>
      <c r="O21" s="283"/>
      <c r="P21" s="279"/>
    </row>
    <row r="22" spans="1:16" s="284" customFormat="1" x14ac:dyDescent="0.15">
      <c r="A22" s="279"/>
      <c r="B22" s="249"/>
      <c r="C22" s="249"/>
      <c r="D22" s="249"/>
      <c r="E22" s="249"/>
      <c r="F22" s="249"/>
      <c r="G22" s="1114" t="s">
        <v>497</v>
      </c>
      <c r="H22" s="1115"/>
      <c r="I22" s="1115"/>
      <c r="J22" s="1116"/>
      <c r="K22" s="285">
        <v>99.7</v>
      </c>
      <c r="L22" s="286">
        <v>100.5</v>
      </c>
      <c r="M22" s="287">
        <v>-0.8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500</v>
      </c>
      <c r="H29" s="249"/>
      <c r="I29" s="249"/>
      <c r="J29" s="249"/>
      <c r="K29" s="244"/>
      <c r="L29" s="244"/>
      <c r="M29" s="244"/>
      <c r="N29" s="244"/>
      <c r="O29" s="293"/>
    </row>
    <row r="30" spans="1:16" x14ac:dyDescent="0.15">
      <c r="A30" s="248"/>
      <c r="B30" s="244"/>
      <c r="C30" s="244"/>
      <c r="D30" s="244"/>
      <c r="E30" s="244"/>
      <c r="F30" s="244"/>
      <c r="G30" s="251"/>
      <c r="H30" s="252"/>
      <c r="I30" s="252"/>
      <c r="J30" s="253"/>
      <c r="K30" s="1117" t="s">
        <v>478</v>
      </c>
      <c r="L30" s="254"/>
      <c r="M30" s="255" t="s">
        <v>479</v>
      </c>
      <c r="N30" s="256"/>
    </row>
    <row r="31" spans="1:16" x14ac:dyDescent="0.15">
      <c r="A31" s="248"/>
      <c r="B31" s="244"/>
      <c r="C31" s="244"/>
      <c r="D31" s="244"/>
      <c r="E31" s="244"/>
      <c r="F31" s="244"/>
      <c r="G31" s="257"/>
      <c r="H31" s="258"/>
      <c r="I31" s="258"/>
      <c r="J31" s="259"/>
      <c r="K31" s="1118"/>
      <c r="L31" s="260" t="s">
        <v>480</v>
      </c>
      <c r="M31" s="261" t="s">
        <v>481</v>
      </c>
      <c r="N31" s="262" t="s">
        <v>482</v>
      </c>
    </row>
    <row r="32" spans="1:16" ht="27" customHeight="1" x14ac:dyDescent="0.15">
      <c r="A32" s="248"/>
      <c r="B32" s="244"/>
      <c r="C32" s="244"/>
      <c r="D32" s="244"/>
      <c r="E32" s="244"/>
      <c r="F32" s="244"/>
      <c r="G32" s="1130" t="s">
        <v>501</v>
      </c>
      <c r="H32" s="1131"/>
      <c r="I32" s="1131"/>
      <c r="J32" s="1132"/>
      <c r="K32" s="294">
        <v>15333103</v>
      </c>
      <c r="L32" s="294">
        <v>29655</v>
      </c>
      <c r="M32" s="295">
        <v>38141</v>
      </c>
      <c r="N32" s="296">
        <v>-22.2</v>
      </c>
    </row>
    <row r="33" spans="1:16" ht="13.5" customHeight="1" x14ac:dyDescent="0.15">
      <c r="A33" s="248"/>
      <c r="B33" s="244"/>
      <c r="C33" s="244"/>
      <c r="D33" s="244"/>
      <c r="E33" s="244"/>
      <c r="F33" s="244"/>
      <c r="G33" s="1130" t="s">
        <v>502</v>
      </c>
      <c r="H33" s="1131"/>
      <c r="I33" s="1131"/>
      <c r="J33" s="1132"/>
      <c r="K33" s="294" t="s">
        <v>488</v>
      </c>
      <c r="L33" s="294" t="s">
        <v>488</v>
      </c>
      <c r="M33" s="295">
        <v>3</v>
      </c>
      <c r="N33" s="296" t="s">
        <v>488</v>
      </c>
    </row>
    <row r="34" spans="1:16" ht="27" customHeight="1" x14ac:dyDescent="0.15">
      <c r="A34" s="248"/>
      <c r="B34" s="244"/>
      <c r="C34" s="244"/>
      <c r="D34" s="244"/>
      <c r="E34" s="244"/>
      <c r="F34" s="244"/>
      <c r="G34" s="1130" t="s">
        <v>503</v>
      </c>
      <c r="H34" s="1131"/>
      <c r="I34" s="1131"/>
      <c r="J34" s="1132"/>
      <c r="K34" s="294">
        <v>433333</v>
      </c>
      <c r="L34" s="294">
        <v>838</v>
      </c>
      <c r="M34" s="295">
        <v>102</v>
      </c>
      <c r="N34" s="296">
        <v>721.6</v>
      </c>
    </row>
    <row r="35" spans="1:16" ht="27" customHeight="1" x14ac:dyDescent="0.15">
      <c r="A35" s="248"/>
      <c r="B35" s="244"/>
      <c r="C35" s="244"/>
      <c r="D35" s="244"/>
      <c r="E35" s="244"/>
      <c r="F35" s="244"/>
      <c r="G35" s="1130" t="s">
        <v>504</v>
      </c>
      <c r="H35" s="1131"/>
      <c r="I35" s="1131"/>
      <c r="J35" s="1132"/>
      <c r="K35" s="294">
        <v>5601759</v>
      </c>
      <c r="L35" s="294">
        <v>10834</v>
      </c>
      <c r="M35" s="295">
        <v>9900</v>
      </c>
      <c r="N35" s="296">
        <v>9.4</v>
      </c>
    </row>
    <row r="36" spans="1:16" ht="27" customHeight="1" x14ac:dyDescent="0.15">
      <c r="A36" s="248"/>
      <c r="B36" s="244"/>
      <c r="C36" s="244"/>
      <c r="D36" s="244"/>
      <c r="E36" s="244"/>
      <c r="F36" s="244"/>
      <c r="G36" s="1130" t="s">
        <v>505</v>
      </c>
      <c r="H36" s="1131"/>
      <c r="I36" s="1131"/>
      <c r="J36" s="1132"/>
      <c r="K36" s="294" t="s">
        <v>488</v>
      </c>
      <c r="L36" s="294" t="s">
        <v>488</v>
      </c>
      <c r="M36" s="295">
        <v>437</v>
      </c>
      <c r="N36" s="296" t="s">
        <v>488</v>
      </c>
    </row>
    <row r="37" spans="1:16" ht="13.5" customHeight="1" x14ac:dyDescent="0.15">
      <c r="A37" s="248"/>
      <c r="B37" s="244"/>
      <c r="C37" s="244"/>
      <c r="D37" s="244"/>
      <c r="E37" s="244"/>
      <c r="F37" s="244"/>
      <c r="G37" s="1130" t="s">
        <v>506</v>
      </c>
      <c r="H37" s="1131"/>
      <c r="I37" s="1131"/>
      <c r="J37" s="1132"/>
      <c r="K37" s="294">
        <v>270</v>
      </c>
      <c r="L37" s="294">
        <v>1</v>
      </c>
      <c r="M37" s="295">
        <v>880</v>
      </c>
      <c r="N37" s="296">
        <v>-99.9</v>
      </c>
    </row>
    <row r="38" spans="1:16" ht="27" customHeight="1" x14ac:dyDescent="0.15">
      <c r="A38" s="248"/>
      <c r="B38" s="244"/>
      <c r="C38" s="244"/>
      <c r="D38" s="244"/>
      <c r="E38" s="244"/>
      <c r="F38" s="244"/>
      <c r="G38" s="1133" t="s">
        <v>507</v>
      </c>
      <c r="H38" s="1134"/>
      <c r="I38" s="1134"/>
      <c r="J38" s="1135"/>
      <c r="K38" s="297">
        <v>4941</v>
      </c>
      <c r="L38" s="297">
        <v>10</v>
      </c>
      <c r="M38" s="298">
        <v>3</v>
      </c>
      <c r="N38" s="299">
        <v>233.3</v>
      </c>
      <c r="O38" s="293"/>
    </row>
    <row r="39" spans="1:16" x14ac:dyDescent="0.15">
      <c r="A39" s="248"/>
      <c r="B39" s="244"/>
      <c r="C39" s="244"/>
      <c r="D39" s="244"/>
      <c r="E39" s="244"/>
      <c r="F39" s="244"/>
      <c r="G39" s="1133" t="s">
        <v>508</v>
      </c>
      <c r="H39" s="1134"/>
      <c r="I39" s="1134"/>
      <c r="J39" s="1135"/>
      <c r="K39" s="300">
        <v>-444121</v>
      </c>
      <c r="L39" s="300">
        <v>-859</v>
      </c>
      <c r="M39" s="301">
        <v>-8348</v>
      </c>
      <c r="N39" s="302">
        <v>-89.7</v>
      </c>
      <c r="O39" s="293"/>
    </row>
    <row r="40" spans="1:16" ht="27" customHeight="1" x14ac:dyDescent="0.15">
      <c r="A40" s="248"/>
      <c r="B40" s="244"/>
      <c r="C40" s="244"/>
      <c r="D40" s="244"/>
      <c r="E40" s="244"/>
      <c r="F40" s="244"/>
      <c r="G40" s="1130" t="s">
        <v>509</v>
      </c>
      <c r="H40" s="1131"/>
      <c r="I40" s="1131"/>
      <c r="J40" s="1132"/>
      <c r="K40" s="300">
        <v>-14470549</v>
      </c>
      <c r="L40" s="300">
        <v>-27986</v>
      </c>
      <c r="M40" s="301">
        <v>-29144</v>
      </c>
      <c r="N40" s="302">
        <v>-4</v>
      </c>
      <c r="O40" s="293"/>
    </row>
    <row r="41" spans="1:16" x14ac:dyDescent="0.15">
      <c r="A41" s="248"/>
      <c r="B41" s="244"/>
      <c r="C41" s="244"/>
      <c r="D41" s="244"/>
      <c r="E41" s="244"/>
      <c r="F41" s="244"/>
      <c r="G41" s="1136" t="s">
        <v>277</v>
      </c>
      <c r="H41" s="1137"/>
      <c r="I41" s="1137"/>
      <c r="J41" s="1138"/>
      <c r="K41" s="294">
        <v>6458736</v>
      </c>
      <c r="L41" s="300">
        <v>12491</v>
      </c>
      <c r="M41" s="301">
        <v>11972</v>
      </c>
      <c r="N41" s="302">
        <v>4.3</v>
      </c>
      <c r="O41" s="293"/>
    </row>
    <row r="42" spans="1:16" x14ac:dyDescent="0.15">
      <c r="A42" s="248"/>
      <c r="B42" s="244"/>
      <c r="C42" s="244"/>
      <c r="D42" s="244"/>
      <c r="E42" s="244"/>
      <c r="F42" s="244"/>
      <c r="G42" s="303" t="s">
        <v>510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512</v>
      </c>
      <c r="H48" s="308"/>
      <c r="I48" s="308"/>
      <c r="J48" s="308"/>
      <c r="K48" s="308"/>
      <c r="L48" s="308"/>
      <c r="M48" s="309"/>
      <c r="N48" s="308"/>
    </row>
    <row r="49" spans="1:14" ht="13.5" customHeight="1" x14ac:dyDescent="0.15">
      <c r="A49" s="248"/>
      <c r="B49" s="244"/>
      <c r="C49" s="244"/>
      <c r="D49" s="244"/>
      <c r="E49" s="244"/>
      <c r="F49" s="244"/>
      <c r="G49" s="310"/>
      <c r="H49" s="311"/>
      <c r="I49" s="1125" t="s">
        <v>478</v>
      </c>
      <c r="J49" s="1127" t="s">
        <v>513</v>
      </c>
      <c r="K49" s="1128"/>
      <c r="L49" s="1128"/>
      <c r="M49" s="1128"/>
      <c r="N49" s="1129"/>
    </row>
    <row r="50" spans="1:14" x14ac:dyDescent="0.15">
      <c r="A50" s="248"/>
      <c r="B50" s="244"/>
      <c r="C50" s="244"/>
      <c r="D50" s="244"/>
      <c r="E50" s="244"/>
      <c r="F50" s="244"/>
      <c r="G50" s="312"/>
      <c r="H50" s="313"/>
      <c r="I50" s="1126"/>
      <c r="J50" s="314" t="s">
        <v>514</v>
      </c>
      <c r="K50" s="315" t="s">
        <v>515</v>
      </c>
      <c r="L50" s="316" t="s">
        <v>516</v>
      </c>
      <c r="M50" s="317" t="s">
        <v>517</v>
      </c>
      <c r="N50" s="318" t="s">
        <v>518</v>
      </c>
    </row>
    <row r="51" spans="1:14" x14ac:dyDescent="0.15">
      <c r="A51" s="248"/>
      <c r="B51" s="244"/>
      <c r="C51" s="244"/>
      <c r="D51" s="244"/>
      <c r="E51" s="244"/>
      <c r="F51" s="244"/>
      <c r="G51" s="310" t="s">
        <v>519</v>
      </c>
      <c r="H51" s="311"/>
      <c r="I51" s="319">
        <v>26364137</v>
      </c>
      <c r="J51" s="320">
        <v>51214</v>
      </c>
      <c r="K51" s="321">
        <v>3.1</v>
      </c>
      <c r="L51" s="322">
        <v>43858</v>
      </c>
      <c r="M51" s="323">
        <v>-7</v>
      </c>
      <c r="N51" s="324">
        <v>10.1</v>
      </c>
    </row>
    <row r="52" spans="1:14" x14ac:dyDescent="0.15">
      <c r="A52" s="248"/>
      <c r="B52" s="244"/>
      <c r="C52" s="244"/>
      <c r="D52" s="244"/>
      <c r="E52" s="244"/>
      <c r="F52" s="244"/>
      <c r="G52" s="325"/>
      <c r="H52" s="326" t="s">
        <v>520</v>
      </c>
      <c r="I52" s="327">
        <v>6760432</v>
      </c>
      <c r="J52" s="328">
        <v>13133</v>
      </c>
      <c r="K52" s="329">
        <v>-32.6</v>
      </c>
      <c r="L52" s="330">
        <v>23714</v>
      </c>
      <c r="M52" s="331">
        <v>-11.5</v>
      </c>
      <c r="N52" s="332">
        <v>-21.1</v>
      </c>
    </row>
    <row r="53" spans="1:14" x14ac:dyDescent="0.15">
      <c r="A53" s="248"/>
      <c r="B53" s="244"/>
      <c r="C53" s="244"/>
      <c r="D53" s="244"/>
      <c r="E53" s="244"/>
      <c r="F53" s="244"/>
      <c r="G53" s="310" t="s">
        <v>521</v>
      </c>
      <c r="H53" s="311"/>
      <c r="I53" s="319">
        <v>23398385</v>
      </c>
      <c r="J53" s="320">
        <v>45261</v>
      </c>
      <c r="K53" s="321">
        <v>-11.6</v>
      </c>
      <c r="L53" s="322">
        <v>41705</v>
      </c>
      <c r="M53" s="323">
        <v>-4.9000000000000004</v>
      </c>
      <c r="N53" s="324">
        <v>-6.7</v>
      </c>
    </row>
    <row r="54" spans="1:14" x14ac:dyDescent="0.15">
      <c r="A54" s="248"/>
      <c r="B54" s="244"/>
      <c r="C54" s="244"/>
      <c r="D54" s="244"/>
      <c r="E54" s="244"/>
      <c r="F54" s="244"/>
      <c r="G54" s="325"/>
      <c r="H54" s="326" t="s">
        <v>520</v>
      </c>
      <c r="I54" s="327">
        <v>9567830</v>
      </c>
      <c r="J54" s="328">
        <v>18508</v>
      </c>
      <c r="K54" s="329">
        <v>40.9</v>
      </c>
      <c r="L54" s="330">
        <v>22742</v>
      </c>
      <c r="M54" s="331">
        <v>-4.0999999999999996</v>
      </c>
      <c r="N54" s="332">
        <v>45</v>
      </c>
    </row>
    <row r="55" spans="1:14" x14ac:dyDescent="0.15">
      <c r="A55" s="248"/>
      <c r="B55" s="244"/>
      <c r="C55" s="244"/>
      <c r="D55" s="244"/>
      <c r="E55" s="244"/>
      <c r="F55" s="244"/>
      <c r="G55" s="310" t="s">
        <v>522</v>
      </c>
      <c r="H55" s="311"/>
      <c r="I55" s="319">
        <v>18705040</v>
      </c>
      <c r="J55" s="320">
        <v>36107</v>
      </c>
      <c r="K55" s="321">
        <v>-20.2</v>
      </c>
      <c r="L55" s="322">
        <v>47677</v>
      </c>
      <c r="M55" s="323">
        <v>14.3</v>
      </c>
      <c r="N55" s="324">
        <v>-34.5</v>
      </c>
    </row>
    <row r="56" spans="1:14" x14ac:dyDescent="0.15">
      <c r="A56" s="248"/>
      <c r="B56" s="244"/>
      <c r="C56" s="244"/>
      <c r="D56" s="244"/>
      <c r="E56" s="244"/>
      <c r="F56" s="244"/>
      <c r="G56" s="325"/>
      <c r="H56" s="326" t="s">
        <v>520</v>
      </c>
      <c r="I56" s="327">
        <v>9234698</v>
      </c>
      <c r="J56" s="328">
        <v>17826</v>
      </c>
      <c r="K56" s="329">
        <v>-3.7</v>
      </c>
      <c r="L56" s="330">
        <v>23360</v>
      </c>
      <c r="M56" s="331">
        <v>2.7</v>
      </c>
      <c r="N56" s="332">
        <v>-6.4</v>
      </c>
    </row>
    <row r="57" spans="1:14" x14ac:dyDescent="0.15">
      <c r="A57" s="248"/>
      <c r="B57" s="244"/>
      <c r="C57" s="244"/>
      <c r="D57" s="244"/>
      <c r="E57" s="244"/>
      <c r="F57" s="244"/>
      <c r="G57" s="310" t="s">
        <v>523</v>
      </c>
      <c r="H57" s="311"/>
      <c r="I57" s="319">
        <v>21299587</v>
      </c>
      <c r="J57" s="320">
        <v>41162</v>
      </c>
      <c r="K57" s="321">
        <v>14</v>
      </c>
      <c r="L57" s="322">
        <v>51613</v>
      </c>
      <c r="M57" s="323">
        <v>8.3000000000000007</v>
      </c>
      <c r="N57" s="324">
        <v>5.7</v>
      </c>
    </row>
    <row r="58" spans="1:14" x14ac:dyDescent="0.15">
      <c r="A58" s="248"/>
      <c r="B58" s="244"/>
      <c r="C58" s="244"/>
      <c r="D58" s="244"/>
      <c r="E58" s="244"/>
      <c r="F58" s="244"/>
      <c r="G58" s="325"/>
      <c r="H58" s="326" t="s">
        <v>520</v>
      </c>
      <c r="I58" s="327">
        <v>8251324</v>
      </c>
      <c r="J58" s="328">
        <v>15946</v>
      </c>
      <c r="K58" s="329">
        <v>-10.5</v>
      </c>
      <c r="L58" s="330">
        <v>25872</v>
      </c>
      <c r="M58" s="331">
        <v>10.8</v>
      </c>
      <c r="N58" s="332">
        <v>-21.3</v>
      </c>
    </row>
    <row r="59" spans="1:14" x14ac:dyDescent="0.15">
      <c r="A59" s="248"/>
      <c r="B59" s="244"/>
      <c r="C59" s="244"/>
      <c r="D59" s="244"/>
      <c r="E59" s="244"/>
      <c r="F59" s="244"/>
      <c r="G59" s="310" t="s">
        <v>524</v>
      </c>
      <c r="H59" s="311"/>
      <c r="I59" s="319">
        <v>23085033</v>
      </c>
      <c r="J59" s="320">
        <v>44647</v>
      </c>
      <c r="K59" s="321">
        <v>8.5</v>
      </c>
      <c r="L59" s="322">
        <v>50880</v>
      </c>
      <c r="M59" s="323">
        <v>-1.4</v>
      </c>
      <c r="N59" s="324">
        <v>9.9</v>
      </c>
    </row>
    <row r="60" spans="1:14" x14ac:dyDescent="0.15">
      <c r="A60" s="248"/>
      <c r="B60" s="244"/>
      <c r="C60" s="244"/>
      <c r="D60" s="244"/>
      <c r="E60" s="244"/>
      <c r="F60" s="244"/>
      <c r="G60" s="325"/>
      <c r="H60" s="326" t="s">
        <v>520</v>
      </c>
      <c r="I60" s="333">
        <v>11330770</v>
      </c>
      <c r="J60" s="328">
        <v>21914</v>
      </c>
      <c r="K60" s="329">
        <v>37.4</v>
      </c>
      <c r="L60" s="330">
        <v>27819</v>
      </c>
      <c r="M60" s="331">
        <v>7.5</v>
      </c>
      <c r="N60" s="332">
        <v>29.9</v>
      </c>
    </row>
    <row r="61" spans="1:14" x14ac:dyDescent="0.15">
      <c r="A61" s="248"/>
      <c r="B61" s="244"/>
      <c r="C61" s="244"/>
      <c r="D61" s="244"/>
      <c r="E61" s="244"/>
      <c r="F61" s="244"/>
      <c r="G61" s="310" t="s">
        <v>525</v>
      </c>
      <c r="H61" s="334"/>
      <c r="I61" s="335">
        <v>22570436</v>
      </c>
      <c r="J61" s="336">
        <v>43678</v>
      </c>
      <c r="K61" s="337">
        <v>-1.2</v>
      </c>
      <c r="L61" s="338">
        <v>47147</v>
      </c>
      <c r="M61" s="339">
        <v>1.9</v>
      </c>
      <c r="N61" s="324">
        <v>-3.1</v>
      </c>
    </row>
    <row r="62" spans="1:14" x14ac:dyDescent="0.15">
      <c r="A62" s="248"/>
      <c r="B62" s="244"/>
      <c r="C62" s="244"/>
      <c r="D62" s="244"/>
      <c r="E62" s="244"/>
      <c r="F62" s="244"/>
      <c r="G62" s="325"/>
      <c r="H62" s="326" t="s">
        <v>520</v>
      </c>
      <c r="I62" s="327">
        <v>9029011</v>
      </c>
      <c r="J62" s="328">
        <v>17465</v>
      </c>
      <c r="K62" s="329">
        <v>6.3</v>
      </c>
      <c r="L62" s="330">
        <v>24701</v>
      </c>
      <c r="M62" s="331">
        <v>1.1000000000000001</v>
      </c>
      <c r="N62" s="332">
        <v>5.2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I102" sqref="I10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15.97</v>
      </c>
      <c r="G47" s="12">
        <v>15.91</v>
      </c>
      <c r="H47" s="12">
        <v>18.399999999999999</v>
      </c>
      <c r="I47" s="12">
        <v>18.48</v>
      </c>
      <c r="J47" s="13">
        <v>17.14</v>
      </c>
    </row>
    <row r="48" spans="2:10" ht="57.75" customHeight="1" x14ac:dyDescent="0.15">
      <c r="B48" s="14"/>
      <c r="C48" s="1141" t="s">
        <v>4</v>
      </c>
      <c r="D48" s="1141"/>
      <c r="E48" s="1142"/>
      <c r="F48" s="15">
        <v>2.14</v>
      </c>
      <c r="G48" s="16">
        <v>2.3199999999999998</v>
      </c>
      <c r="H48" s="16">
        <v>2.96</v>
      </c>
      <c r="I48" s="16">
        <v>2.66</v>
      </c>
      <c r="J48" s="17">
        <v>2.54</v>
      </c>
    </row>
    <row r="49" spans="2:10" ht="57.75" customHeight="1" thickBot="1" x14ac:dyDescent="0.2">
      <c r="B49" s="18"/>
      <c r="C49" s="1143" t="s">
        <v>5</v>
      </c>
      <c r="D49" s="1143"/>
      <c r="E49" s="1144"/>
      <c r="F49" s="19">
        <v>7.0000000000000007E-2</v>
      </c>
      <c r="G49" s="20" t="s">
        <v>532</v>
      </c>
      <c r="H49" s="20">
        <v>1.97</v>
      </c>
      <c r="I49" s="20" t="s">
        <v>533</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2017-03-09T06:07:18Z</cp:lastPrinted>
  <dcterms:created xsi:type="dcterms:W3CDTF">2017-02-15T22:05:11Z</dcterms:created>
  <dcterms:modified xsi:type="dcterms:W3CDTF">2017-03-10T00:01:33Z</dcterms:modified>
  <cp:category/>
</cp:coreProperties>
</file>