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NT025114\Desktop\"/>
    </mc:Choice>
  </mc:AlternateContent>
  <bookViews>
    <workbookView xWindow="0" yWindow="0" windowWidth="7860" windowHeight="59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BG38" i="9" l="1"/>
  <c r="BG37" i="9"/>
  <c r="BG36" i="9"/>
  <c r="BG35" i="9"/>
  <c r="BG34"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C38" i="9"/>
  <c r="CO37" i="9"/>
  <c r="BW37" i="9"/>
  <c r="CO36" i="9"/>
  <c r="BW36" i="9"/>
  <c r="CO35" i="9"/>
  <c r="BW35" i="9"/>
  <c r="CO34" i="9"/>
  <c r="BW34"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s="1"/>
  <c r="AM36" i="9" s="1"/>
  <c r="AM37" i="9" s="1"/>
  <c r="BE34" i="9"/>
  <c r="BE35" i="9" s="1"/>
  <c r="BE36" i="9" s="1"/>
  <c r="BE37" i="9" s="1"/>
  <c r="BE38" i="9" s="1"/>
</calcChain>
</file>

<file path=xl/sharedStrings.xml><?xml version="1.0" encoding="utf-8"?>
<sst xmlns="http://schemas.openxmlformats.org/spreadsheetml/2006/main" count="1116" uniqueCount="581">
  <si>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</si>
  <si>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</si>
  <si>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</si>
  <si>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</si>
  <si>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</si>
  <si>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</si>
  <si>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</si>
  <si>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</si>
  <si>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</si>
  <si>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</si>
  <si>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</si>
  <si>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</si>
  <si>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</si>
  <si>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</si>
  <si>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</si>
  <si>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</si>
  <si>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</si>
  <si>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</si>
  <si>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</si>
  <si>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</si>
  <si>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</si>
  <si>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</si>
  <si>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</si>
  <si>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</si>
  <si>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</si>
  <si>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</si>
  <si>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</si>
  <si>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</si>
  <si>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</si>
  <si>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</si>
  <si>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</si>
  <si>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</si>
  <si>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</si>
  <si>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</si>
  <si>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</si>
  <si>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</si>
  <si>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</si>
  <si>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</si>
  <si>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</si>
  <si>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</si>
  <si>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</si>
  <si>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</si>
  <si>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</si>
  <si>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</si>
  <si>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</si>
  <si>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</si>
  <si>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</si>
  <si>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</si>
  <si>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</si>
  <si>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</si>
  <si>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</si>
  <si>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</si>
  <si>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</si>
  <si>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</si>
  <si>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</si>
  <si>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</si>
  <si>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</si>
  <si>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</si>
  <si>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</si>
  <si>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</si>
  <si>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</si>
  <si>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</si>
  <si>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</si>
  <si>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</si>
  <si>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</si>
  <si>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</si>
  <si>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</si>
  <si>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</si>
  <si>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</si>
  <si>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</si>
  <si>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</si>
  <si>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</si>
  <si>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</si>
  <si>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</si>
  <si>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</si>
  <si>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</si>
  <si>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</si>
  <si>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</si>
  <si>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</si>
  <si>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</si>
  <si>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</si>
  <si>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</si>
  <si>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</si>
  <si>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</si>
  <si>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</si>
  <si>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</si>
  <si>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</si>
  <si>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</si>
  <si>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</si>
  <si>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</si>
  <si>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</si>
  <si>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</si>
  <si>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</si>
  <si>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</si>
  <si>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</si>
  <si>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</si>
  <si>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</si>
  <si>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</si>
  <si>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</si>
  <si>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</si>
  <si>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</si>
  <si>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</si>
  <si>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</si>
  <si>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</si>
  <si>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</si>
  <si>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</si>
  <si>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</si>
  <si>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</si>
  <si>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</si>
  <si>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</si>
  <si>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</si>
  <si>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</si>
  <si>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</si>
  <si>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</si>
  <si>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</si>
  <si>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</si>
  <si>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</si>
  <si>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</si>
  <si>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</si>
  <si>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</si>
  <si>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</si>
  <si>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</si>
  <si>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</si>
  <si>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</si>
  <si>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</si>
  <si>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</si>
  <si>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</si>
  <si>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</si>
  <si>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</si>
  <si>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</si>
  <si>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</si>
  <si>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</si>
  <si>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</si>
  <si>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</si>
  <si>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</si>
  <si>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</si>
  <si>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</si>
  <si>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</si>
  <si>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</si>
  <si>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</si>
  <si>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</si>
  <si>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</si>
  <si>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</si>
  <si>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</si>
  <si>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</si>
  <si>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</si>
  <si>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</si>
  <si>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</si>
  <si>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</si>
  <si>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</si>
  <si>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</si>
  <si>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</si>
  <si>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</si>
  <si>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</si>
  <si>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</si>
  <si>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</si>
  <si>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</si>
  <si>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</si>
  <si>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</si>
  <si>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</si>
  <si>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</si>
  <si>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</si>
  <si>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</si>
  <si>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</si>
  <si>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</si>
  <si>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</si>
  <si>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</si>
  <si>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</si>
  <si>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</si>
  <si>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</si>
  <si>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</si>
  <si>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</si>
  <si>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</si>
  <si>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</si>
  <si>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</si>
  <si>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</si>
  <si>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</si>
  <si>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</si>
  <si>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</si>
  <si>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</si>
  <si>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</si>
  <si>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</si>
  <si>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</si>
  <si>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</si>
  <si>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</si>
  <si>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</si>
  <si>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</si>
  <si>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</si>
  <si>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</si>
  <si>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</si>
  <si>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</si>
  <si>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</si>
  <si>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</si>
  <si>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</si>
  <si>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</si>
  <si>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</si>
  <si>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</si>
  <si>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愛媛県松山市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</si>
  <si>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</si>
  <si>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</si>
  <si>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</si>
  <si>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</si>
  <si>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</si>
  <si>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</si>
  <si>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</si>
  <si>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</si>
  <si>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</si>
  <si>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</si>
  <si>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</si>
  <si>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</si>
  <si>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</si>
  <si>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</si>
  <si>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</si>
  <si>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</si>
  <si>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</si>
  <si>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</si>
  <si>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</si>
  <si>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</si>
  <si>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</si>
  <si>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</si>
  <si>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</si>
  <si>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</si>
  <si>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</si>
  <si>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</si>
  <si>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</si>
  <si>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</si>
  <si>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</si>
  <si>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</si>
  <si>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</si>
  <si>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</si>
  <si>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</si>
  <si>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</si>
  <si>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</si>
  <si>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</si>
  <si>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</si>
  <si>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</si>
  <si>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</si>
  <si>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</si>
  <si>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</si>
  <si>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</si>
  <si>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</si>
  <si>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</si>
  <si>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</si>
  <si>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</si>
  <si>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</si>
  <si>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</si>
  <si>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</si>
  <si>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</si>
  <si>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</si>
  <si>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</si>
  <si>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</si>
  <si>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</si>
  <si>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</si>
  <si>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</si>
  <si>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</si>
  <si>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</si>
  <si>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</si>
  <si>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</si>
  <si>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</si>
  <si>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</si>
  <si>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</si>
  <si>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</si>
  <si>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</si>
  <si>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</si>
  <si>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</si>
  <si>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</si>
  <si>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</si>
  <si>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</si>
  <si>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</si>
  <si>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</si>
  <si>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</si>
  <si>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</si>
  <si>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</si>
  <si>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</si>
  <si>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</si>
  <si>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</si>
  <si>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</si>
  <si>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</si>
  <si>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</si>
  <si>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</si>
  <si>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</si>
  <si>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</si>
  <si>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</si>
  <si>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</si>
  <si>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</si>
  <si>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</si>
  <si>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</si>
  <si>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</si>
  <si>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</si>
  <si>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</si>
  <si>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</si>
  <si>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</si>
  <si>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</si>
  <si>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</si>
  <si>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</si>
  <si>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</si>
  <si>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</si>
  <si>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</si>
  <si>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</si>
  <si>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</si>
  <si>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</si>
  <si>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</si>
  <si>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</si>
  <si>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</si>
  <si>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</si>
  <si>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</si>
  <si>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</si>
  <si>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</si>
  <si>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</si>
  <si>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</si>
  <si>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</si>
  <si>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</si>
  <si>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</si>
  <si>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</si>
  <si>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</si>
  <si>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</si>
  <si>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</si>
  <si>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</si>
  <si>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</si>
  <si>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</si>
  <si>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</si>
  <si>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</si>
  <si>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</si>
  <si>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</si>
  <si>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</si>
  <si>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</si>
  <si>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</si>
  <si>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</si>
  <si>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</si>
  <si>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</si>
  <si>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</si>
  <si>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</si>
  <si>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</si>
  <si>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</si>
  <si>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</si>
  <si>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</si>
  <si>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</si>
  <si>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</si>
  <si>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</si>
  <si>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</si>
  <si>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</si>
  <si>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</si>
  <si>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</si>
  <si>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</si>
  <si>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</si>
  <si>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</si>
  <si>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愛媛県松山市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</si>
  <si>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</si>
  <si>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</si>
  <si>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</si>
  <si>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</si>
  <si>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</si>
  <si>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</si>
  <si>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</si>
  <si>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</si>
  <si>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</si>
  <si>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</si>
  <si>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</si>
  <si>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</si>
  <si>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</si>
  <si>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</si>
  <si>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</si>
  <si>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</si>
  <si>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</si>
  <si>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</si>
  <si>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</si>
  <si>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</si>
  <si>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</si>
  <si>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</si>
  <si>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</si>
  <si>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</si>
  <si>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</si>
  <si>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</si>
  <si>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</si>
  <si>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</si>
  <si>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</si>
  <si>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</si>
  <si>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</si>
  <si>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</si>
  <si>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</si>
  <si>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</si>
  <si>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</si>
  <si>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</si>
  <si>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</si>
  <si>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</si>
  <si>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</si>
  <si>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</si>
  <si>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</si>
  <si>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</si>
  <si>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</si>
  <si>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</si>
  <si>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</si>
  <si>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公共下水道事業会計</t>
    <phoneticPr fontId="5"/>
  </si>
  <si>
    <t>鹿島観光事業特別会計</t>
    <phoneticPr fontId="5"/>
  </si>
  <si>
    <t>法非適用企業</t>
    <phoneticPr fontId="5"/>
  </si>
  <si>
    <t>卸売市場事業特別会計</t>
    <phoneticPr fontId="5"/>
  </si>
  <si>
    <t>小規模下水道事業特別会計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</si>
  <si>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</si>
  <si>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</si>
  <si>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</si>
  <si>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</si>
  <si>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</si>
  <si>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</si>
  <si>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</si>
  <si>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</si>
  <si>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</si>
  <si>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</si>
  <si>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</si>
  <si>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</si>
  <si>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</si>
  <si>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</si>
  <si>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</si>
  <si>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</si>
  <si>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</si>
  <si>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</si>
  <si>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</si>
  <si>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</si>
  <si>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</si>
  <si>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</si>
  <si>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</si>
  <si>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</si>
  <si>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</si>
  <si>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</si>
  <si>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</si>
  <si>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</si>
  <si>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</si>
  <si>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</si>
  <si>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</si>
  <si>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</si>
  <si>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</si>
  <si>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</si>
  <si>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</si>
  <si>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</si>
  <si>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</si>
  <si>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</si>
  <si>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</si>
  <si>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</si>
  <si>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</si>
  <si>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</si>
  <si>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</si>
  <si>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</si>
  <si>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</si>
  <si>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</si>
  <si>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</si>
  <si>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</si>
  <si>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</si>
  <si>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</si>
  <si>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</si>
  <si>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</si>
  <si>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</si>
  <si>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</si>
  <si>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</si>
  <si>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</si>
  <si>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</si>
  <si>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</si>
  <si>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</si>
  <si>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</si>
  <si>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</si>
  <si>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</si>
  <si>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</si>
  <si>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</si>
  <si>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</si>
  <si>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</si>
  <si>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</si>
  <si>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</si>
  <si>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</si>
  <si>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</si>
  <si>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</si>
  <si>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</si>
  <si>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</si>
  <si>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</si>
  <si>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</si>
  <si>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</si>
  <si>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</si>
  <si>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</si>
  <si>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</si>
  <si>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</si>
  <si>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</si>
  <si>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</si>
  <si>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</si>
  <si>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</si>
  <si>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</si>
  <si>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</si>
  <si>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</si>
  <si>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</si>
  <si>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</si>
  <si>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</si>
  <si>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</si>
  <si>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</si>
  <si>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</si>
  <si>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</si>
  <si>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</si>
  <si>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</si>
  <si>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</si>
  <si>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</si>
  <si>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</si>
  <si>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</si>
  <si>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</si>
  <si>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</si>
  <si>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</si>
  <si>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</si>
  <si>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</si>
  <si>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</si>
  <si>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</si>
  <si>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</si>
  <si>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</si>
  <si>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</si>
  <si>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</si>
  <si>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</si>
  <si>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</si>
  <si>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</si>
  <si>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</si>
  <si>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</si>
  <si>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</si>
  <si>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</si>
  <si>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</si>
  <si>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</si>
  <si>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</si>
  <si>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</si>
  <si>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</si>
  <si>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</si>
  <si>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</si>
  <si>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</si>
  <si>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</si>
  <si>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</si>
  <si>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</si>
  <si>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</si>
  <si>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</si>
  <si>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</si>
  <si>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</si>
  <si>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</si>
  <si>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</si>
  <si>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</si>
  <si>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</si>
  <si>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0.74</t>
  </si>
  <si>
    <t>▲ 1.73</t>
  </si>
  <si>
    <t>▲ 2.55</t>
  </si>
  <si>
    <t>▲ 1.55</t>
  </si>
  <si>
    <t>水道事業会計</t>
  </si>
  <si>
    <t>公共下水道事業会計</t>
  </si>
  <si>
    <t>工業用水道事業会計</t>
  </si>
  <si>
    <t>一般会計</t>
  </si>
  <si>
    <t>松山城観光事業特別会計</t>
  </si>
  <si>
    <t>介護保険事業特別会計</t>
  </si>
  <si>
    <t>国民健康保険事業勘定特別会計</t>
  </si>
  <si>
    <t>競輪事業特別会計</t>
  </si>
  <si>
    <t>その他会計（赤字）</t>
  </si>
  <si>
    <t>その他会計（黒字）</t>
  </si>
  <si>
    <t>-</t>
    <phoneticPr fontId="2"/>
  </si>
  <si>
    <t>-</t>
    <phoneticPr fontId="2"/>
  </si>
  <si>
    <t>松山市衛生事務組合</t>
    <rPh sb="0" eb="3">
      <t>マツヤマシ</t>
    </rPh>
    <rPh sb="3" eb="5">
      <t>エイセイ</t>
    </rPh>
    <rPh sb="5" eb="7">
      <t>ジム</t>
    </rPh>
    <rPh sb="7" eb="9">
      <t>クミアイ</t>
    </rPh>
    <phoneticPr fontId="2"/>
  </si>
  <si>
    <t>愛媛地方税滞納整理機構</t>
    <rPh sb="0" eb="2">
      <t>エヒメ</t>
    </rPh>
    <rPh sb="2" eb="5">
      <t>チホウゼイ</t>
    </rPh>
    <rPh sb="5" eb="7">
      <t>タイノウ</t>
    </rPh>
    <rPh sb="7" eb="9">
      <t>セイリ</t>
    </rPh>
    <rPh sb="9" eb="11">
      <t>キコウ</t>
    </rPh>
    <phoneticPr fontId="2"/>
  </si>
  <si>
    <t>松山市広域福祉施設事務組合（一般組合）</t>
    <rPh sb="0" eb="3">
      <t>マツヤマシ</t>
    </rPh>
    <rPh sb="3" eb="5">
      <t>コウイキ</t>
    </rPh>
    <rPh sb="5" eb="7">
      <t>フクシ</t>
    </rPh>
    <rPh sb="7" eb="9">
      <t>シセツ</t>
    </rPh>
    <rPh sb="9" eb="11">
      <t>ジム</t>
    </rPh>
    <rPh sb="11" eb="13">
      <t>クミアイ</t>
    </rPh>
    <rPh sb="14" eb="16">
      <t>イッパン</t>
    </rPh>
    <rPh sb="16" eb="18">
      <t>クミアイ</t>
    </rPh>
    <phoneticPr fontId="2"/>
  </si>
  <si>
    <t>松山市広域福祉施設事務組合（公営企業会計）</t>
    <rPh sb="0" eb="3">
      <t>マツヤマシ</t>
    </rPh>
    <rPh sb="3" eb="5">
      <t>コウイキ</t>
    </rPh>
    <rPh sb="5" eb="7">
      <t>フクシ</t>
    </rPh>
    <rPh sb="7" eb="9">
      <t>シセツ</t>
    </rPh>
    <rPh sb="9" eb="11">
      <t>ジム</t>
    </rPh>
    <rPh sb="11" eb="13">
      <t>クミアイ</t>
    </rPh>
    <rPh sb="14" eb="16">
      <t>コウエイ</t>
    </rPh>
    <rPh sb="16" eb="18">
      <t>キギョウ</t>
    </rPh>
    <rPh sb="18" eb="20">
      <t>カイケイ</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</si>
  <si>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</si>
  <si>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シンリョウジョ</t>
    </rPh>
    <rPh sb="17" eb="19">
      <t>ジギョウ</t>
    </rPh>
    <rPh sb="19" eb="21">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</si>
  <si>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</si>
  <si>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</si>
  <si>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松山市、東温市共有山林組合</t>
    <rPh sb="0" eb="3">
      <t>マツヤマシ</t>
    </rPh>
    <rPh sb="4" eb="7">
      <t>トウオンシ</t>
    </rPh>
    <rPh sb="7" eb="9">
      <t>キョウユウ</t>
    </rPh>
    <rPh sb="9" eb="11">
      <t>サンリン</t>
    </rPh>
    <rPh sb="11" eb="13">
      <t>クミアイ</t>
    </rPh>
    <phoneticPr fontId="2"/>
  </si>
  <si>
    <t>松山市土地開発公社</t>
    <rPh sb="0" eb="3">
      <t>マツヤマシ</t>
    </rPh>
    <rPh sb="3" eb="5">
      <t>トチ</t>
    </rPh>
    <rPh sb="5" eb="7">
      <t>カイハツ</t>
    </rPh>
    <rPh sb="7" eb="9">
      <t>コウシャ</t>
    </rPh>
    <phoneticPr fontId="2"/>
  </si>
  <si>
    <t>松山市体育協会</t>
    <rPh sb="0" eb="3">
      <t>マツヤマシ</t>
    </rPh>
    <rPh sb="3" eb="5">
      <t>タイイク</t>
    </rPh>
    <rPh sb="5" eb="7">
      <t>キョウカイ</t>
    </rPh>
    <phoneticPr fontId="2"/>
  </si>
  <si>
    <t>松山市国際交流協会</t>
    <rPh sb="0" eb="3">
      <t>マツヤマシ</t>
    </rPh>
    <rPh sb="3" eb="5">
      <t>コクサイ</t>
    </rPh>
    <rPh sb="5" eb="7">
      <t>コウリュウ</t>
    </rPh>
    <rPh sb="7" eb="9">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</si>
  <si>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</si>
  <si>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</si>
  <si>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まちづくり松山</t>
    <rPh sb="5" eb="7">
      <t>マツヤマ</t>
    </rPh>
    <phoneticPr fontId="2"/>
  </si>
  <si>
    <t>松山市文化・スポーツ振興財団</t>
    <rPh sb="0" eb="3">
      <t>マツヤマシ</t>
    </rPh>
    <rPh sb="3" eb="5">
      <t>ブンカ</t>
    </rPh>
    <rPh sb="10" eb="12">
      <t>シンコウ</t>
    </rPh>
    <rPh sb="12" eb="14">
      <t>ザイダン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</si>
  <si>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</si>
  <si>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</si>
  <si>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</si>
  <si>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</si>
  <si>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</si>
  <si>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</si>
  <si>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</si>
  <si>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</si>
  <si>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</si>
  <si>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</si>
  <si>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</si>
  <si>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</si>
  <si>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</si>
  <si>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</si>
  <si>
    <t>　将来負担比率は、耐震化や施設整備に基金を活用したことによる基金残高の減少などによって、前年度の57.6％から1.9ポイント悪化となった。今後も、行財政改革を進めながら、市債残高の低減などに努め、健全な財政運営を図っていく。
　実質公債費比率は、前年度の単年度実質公債費率が特定財源及び元利償還金等に係る基準財政需要額算入額が償還や算入終了により減少したことなどから平成25年度比率を上回ったため、前年度の6.4％から0.3ポイント悪化した。今後も本市が策定している健全な財政運営へのガイドラインを遵守しながら、計画的な市債償還や市債発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</si>
</sst>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45261</c:v>
                </c:pt>
                <c:pt idx="1">
                  <c:v>36107</c:v>
                </c:pt>
                <c:pt idx="2">
                  <c:v>41162</c:v>
                </c:pt>
                <c:pt idx="3">
                  <c:v>44647</c:v>
                </c:pt>
                <c:pt idx="4">
                  <c:v>36141</c:v>
                </c:pt>
              </c:numCache>
            </c:numRef>
          </c:val>
          <c:smooth val="0"/>
        </c:ser>
        <c:dLbls>
          <c:showLegendKey val="0"/>
          <c:showVal val="0"/>
          <c:showCatName val="0"/>
          <c:showSerName val="0"/>
          <c:showPercent val="0"/>
          <c:showBubbleSize val="0"/>
        </c:dLbls>
        <c:marker val="1"/>
        <c:smooth val="0"/>
        <c:axId val="281781920"/>
        <c:axId val="281779176"/>
      </c:lineChart>
      <c:catAx>
        <c:axId val="281781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1779176"/>
        <c:crosses val="autoZero"/>
        <c:auto val="1"/>
        <c:lblAlgn val="ctr"/>
        <c:lblOffset val="100"/>
        <c:tickLblSkip val="1"/>
        <c:tickMarkSkip val="1"/>
        <c:noMultiLvlLbl val="0"/>
      </c:catAx>
      <c:valAx>
        <c:axId val="2817791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1781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2.3199999999999998</c:v>
                </c:pt>
                <c:pt idx="1">
                  <c:v>2.96</c:v>
                </c:pt>
                <c:pt idx="2">
                  <c:v>2.66</c:v>
                </c:pt>
                <c:pt idx="3">
                  <c:v>2.54</c:v>
                </c:pt>
                <c:pt idx="4">
                  <c:v>2.6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15.91</c:v>
                </c:pt>
                <c:pt idx="1">
                  <c:v>18.399999999999999</c:v>
                </c:pt>
                <c:pt idx="2">
                  <c:v>18.48</c:v>
                </c:pt>
                <c:pt idx="3">
                  <c:v>17.14</c:v>
                </c:pt>
                <c:pt idx="4">
                  <c:v>16.8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1779568"/>
        <c:axId val="281782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-0.74</c:v>
                </c:pt>
                <c:pt idx="1">
                  <c:v>1.97</c:v>
                </c:pt>
                <c:pt idx="2">
                  <c:v>-1.73</c:v>
                </c:pt>
                <c:pt idx="3">
                  <c:v>-2.5499999999999998</c:v>
                </c:pt>
                <c:pt idx="4">
                  <c:v>-1.55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1779568"/>
        <c:axId val="281782704"/>
      </c:lineChart>
      <c:catAx>
        <c:axId val="28177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1782704"/>
        <c:crosses val="autoZero"/>
        <c:auto val="1"/>
        <c:lblAlgn val="ctr"/>
        <c:lblOffset val="100"/>
        <c:tickLblSkip val="1"/>
        <c:tickMarkSkip val="1"/>
        <c:noMultiLvlLbl val="0"/>
      </c:catAx>
      <c:valAx>
        <c:axId val="281782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779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0.98</c:v>
                </c:pt>
                <c:pt idx="2">
                  <c:v>#N/A</c:v>
                </c:pt>
                <c:pt idx="3">
                  <c:v>1.1000000000000001</c:v>
                </c:pt>
                <c:pt idx="4">
                  <c:v>#N/A</c:v>
                </c:pt>
                <c:pt idx="5">
                  <c:v>1.1000000000000001</c:v>
                </c:pt>
                <c:pt idx="6">
                  <c:v>#N/A</c:v>
                </c:pt>
                <c:pt idx="7">
                  <c:v>1.01</c:v>
                </c:pt>
                <c:pt idx="8">
                  <c:v>#N/A</c:v>
                </c:pt>
                <c:pt idx="9">
                  <c:v>1.37</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0.46</c:v>
                </c:pt>
                <c:pt idx="2">
                  <c:v>#N/A</c:v>
                </c:pt>
                <c:pt idx="3">
                  <c:v>0.46</c:v>
                </c:pt>
                <c:pt idx="4">
                  <c:v>#N/A</c:v>
                </c:pt>
                <c:pt idx="5">
                  <c:v>0.47</c:v>
                </c:pt>
                <c:pt idx="6">
                  <c:v>#N/A</c:v>
                </c:pt>
                <c:pt idx="7">
                  <c:v>0.51</c:v>
                </c:pt>
                <c:pt idx="8">
                  <c:v>#N/A</c:v>
                </c:pt>
                <c:pt idx="9">
                  <c:v>0.51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0.76</c:v>
                </c:pt>
                <c:pt idx="2">
                  <c:v>#N/A</c:v>
                </c:pt>
                <c:pt idx="3">
                  <c:v>1.39</c:v>
                </c:pt>
                <c:pt idx="4">
                  <c:v>#N/A</c:v>
                </c:pt>
                <c:pt idx="5">
                  <c:v>1.1599999999999999</c:v>
                </c:pt>
                <c:pt idx="6">
                  <c:v>#N/A</c:v>
                </c:pt>
                <c:pt idx="7">
                  <c:v>0.03</c:v>
                </c:pt>
                <c:pt idx="8">
                  <c:v>#N/A</c:v>
                </c:pt>
                <c:pt idx="9">
                  <c:v>0.63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0.18</c:v>
                </c:pt>
                <c:pt idx="4">
                  <c:v>#N/A</c:v>
                </c:pt>
                <c:pt idx="5">
                  <c:v>0.24</c:v>
                </c:pt>
                <c:pt idx="6">
                  <c:v>#N/A</c:v>
                </c:pt>
                <c:pt idx="7">
                  <c:v>0.41</c:v>
                </c:pt>
                <c:pt idx="8">
                  <c:v>#N/A</c:v>
                </c:pt>
                <c:pt idx="9">
                  <c:v>0.68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松山城観光事業特別会計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0.79</c:v>
                </c:pt>
                <c:pt idx="2">
                  <c:v>#N/A</c:v>
                </c:pt>
                <c:pt idx="3">
                  <c:v>0.88</c:v>
                </c:pt>
                <c:pt idx="4">
                  <c:v>#N/A</c:v>
                </c:pt>
                <c:pt idx="5">
                  <c:v>1.1000000000000001</c:v>
                </c:pt>
                <c:pt idx="6">
                  <c:v>#N/A</c:v>
                </c:pt>
                <c:pt idx="7">
                  <c:v>1.3</c:v>
                </c:pt>
                <c:pt idx="8">
                  <c:v>#N/A</c:v>
                </c:pt>
                <c:pt idx="9">
                  <c:v>1.58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2.09</c:v>
                </c:pt>
                <c:pt idx="2">
                  <c:v>#N/A</c:v>
                </c:pt>
                <c:pt idx="3">
                  <c:v>2.69</c:v>
                </c:pt>
                <c:pt idx="4">
                  <c:v>#N/A</c:v>
                </c:pt>
                <c:pt idx="5">
                  <c:v>2.34</c:v>
                </c:pt>
                <c:pt idx="6">
                  <c:v>#N/A</c:v>
                </c:pt>
                <c:pt idx="7">
                  <c:v>2.16</c:v>
                </c:pt>
                <c:pt idx="8">
                  <c:v>#N/A</c:v>
                </c:pt>
                <c:pt idx="9">
                  <c:v>2.15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2.96</c:v>
                </c:pt>
                <c:pt idx="2">
                  <c:v>#N/A</c:v>
                </c:pt>
                <c:pt idx="3">
                  <c:v>3.1</c:v>
                </c:pt>
                <c:pt idx="4">
                  <c:v>#N/A</c:v>
                </c:pt>
                <c:pt idx="5">
                  <c:v>3.38</c:v>
                </c:pt>
                <c:pt idx="6">
                  <c:v>#N/A</c:v>
                </c:pt>
                <c:pt idx="7">
                  <c:v>3.3</c:v>
                </c:pt>
                <c:pt idx="8">
                  <c:v>#N/A</c:v>
                </c:pt>
                <c:pt idx="9">
                  <c:v>2.8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0.86</c:v>
                </c:pt>
                <c:pt idx="2">
                  <c:v>#N/A</c:v>
                </c:pt>
                <c:pt idx="3">
                  <c:v>1.2</c:v>
                </c:pt>
                <c:pt idx="4">
                  <c:v>#N/A</c:v>
                </c:pt>
                <c:pt idx="5">
                  <c:v>1.39</c:v>
                </c:pt>
                <c:pt idx="6">
                  <c:v>#N/A</c:v>
                </c:pt>
                <c:pt idx="7">
                  <c:v>2.19</c:v>
                </c:pt>
                <c:pt idx="8">
                  <c:v>#N/A</c:v>
                </c:pt>
                <c:pt idx="9">
                  <c:v>3.34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12.64</c:v>
                </c:pt>
                <c:pt idx="2">
                  <c:v>#N/A</c:v>
                </c:pt>
                <c:pt idx="3">
                  <c:v>12.67</c:v>
                </c:pt>
                <c:pt idx="4">
                  <c:v>#N/A</c:v>
                </c:pt>
                <c:pt idx="5">
                  <c:v>12.44</c:v>
                </c:pt>
                <c:pt idx="6">
                  <c:v>#N/A</c:v>
                </c:pt>
                <c:pt idx="7">
                  <c:v>12.98</c:v>
                </c:pt>
                <c:pt idx="8">
                  <c:v>#N/A</c:v>
                </c:pt>
                <c:pt idx="9">
                  <c:v>11.98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1783880"/>
        <c:axId val="281780744"/>
      </c:barChart>
      <c:catAx>
        <c:axId val="281783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1780744"/>
        <c:crosses val="autoZero"/>
        <c:auto val="1"/>
        <c:lblAlgn val="ctr"/>
        <c:lblOffset val="100"/>
        <c:tickLblSkip val="1"/>
        <c:tickMarkSkip val="1"/>
        <c:noMultiLvlLbl val="0"/>
      </c:catAx>
      <c:valAx>
        <c:axId val="281780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783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15471</c:v>
                </c:pt>
                <c:pt idx="5">
                  <c:v>15309</c:v>
                </c:pt>
                <c:pt idx="8">
                  <c:v>15721</c:v>
                </c:pt>
                <c:pt idx="11">
                  <c:v>14915</c:v>
                </c:pt>
                <c:pt idx="14">
                  <c:v>14428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8</c:v>
                </c:pt>
                <c:pt idx="3">
                  <c:v>25</c:v>
                </c:pt>
                <c:pt idx="6">
                  <c:v>5</c:v>
                </c:pt>
                <c:pt idx="9">
                  <c:v>5</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5106</c:v>
                </c:pt>
                <c:pt idx="3">
                  <c:v>5278</c:v>
                </c:pt>
                <c:pt idx="6">
                  <c:v>5188</c:v>
                </c:pt>
                <c:pt idx="9">
                  <c:v>5602</c:v>
                </c:pt>
                <c:pt idx="12">
                  <c:v>5632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363</c:v>
                </c:pt>
                <c:pt idx="3">
                  <c:v>387</c:v>
                </c:pt>
                <c:pt idx="6">
                  <c:v>410</c:v>
                </c:pt>
                <c:pt idx="9">
                  <c:v>433</c:v>
                </c:pt>
                <c:pt idx="12">
                  <c:v>433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17241</c:v>
                </c:pt>
                <c:pt idx="3">
                  <c:v>15700</c:v>
                </c:pt>
                <c:pt idx="6">
                  <c:v>15304</c:v>
                </c:pt>
                <c:pt idx="9">
                  <c:v>15333</c:v>
                </c:pt>
                <c:pt idx="12">
                  <c:v>15273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81781528"/>
        <c:axId val="281784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7249</c:v>
                </c:pt>
                <c:pt idx="2">
                  <c:v>#N/A</c:v>
                </c:pt>
                <c:pt idx="3">
                  <c:v>#N/A</c:v>
                </c:pt>
                <c:pt idx="4">
                  <c:v>6083</c:v>
                </c:pt>
                <c:pt idx="5">
                  <c:v>#N/A</c:v>
                </c:pt>
                <c:pt idx="6">
                  <c:v>#N/A</c:v>
                </c:pt>
                <c:pt idx="7">
                  <c:v>5187</c:v>
                </c:pt>
                <c:pt idx="8">
                  <c:v>#N/A</c:v>
                </c:pt>
                <c:pt idx="9">
                  <c:v>#N/A</c:v>
                </c:pt>
                <c:pt idx="10">
                  <c:v>6458</c:v>
                </c:pt>
                <c:pt idx="11">
                  <c:v>#N/A</c:v>
                </c:pt>
                <c:pt idx="12">
                  <c:v>#N/A</c:v>
                </c:pt>
                <c:pt idx="13">
                  <c:v>6911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81781528"/>
        <c:axId val="281784272"/>
      </c:lineChart>
      <c:catAx>
        <c:axId val="28178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1784272"/>
        <c:crosses val="autoZero"/>
        <c:auto val="1"/>
        <c:lblAlgn val="ctr"/>
        <c:lblOffset val="100"/>
        <c:tickLblSkip val="1"/>
        <c:tickMarkSkip val="1"/>
        <c:noMultiLvlLbl val="0"/>
      </c:catAx>
      <c:valAx>
        <c:axId val="281784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78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180740</c:v>
                </c:pt>
                <c:pt idx="5">
                  <c:v>182861</c:v>
                </c:pt>
                <c:pt idx="8">
                  <c:v>183701</c:v>
                </c:pt>
                <c:pt idx="11">
                  <c:v>184933</c:v>
                </c:pt>
                <c:pt idx="14">
                  <c:v>184495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1933</c:v>
                </c:pt>
                <c:pt idx="5">
                  <c:v>1798</c:v>
                </c:pt>
                <c:pt idx="8">
                  <c:v>1854</c:v>
                </c:pt>
                <c:pt idx="11">
                  <c:v>2112</c:v>
                </c:pt>
                <c:pt idx="14">
                  <c:v>2176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45975</c:v>
                </c:pt>
                <c:pt idx="5">
                  <c:v>50337</c:v>
                </c:pt>
                <c:pt idx="8">
                  <c:v>51692</c:v>
                </c:pt>
                <c:pt idx="11">
                  <c:v>49399</c:v>
                </c:pt>
                <c:pt idx="14">
                  <c:v>48601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22756</c:v>
                </c:pt>
                <c:pt idx="3">
                  <c:v>21799</c:v>
                </c:pt>
                <c:pt idx="6">
                  <c:v>20874</c:v>
                </c:pt>
                <c:pt idx="9">
                  <c:v>22368</c:v>
                </c:pt>
                <c:pt idx="12">
                  <c:v>22131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92048</c:v>
                </c:pt>
                <c:pt idx="3">
                  <c:v>91838</c:v>
                </c:pt>
                <c:pt idx="6">
                  <c:v>89225</c:v>
                </c:pt>
                <c:pt idx="9">
                  <c:v>89600</c:v>
                </c:pt>
                <c:pt idx="12">
                  <c:v>89585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175405</c:v>
                </c:pt>
                <c:pt idx="3">
                  <c:v>176890</c:v>
                </c:pt>
                <c:pt idx="6">
                  <c:v>177400</c:v>
                </c:pt>
                <c:pt idx="9">
                  <c:v>177393</c:v>
                </c:pt>
                <c:pt idx="12">
                  <c:v>178284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73097576"/>
        <c:axId val="373100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61561</c:v>
                </c:pt>
                <c:pt idx="2">
                  <c:v>#N/A</c:v>
                </c:pt>
                <c:pt idx="3">
                  <c:v>#N/A</c:v>
                </c:pt>
                <c:pt idx="4">
                  <c:v>55531</c:v>
                </c:pt>
                <c:pt idx="5">
                  <c:v>#N/A</c:v>
                </c:pt>
                <c:pt idx="6">
                  <c:v>#N/A</c:v>
                </c:pt>
                <c:pt idx="7">
                  <c:v>50251</c:v>
                </c:pt>
                <c:pt idx="8">
                  <c:v>#N/A</c:v>
                </c:pt>
                <c:pt idx="9">
                  <c:v>#N/A</c:v>
                </c:pt>
                <c:pt idx="10">
                  <c:v>52918</c:v>
                </c:pt>
                <c:pt idx="11">
                  <c:v>#N/A</c:v>
                </c:pt>
                <c:pt idx="12">
                  <c:v>#N/A</c:v>
                </c:pt>
                <c:pt idx="13">
                  <c:v>54728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73097576"/>
        <c:axId val="373100320"/>
      </c:lineChart>
      <c:catAx>
        <c:axId val="373097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3100320"/>
        <c:crosses val="autoZero"/>
        <c:auto val="1"/>
        <c:lblAlgn val="ctr"/>
        <c:lblOffset val="100"/>
        <c:tickLblSkip val="1"/>
        <c:tickMarkSkip val="1"/>
        <c:noMultiLvlLbl val="0"/>
      </c:catAx>
      <c:valAx>
        <c:axId val="37310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3097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{FE6B1717-7A15-4999-B1DF-AB382ABA5E4C}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{E8FF07CA-8A8A-4B5E-9ACC-D33646808047}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{96DD0918-39D1-4BC6-8A50-D5236E22A02F}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{F137DDE4-BE94-42E2-8B06-D119D92BD161}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{544FDFE2-1C77-4A59-B2E8-BFFF47D3C91F}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{57C09FF3-DCCD-457C-BB7F-31C6C25B0CFE}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{9F32E697-8A74-4047-8EA6-4FB1576ECCE8}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{68CC6D5D-A548-412B-BB64-F0DB5FB7E4CF}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{C4EC85E4-202F-423E-90CA-2F447B6304A6}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{BADD48A1-3367-4A70-822F-27375BD80A79}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73101496"/>
        <c:axId val="373103456"/>
      </c:scatterChart>
      <c:valAx>
        <c:axId val="373101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3103456"/>
        <c:crosses val="autoZero"/>
        <c:crossBetween val="midCat"/>
      </c:valAx>
      <c:valAx>
        <c:axId val="3731034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3101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{96A10A8F-24AA-48B4-95F8-E7B0E7AD6839}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{24A3FD14-97E1-4F19-A502-2D5C53F4E1AC}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{F3DCE5EB-99C4-4A4A-A827-AB4BDC0637C8}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{568D852B-4A1B-4F6D-B24E-A312C8479214}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{058C93EE-021E-4342-A0FE-B51A9BF70FF2}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8.3000000000000007</c:v>
                </c:pt>
                <c:pt idx="1">
                  <c:v>7.8</c:v>
                </c:pt>
                <c:pt idx="2">
                  <c:v>6.8</c:v>
                </c:pt>
                <c:pt idx="3">
                  <c:v>6.4</c:v>
                </c:pt>
                <c:pt idx="4">
                  <c:v>6.7</c:v>
                </c:pt>
              </c:numCache>
            </c:numRef>
          </c:xVal>
          <c:yVal>
            <c:numRef>
              <c:f>公会計指標分析・財政指標組合せ分析表!$K$73:$O$73</c:f>
              <c:numCache>
                <c:formatCode>#,##0.0;"▲ "#,##0.0</c:formatCode>
                <c:ptCount val="5"/>
                <c:pt idx="0">
                  <c:v>67.900000000000006</c:v>
                </c:pt>
                <c:pt idx="1">
                  <c:v>60.9</c:v>
                </c:pt>
                <c:pt idx="2">
                  <c:v>55.6</c:v>
                </c:pt>
                <c:pt idx="3">
                  <c:v>57.6</c:v>
                </c:pt>
                <c:pt idx="4">
                  <c:v>59.5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{AE9D99DF-2C95-4D18-8A6D-8345A29B6CE4}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{6088C712-6A2D-4485-8B0A-E5AC6CFCB3C3}</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{99949B16-4DA4-4E0A-BFE9-A09849496EB5}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{4DAE8B97-7E52-42EE-8A44-8C1C09F7C00C}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{310FD59C-2BB6-41C7-8E9C-241A999DCBA5}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73104632"/>
        <c:axId val="373097184"/>
      </c:scatterChart>
      <c:valAx>
        <c:axId val="373104632"/>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3097184"/>
        <c:crosses val="autoZero"/>
        <c:crossBetween val="midCat"/>
      </c:valAx>
      <c:valAx>
        <c:axId val="373097184"/>
        <c:scaling>
          <c:orientation val="minMax"/>
          <c:max val="73"/>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31046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下水道事業会計の準元利償還金算入額の増により準元利償還金が増加したことに加え、旧合併特例事業債の償還終了等によって基準財政需要額（公債費）が減少したことなどにより、平成２８年度実質公債費比率の分子は約４．５億円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期退職等による退職手当負担見込額の減があるものの、臨時財政対策債などの発行による地方債現在高の増加や、小中学校の耐震化や公共施設の整備などに基金を活用したことによる充当可能基金の減少などにより、平成２８年度将来負担比率の分子は約１８．１億円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消費税交付金の増や給与所得の伸びに伴う市民税所得割の増等により、基準財政収入額が増加したことから、前年度より０．０２ポイントの増となった。しかし、類似団体と比較し、平均値を下回っていることから、今後も市税改革プログラムによる徴収体制・啓発の強化や、新規産業の育成に取り組むことによる地域経済の活性化を図り、更なる税収を確保するなど、指数の改善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42635</xdr:rowOff>
    </xdr:from>
    <xdr:to>
      <xdr:col>7</xdr:col>
      <xdr:colOff>152400</xdr:colOff>
      <xdr:row>42</xdr:row>
      <xdr:rowOff>77107</xdr:rowOff>
    </xdr:to>
    <xdr:cxnSp macro="">
      <xdr:nvCxnSpPr>
        <xdr:cNvPr id="70" name="直線コネクタ 69"/>
        <xdr:cNvCxnSpPr/>
      </xdr:nvCxnSpPr>
      <xdr:spPr>
        <a:xfrm flipV="1">
          <a:off x="4114800" y="72435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77107</xdr:rowOff>
    </xdr:from>
    <xdr:to>
      <xdr:col>6</xdr:col>
      <xdr:colOff>0</xdr:colOff>
      <xdr:row>42</xdr:row>
      <xdr:rowOff>111578</xdr:rowOff>
    </xdr:to>
    <xdr:cxnSp macro="">
      <xdr:nvCxnSpPr>
        <xdr:cNvPr id="73" name="直線コネクタ 72"/>
        <xdr:cNvCxnSpPr/>
      </xdr:nvCxnSpPr>
      <xdr:spPr>
        <a:xfrm flipV="1">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111578</xdr:rowOff>
    </xdr:from>
    <xdr:to>
      <xdr:col>4</xdr:col>
      <xdr:colOff>482600</xdr:colOff>
      <xdr:row>42</xdr:row>
      <xdr:rowOff>128815</xdr:rowOff>
    </xdr:to>
    <xdr:cxnSp macro="">
      <xdr:nvCxnSpPr>
        <xdr:cNvPr id="76" name="直線コネクタ 75"/>
        <xdr:cNvCxnSpPr/>
      </xdr:nvCxnSpPr>
      <xdr:spPr>
        <a:xfrm flipV="1">
          <a:off x="2336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128815</xdr:rowOff>
    </xdr:from>
    <xdr:to>
      <xdr:col>3</xdr:col>
      <xdr:colOff>279400</xdr:colOff>
      <xdr:row>42</xdr:row>
      <xdr:rowOff>146050</xdr:rowOff>
    </xdr:to>
    <xdr:cxnSp macro="">
      <xdr:nvCxnSpPr>
        <xdr:cNvPr id="79" name="直線コネクタ 78"/>
        <xdr:cNvCxnSpPr/>
      </xdr:nvCxnSpPr>
      <xdr:spPr>
        <a:xfrm flipV="1">
          <a:off x="1447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163285</xdr:rowOff>
    </xdr:from>
    <xdr:to>
      <xdr:col>7</xdr:col>
      <xdr:colOff>203200</xdr:colOff>
      <xdr:row>42</xdr:row>
      <xdr:rowOff>93435</xdr:rowOff>
    </xdr:to>
    <xdr:sp macro="" textlink="">
      <xdr:nvSpPr>
        <xdr:cNvPr id="89" name="円/楕円 88"/>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135362</xdr:rowOff>
    </xdr:from>
    <xdr:ext cx="762000" cy="259045"/>
    <xdr:sp macro="" textlink="">
      <xdr:nvSpPr>
        <xdr:cNvPr id="90"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26307</xdr:rowOff>
    </xdr:from>
    <xdr:to>
      <xdr:col>6</xdr:col>
      <xdr:colOff>50800</xdr:colOff>
      <xdr:row>42</xdr:row>
      <xdr:rowOff>127907</xdr:rowOff>
    </xdr:to>
    <xdr:sp macro="" textlink="">
      <xdr:nvSpPr>
        <xdr:cNvPr id="91" name="円/楕円 90"/>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92" name="テキスト ボックス 91"/>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60778</xdr:rowOff>
    </xdr:from>
    <xdr:to>
      <xdr:col>4</xdr:col>
      <xdr:colOff>533400</xdr:colOff>
      <xdr:row>42</xdr:row>
      <xdr:rowOff>162378</xdr:rowOff>
    </xdr:to>
    <xdr:sp macro="" textlink="">
      <xdr:nvSpPr>
        <xdr:cNvPr id="93" name="円/楕円 92"/>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147155</xdr:rowOff>
    </xdr:from>
    <xdr:ext cx="762000" cy="259045"/>
    <xdr:sp macro="" textlink="">
      <xdr:nvSpPr>
        <xdr:cNvPr id="94" name="テキスト ボックス 93"/>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78015</xdr:rowOff>
    </xdr:from>
    <xdr:to>
      <xdr:col>3</xdr:col>
      <xdr:colOff>330200</xdr:colOff>
      <xdr:row>43</xdr:row>
      <xdr:rowOff>8165</xdr:rowOff>
    </xdr:to>
    <xdr:sp macro="" textlink="">
      <xdr:nvSpPr>
        <xdr:cNvPr id="95" name="円/楕円 94"/>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96" name="テキスト ボックス 95"/>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7" name="円/楕円 96"/>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98" name="テキスト ボックス 97"/>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行財政改革努力により、経常経費の抑制、自主財源の確保に努めていることから、類似団体と比較し良好な水準を確保している。しかしながら、平成</a:t>
          </a:r>
          <a:r>
            <a:rPr lang="ja-JP" altLang="en-US" sz="1300">
              <a:solidFill>
                <a:schemeClr val="dk1"/>
              </a:solidFill>
              <a:effectLst/>
              <a:latin typeface="+mn-lt"/>
              <a:ea typeface="+mn-ea"/>
              <a:cs typeface="+mn-cs"/>
            </a:rPr>
            <a:t>２８</a:t>
          </a:r>
          <a:r>
            <a:rPr lang="ja-JP" altLang="ja-JP" sz="1300">
              <a:solidFill>
                <a:schemeClr val="dk1"/>
              </a:solidFill>
              <a:effectLst/>
              <a:latin typeface="+mn-lt"/>
              <a:ea typeface="+mn-ea"/>
              <a:cs typeface="+mn-cs"/>
            </a:rPr>
            <a:t>年度は、</a:t>
          </a:r>
          <a:r>
            <a:rPr lang="ja-JP" altLang="en-US" sz="1300">
              <a:solidFill>
                <a:schemeClr val="dk1"/>
              </a:solidFill>
              <a:effectLst/>
              <a:latin typeface="+mn-lt"/>
              <a:ea typeface="+mn-ea"/>
              <a:cs typeface="+mn-cs"/>
            </a:rPr>
            <a:t>普通交付税や臨時財政対策債、地方消費税交付金などの経常一般財源が大幅に減少したことなど</a:t>
          </a:r>
          <a:r>
            <a:rPr lang="ja-JP" altLang="ja-JP" sz="1300">
              <a:solidFill>
                <a:schemeClr val="dk1"/>
              </a:solidFill>
              <a:effectLst/>
              <a:latin typeface="+mn-lt"/>
              <a:ea typeface="+mn-ea"/>
              <a:cs typeface="+mn-cs"/>
            </a:rPr>
            <a:t>により前年度から</a:t>
          </a:r>
          <a:r>
            <a:rPr lang="ja-JP" altLang="en-US" sz="1300">
              <a:solidFill>
                <a:schemeClr val="dk1"/>
              </a:solidFill>
              <a:effectLst/>
              <a:latin typeface="+mn-lt"/>
              <a:ea typeface="+mn-ea"/>
              <a:cs typeface="+mn-cs"/>
            </a:rPr>
            <a:t>２．１</a:t>
          </a:r>
          <a:r>
            <a:rPr lang="ja-JP" altLang="ja-JP" sz="1300">
              <a:solidFill>
                <a:schemeClr val="dk1"/>
              </a:solidFill>
              <a:effectLst/>
              <a:latin typeface="+mn-lt"/>
              <a:ea typeface="+mn-ea"/>
              <a:cs typeface="+mn-cs"/>
            </a:rPr>
            <a:t>ポイント増の８</a:t>
          </a:r>
          <a:r>
            <a:rPr lang="ja-JP" altLang="en-US" sz="1300">
              <a:solidFill>
                <a:schemeClr val="dk1"/>
              </a:solidFill>
              <a:effectLst/>
              <a:latin typeface="+mn-lt"/>
              <a:ea typeface="+mn-ea"/>
              <a:cs typeface="+mn-cs"/>
            </a:rPr>
            <a:t>９</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８</a:t>
          </a:r>
          <a:r>
            <a:rPr lang="ja-JP" altLang="ja-JP" sz="1300">
              <a:solidFill>
                <a:schemeClr val="dk1"/>
              </a:solidFill>
              <a:effectLst/>
              <a:latin typeface="+mn-lt"/>
              <a:ea typeface="+mn-ea"/>
              <a:cs typeface="+mn-cs"/>
            </a:rPr>
            <a:t>％となった。</a:t>
          </a:r>
          <a:r>
            <a:rPr lang="ja-JP" altLang="en-US" sz="1300">
              <a:solidFill>
                <a:schemeClr val="dk1"/>
              </a:solidFill>
              <a:effectLst/>
              <a:latin typeface="+mn-lt"/>
              <a:ea typeface="+mn-ea"/>
              <a:cs typeface="+mn-cs"/>
            </a:rPr>
            <a:t>障害福祉サービス</a:t>
          </a:r>
          <a:r>
            <a:rPr lang="ja-JP" altLang="ja-JP" sz="1300">
              <a:solidFill>
                <a:schemeClr val="dk1"/>
              </a:solidFill>
              <a:effectLst/>
              <a:latin typeface="+mn-lt"/>
              <a:ea typeface="+mn-ea"/>
              <a:cs typeface="+mn-cs"/>
            </a:rPr>
            <a:t>の増等による扶助費充当一般財源や各種保険制度を実施している特別会計への繰出金充当一般財源は、依然として増加傾向にあり、自助努力による数値の根本的な改善は困難な状況であると考えられる。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131869</xdr:rowOff>
    </xdr:from>
    <xdr:to>
      <xdr:col>7</xdr:col>
      <xdr:colOff>152400</xdr:colOff>
      <xdr:row>65</xdr:row>
      <xdr:rowOff>44873</xdr:rowOff>
    </xdr:to>
    <xdr:cxnSp macro="">
      <xdr:nvCxnSpPr>
        <xdr:cNvPr id="133" name="直線コネクタ 132"/>
        <xdr:cNvCxnSpPr/>
      </xdr:nvCxnSpPr>
      <xdr:spPr>
        <a:xfrm>
          <a:off x="4114800" y="11104669"/>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64</xdr:row>
      <xdr:rowOff>131869</xdr:rowOff>
    </xdr:to>
    <xdr:cxnSp macro="">
      <xdr:nvCxnSpPr>
        <xdr:cNvPr id="136" name="直線コネクタ 135"/>
        <xdr:cNvCxnSpPr/>
      </xdr:nvCxnSpPr>
      <xdr:spPr>
        <a:xfrm>
          <a:off x="3225800" y="110564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83608</xdr:rowOff>
    </xdr:from>
    <xdr:to>
      <xdr:col>4</xdr:col>
      <xdr:colOff>482600</xdr:colOff>
      <xdr:row>64</xdr:row>
      <xdr:rowOff>91652</xdr:rowOff>
    </xdr:to>
    <xdr:cxnSp macro="">
      <xdr:nvCxnSpPr>
        <xdr:cNvPr id="139" name="直線コネクタ 138"/>
        <xdr:cNvCxnSpPr/>
      </xdr:nvCxnSpPr>
      <xdr:spPr>
        <a:xfrm flipV="1">
          <a:off x="2336800" y="110564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41" name="テキスト ボックス 140"/>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91652</xdr:rowOff>
    </xdr:from>
    <xdr:to>
      <xdr:col>3</xdr:col>
      <xdr:colOff>279400</xdr:colOff>
      <xdr:row>64</xdr:row>
      <xdr:rowOff>151977</xdr:rowOff>
    </xdr:to>
    <xdr:cxnSp macro="">
      <xdr:nvCxnSpPr>
        <xdr:cNvPr id="142" name="直線コネクタ 141"/>
        <xdr:cNvCxnSpPr/>
      </xdr:nvCxnSpPr>
      <xdr:spPr>
        <a:xfrm flipV="1">
          <a:off x="1447800" y="1106445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165523</xdr:rowOff>
    </xdr:from>
    <xdr:to>
      <xdr:col>7</xdr:col>
      <xdr:colOff>203200</xdr:colOff>
      <xdr:row>65</xdr:row>
      <xdr:rowOff>95673</xdr:rowOff>
    </xdr:to>
    <xdr:sp macro="" textlink="">
      <xdr:nvSpPr>
        <xdr:cNvPr id="152" name="円/楕円 151"/>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10600</xdr:rowOff>
    </xdr:from>
    <xdr:ext cx="762000" cy="259045"/>
    <xdr:sp macro="" textlink="">
      <xdr:nvSpPr>
        <xdr:cNvPr id="153" name="財政構造の弾力性該当値テキスト"/>
        <xdr:cNvSpPr txBox="1"/>
      </xdr:nvSpPr>
      <xdr:spPr>
        <a:xfrm>
          <a:off x="50419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81069</xdr:rowOff>
    </xdr:from>
    <xdr:to>
      <xdr:col>6</xdr:col>
      <xdr:colOff>50800</xdr:colOff>
      <xdr:row>65</xdr:row>
      <xdr:rowOff>11219</xdr:rowOff>
    </xdr:to>
    <xdr:sp macro="" textlink="">
      <xdr:nvSpPr>
        <xdr:cNvPr id="154" name="円/楕円 153"/>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21396</xdr:rowOff>
    </xdr:from>
    <xdr:ext cx="736600" cy="259045"/>
    <xdr:sp macro="" textlink="">
      <xdr:nvSpPr>
        <xdr:cNvPr id="155" name="テキスト ボックス 154"/>
        <xdr:cNvSpPr txBox="1"/>
      </xdr:nvSpPr>
      <xdr:spPr>
        <a:xfrm>
          <a:off x="3733800" y="1082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32808</xdr:rowOff>
    </xdr:from>
    <xdr:to>
      <xdr:col>4</xdr:col>
      <xdr:colOff>533400</xdr:colOff>
      <xdr:row>64</xdr:row>
      <xdr:rowOff>134408</xdr:rowOff>
    </xdr:to>
    <xdr:sp macro="" textlink="">
      <xdr:nvSpPr>
        <xdr:cNvPr id="156" name="円/楕円 155"/>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144585</xdr:rowOff>
    </xdr:from>
    <xdr:ext cx="762000" cy="259045"/>
    <xdr:sp macro="" textlink="">
      <xdr:nvSpPr>
        <xdr:cNvPr id="157" name="テキスト ボックス 156"/>
        <xdr:cNvSpPr txBox="1"/>
      </xdr:nvSpPr>
      <xdr:spPr>
        <a:xfrm>
          <a:off x="2844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40852</xdr:rowOff>
    </xdr:from>
    <xdr:to>
      <xdr:col>3</xdr:col>
      <xdr:colOff>330200</xdr:colOff>
      <xdr:row>64</xdr:row>
      <xdr:rowOff>142452</xdr:rowOff>
    </xdr:to>
    <xdr:sp macro="" textlink="">
      <xdr:nvSpPr>
        <xdr:cNvPr id="158" name="円/楕円 157"/>
        <xdr:cNvSpPr/>
      </xdr:nvSpPr>
      <xdr:spPr>
        <a:xfrm>
          <a:off x="2286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152629</xdr:rowOff>
    </xdr:from>
    <xdr:ext cx="762000" cy="259045"/>
    <xdr:sp macro="" textlink="">
      <xdr:nvSpPr>
        <xdr:cNvPr id="159" name="テキスト ボックス 158"/>
        <xdr:cNvSpPr txBox="1"/>
      </xdr:nvSpPr>
      <xdr:spPr>
        <a:xfrm>
          <a:off x="1955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101177</xdr:rowOff>
    </xdr:from>
    <xdr:to>
      <xdr:col>2</xdr:col>
      <xdr:colOff>127000</xdr:colOff>
      <xdr:row>65</xdr:row>
      <xdr:rowOff>31327</xdr:rowOff>
    </xdr:to>
    <xdr:sp macro="" textlink="">
      <xdr:nvSpPr>
        <xdr:cNvPr id="160" name="円/楕円 159"/>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41504</xdr:rowOff>
    </xdr:from>
    <xdr:ext cx="762000" cy="259045"/>
    <xdr:sp macro="" textlink="">
      <xdr:nvSpPr>
        <xdr:cNvPr id="161" name="テキスト ボックス 160"/>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平成２８年度は、産業廃棄物最終処分場支障等除去事業費の増や児童クラブ数増加に伴う運営費の増などにより、物件費が増加したことから、昨年度比３，５５０円増の９５，３００円となった。</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108127</xdr:rowOff>
    </xdr:from>
    <xdr:to>
      <xdr:col>7</xdr:col>
      <xdr:colOff>152400</xdr:colOff>
      <xdr:row>80</xdr:row>
      <xdr:rowOff>155716</xdr:rowOff>
    </xdr:to>
    <xdr:cxnSp macro="">
      <xdr:nvCxnSpPr>
        <xdr:cNvPr id="196" name="直線コネクタ 195"/>
        <xdr:cNvCxnSpPr/>
      </xdr:nvCxnSpPr>
      <xdr:spPr>
        <a:xfrm>
          <a:off x="4114800" y="13824127"/>
          <a:ext cx="838200" cy="4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96651</xdr:rowOff>
    </xdr:from>
    <xdr:to>
      <xdr:col>6</xdr:col>
      <xdr:colOff>0</xdr:colOff>
      <xdr:row>80</xdr:row>
      <xdr:rowOff>108127</xdr:rowOff>
    </xdr:to>
    <xdr:cxnSp macro="">
      <xdr:nvCxnSpPr>
        <xdr:cNvPr id="199" name="直線コネクタ 198"/>
        <xdr:cNvCxnSpPr/>
      </xdr:nvCxnSpPr>
      <xdr:spPr>
        <a:xfrm>
          <a:off x="3225800" y="13812651"/>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162679</xdr:rowOff>
    </xdr:from>
    <xdr:ext cx="736600" cy="259045"/>
    <xdr:sp macro="" textlink="">
      <xdr:nvSpPr>
        <xdr:cNvPr id="201" name="テキスト ボックス 200"/>
        <xdr:cNvSpPr txBox="1"/>
      </xdr:nvSpPr>
      <xdr:spPr>
        <a:xfrm>
          <a:off x="3733800" y="1405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50121</xdr:rowOff>
    </xdr:from>
    <xdr:to>
      <xdr:col>4</xdr:col>
      <xdr:colOff>482600</xdr:colOff>
      <xdr:row>80</xdr:row>
      <xdr:rowOff>96651</xdr:rowOff>
    </xdr:to>
    <xdr:cxnSp macro="">
      <xdr:nvCxnSpPr>
        <xdr:cNvPr id="202" name="直線コネクタ 201"/>
        <xdr:cNvCxnSpPr/>
      </xdr:nvCxnSpPr>
      <xdr:spPr>
        <a:xfrm>
          <a:off x="2336800" y="13766121"/>
          <a:ext cx="889000" cy="4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155024</xdr:rowOff>
    </xdr:from>
    <xdr:ext cx="762000" cy="259045"/>
    <xdr:sp macro="" textlink="">
      <xdr:nvSpPr>
        <xdr:cNvPr id="204" name="テキスト ボックス 203"/>
        <xdr:cNvSpPr txBox="1"/>
      </xdr:nvSpPr>
      <xdr:spPr>
        <a:xfrm>
          <a:off x="2844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50121</xdr:rowOff>
    </xdr:from>
    <xdr:to>
      <xdr:col>3</xdr:col>
      <xdr:colOff>279400</xdr:colOff>
      <xdr:row>80</xdr:row>
      <xdr:rowOff>56086</xdr:rowOff>
    </xdr:to>
    <xdr:cxnSp macro="">
      <xdr:nvCxnSpPr>
        <xdr:cNvPr id="205" name="直線コネクタ 204"/>
        <xdr:cNvCxnSpPr/>
      </xdr:nvCxnSpPr>
      <xdr:spPr>
        <a:xfrm flipV="1">
          <a:off x="1447800" y="13766121"/>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100370</xdr:rowOff>
    </xdr:from>
    <xdr:ext cx="762000" cy="259045"/>
    <xdr:sp macro="" textlink="">
      <xdr:nvSpPr>
        <xdr:cNvPr id="207" name="テキスト ボックス 206"/>
        <xdr:cNvSpPr txBox="1"/>
      </xdr:nvSpPr>
      <xdr:spPr>
        <a:xfrm>
          <a:off x="1955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111872</xdr:rowOff>
    </xdr:from>
    <xdr:ext cx="762000" cy="259045"/>
    <xdr:sp macro="" textlink="">
      <xdr:nvSpPr>
        <xdr:cNvPr id="209" name="テキスト ボックス 208"/>
        <xdr:cNvSpPr txBox="1"/>
      </xdr:nvSpPr>
      <xdr:spPr>
        <a:xfrm>
          <a:off x="1066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104916</xdr:rowOff>
    </xdr:from>
    <xdr:to>
      <xdr:col>7</xdr:col>
      <xdr:colOff>203200</xdr:colOff>
      <xdr:row>81</xdr:row>
      <xdr:rowOff>35066</xdr:rowOff>
    </xdr:to>
    <xdr:sp macro="" textlink="">
      <xdr:nvSpPr>
        <xdr:cNvPr id="215" name="円/楕円 214"/>
        <xdr:cNvSpPr/>
      </xdr:nvSpPr>
      <xdr:spPr>
        <a:xfrm>
          <a:off x="4902200" y="138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121443</xdr:rowOff>
    </xdr:from>
    <xdr:ext cx="762000" cy="259045"/>
    <xdr:sp macro="" textlink="">
      <xdr:nvSpPr>
        <xdr:cNvPr id="216" name="人件費・物件費等の状況該当値テキスト"/>
        <xdr:cNvSpPr txBox="1"/>
      </xdr:nvSpPr>
      <xdr:spPr>
        <a:xfrm>
          <a:off x="5041900" y="13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95,300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57327</xdr:rowOff>
    </xdr:from>
    <xdr:to>
      <xdr:col>6</xdr:col>
      <xdr:colOff>50800</xdr:colOff>
      <xdr:row>80</xdr:row>
      <xdr:rowOff>158927</xdr:rowOff>
    </xdr:to>
    <xdr:sp macro="" textlink="">
      <xdr:nvSpPr>
        <xdr:cNvPr id="217" name="円/楕円 216"/>
        <xdr:cNvSpPr/>
      </xdr:nvSpPr>
      <xdr:spPr>
        <a:xfrm>
          <a:off x="4064000" y="13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169104</xdr:rowOff>
    </xdr:from>
    <xdr:ext cx="736600" cy="259045"/>
    <xdr:sp macro="" textlink="">
      <xdr:nvSpPr>
        <xdr:cNvPr id="218" name="テキスト ボックス 217"/>
        <xdr:cNvSpPr txBox="1"/>
      </xdr:nvSpPr>
      <xdr:spPr>
        <a:xfrm>
          <a:off x="3733800" y="1354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91,750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45851</xdr:rowOff>
    </xdr:from>
    <xdr:to>
      <xdr:col>4</xdr:col>
      <xdr:colOff>533400</xdr:colOff>
      <xdr:row>80</xdr:row>
      <xdr:rowOff>147451</xdr:rowOff>
    </xdr:to>
    <xdr:sp macro="" textlink="">
      <xdr:nvSpPr>
        <xdr:cNvPr id="219" name="円/楕円 218"/>
        <xdr:cNvSpPr/>
      </xdr:nvSpPr>
      <xdr:spPr>
        <a:xfrm>
          <a:off x="3175000" y="137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157628</xdr:rowOff>
    </xdr:from>
    <xdr:ext cx="762000" cy="259045"/>
    <xdr:sp macro="" textlink="">
      <xdr:nvSpPr>
        <xdr:cNvPr id="220" name="テキスト ボックス 219"/>
        <xdr:cNvSpPr txBox="1"/>
      </xdr:nvSpPr>
      <xdr:spPr>
        <a:xfrm>
          <a:off x="2844800" y="135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90,894</a:t>
          </a:r>
          <a:endParaRPr kumimoji="1" lang="ja-JP" altLang="en-US" sz="1000" b="1">
            <a:solidFill>
              <a:srgbClr val="FF0000"/>
            </a:solidFill>
            <a:latin typeface="ＭＳ Ｐゴシック"/>
          </a:endParaRPr>
        </a:p>
      </xdr:txBody>
    </xdr:sp>
    <xdr:clientData/>
  </xdr:oneCellAnchor>
  <xdr:twoCellAnchor>
    <xdr:from>
      <xdr:col>3</xdr:col>
      <xdr:colOff>228600</xdr:colOff>
      <xdr:row>79</xdr:row>
      <xdr:rowOff>170771</xdr:rowOff>
    </xdr:from>
    <xdr:to>
      <xdr:col>3</xdr:col>
      <xdr:colOff>330200</xdr:colOff>
      <xdr:row>80</xdr:row>
      <xdr:rowOff>100921</xdr:rowOff>
    </xdr:to>
    <xdr:sp macro="" textlink="">
      <xdr:nvSpPr>
        <xdr:cNvPr id="221" name="円/楕円 220"/>
        <xdr:cNvSpPr/>
      </xdr:nvSpPr>
      <xdr:spPr>
        <a:xfrm>
          <a:off x="2286000" y="13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111098</xdr:rowOff>
    </xdr:from>
    <xdr:ext cx="762000" cy="259045"/>
    <xdr:sp macro="" textlink="">
      <xdr:nvSpPr>
        <xdr:cNvPr id="222" name="テキスト ボックス 221"/>
        <xdr:cNvSpPr txBox="1"/>
      </xdr:nvSpPr>
      <xdr:spPr>
        <a:xfrm>
          <a:off x="1955800" y="134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87,423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5286</xdr:rowOff>
    </xdr:from>
    <xdr:to>
      <xdr:col>2</xdr:col>
      <xdr:colOff>127000</xdr:colOff>
      <xdr:row>80</xdr:row>
      <xdr:rowOff>106886</xdr:rowOff>
    </xdr:to>
    <xdr:sp macro="" textlink="">
      <xdr:nvSpPr>
        <xdr:cNvPr id="223" name="円/楕円 222"/>
        <xdr:cNvSpPr/>
      </xdr:nvSpPr>
      <xdr:spPr>
        <a:xfrm>
          <a:off x="1397000" y="137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117063</xdr:rowOff>
    </xdr:from>
    <xdr:ext cx="762000" cy="259045"/>
    <xdr:sp macro="" textlink="">
      <xdr:nvSpPr>
        <xdr:cNvPr id="224" name="テキスト ボックス 223"/>
        <xdr:cNvSpPr txBox="1"/>
      </xdr:nvSpPr>
      <xdr:spPr>
        <a:xfrm>
          <a:off x="1066800" y="1349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人事院や愛媛県人事委員会の勧告を参考に、給与制度を見直すことにより、国等と概ね均衡を保っている。</a:t>
          </a:r>
        </a:p>
        <a:p>
          <a:r>
            <a:rPr kumimoji="1" lang="ja-JP" altLang="en-US" sz="1300">
              <a:latin typeface="ＭＳ Ｐゴシック"/>
            </a:rPr>
            <a:t>今後も引き続き、国・愛媛県・類似団体との均衡を図るとともに、本市の財政状況等を踏まえた適正な給与水準を維持する。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111277</xdr:rowOff>
    </xdr:from>
    <xdr:to>
      <xdr:col>24</xdr:col>
      <xdr:colOff>558800</xdr:colOff>
      <xdr:row>84</xdr:row>
      <xdr:rowOff>122766</xdr:rowOff>
    </xdr:to>
    <xdr:cxnSp macro="">
      <xdr:nvCxnSpPr>
        <xdr:cNvPr id="260" name="直線コネクタ 259"/>
        <xdr:cNvCxnSpPr/>
      </xdr:nvCxnSpPr>
      <xdr:spPr>
        <a:xfrm>
          <a:off x="16179800" y="145130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111277</xdr:rowOff>
    </xdr:from>
    <xdr:to>
      <xdr:col>23</xdr:col>
      <xdr:colOff>406400</xdr:colOff>
      <xdr:row>84</xdr:row>
      <xdr:rowOff>122766</xdr:rowOff>
    </xdr:to>
    <xdr:cxnSp macro="">
      <xdr:nvCxnSpPr>
        <xdr:cNvPr id="263" name="直線コネクタ 262"/>
        <xdr:cNvCxnSpPr/>
      </xdr:nvCxnSpPr>
      <xdr:spPr>
        <a:xfrm flipV="1">
          <a:off x="15290800" y="145130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5" name="テキスト ボックス 26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84</xdr:row>
      <xdr:rowOff>134257</xdr:rowOff>
    </xdr:to>
    <xdr:cxnSp macro="">
      <xdr:nvCxnSpPr>
        <xdr:cNvPr id="266" name="直線コネクタ 265"/>
        <xdr:cNvCxnSpPr/>
      </xdr:nvCxnSpPr>
      <xdr:spPr>
        <a:xfrm flipV="1">
          <a:off x="14401800" y="145245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134257</xdr:rowOff>
    </xdr:from>
    <xdr:to>
      <xdr:col>21</xdr:col>
      <xdr:colOff>0</xdr:colOff>
      <xdr:row>90</xdr:row>
      <xdr:rowOff>47777</xdr:rowOff>
    </xdr:to>
    <xdr:cxnSp macro="">
      <xdr:nvCxnSpPr>
        <xdr:cNvPr id="269" name="直線コネクタ 268"/>
        <xdr:cNvCxnSpPr/>
      </xdr:nvCxnSpPr>
      <xdr:spPr>
        <a:xfrm flipV="1">
          <a:off x="13512800" y="14536057"/>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23784</xdr:rowOff>
    </xdr:from>
    <xdr:ext cx="762000" cy="259045"/>
    <xdr:sp macro="" textlink="">
      <xdr:nvSpPr>
        <xdr:cNvPr id="271" name="テキスト ボックス 270"/>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9" name="円/楕円 278"/>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88493</xdr:rowOff>
    </xdr:from>
    <xdr:ext cx="762000" cy="259045"/>
    <xdr:sp macro="" textlink="">
      <xdr:nvSpPr>
        <xdr:cNvPr id="280"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81" name="円/楕円 280"/>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82" name="テキスト ボックス 281"/>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3" name="円/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84" name="テキスト ボックス 28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83457</xdr:rowOff>
    </xdr:from>
    <xdr:to>
      <xdr:col>21</xdr:col>
      <xdr:colOff>50800</xdr:colOff>
      <xdr:row>85</xdr:row>
      <xdr:rowOff>13607</xdr:rowOff>
    </xdr:to>
    <xdr:sp macro="" textlink="">
      <xdr:nvSpPr>
        <xdr:cNvPr id="285" name="円/楕円 284"/>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86" name="テキスト ボックス 285"/>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168427</xdr:rowOff>
    </xdr:from>
    <xdr:to>
      <xdr:col>19</xdr:col>
      <xdr:colOff>533400</xdr:colOff>
      <xdr:row>90</xdr:row>
      <xdr:rowOff>98577</xdr:rowOff>
    </xdr:to>
    <xdr:sp macro="" textlink="">
      <xdr:nvSpPr>
        <xdr:cNvPr id="287" name="円/楕円 286"/>
        <xdr:cNvSpPr/>
      </xdr:nvSpPr>
      <xdr:spPr>
        <a:xfrm>
          <a:off x="13462000" y="154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108754</xdr:rowOff>
    </xdr:from>
    <xdr:ext cx="762000" cy="259045"/>
    <xdr:sp macro="" textlink="">
      <xdr:nvSpPr>
        <xdr:cNvPr id="288" name="テキスト ボックス 287"/>
        <xdr:cNvSpPr txBox="1"/>
      </xdr:nvSpPr>
      <xdr:spPr>
        <a:xfrm>
          <a:off x="13131800" y="1519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116417</xdr:rowOff>
    </xdr:from>
    <xdr:to>
      <xdr:col>24</xdr:col>
      <xdr:colOff>558800</xdr:colOff>
      <xdr:row>59</xdr:row>
      <xdr:rowOff>124460</xdr:rowOff>
    </xdr:to>
    <xdr:cxnSp macro="">
      <xdr:nvCxnSpPr>
        <xdr:cNvPr id="323" name="直線コネクタ 322"/>
        <xdr:cNvCxnSpPr/>
      </xdr:nvCxnSpPr>
      <xdr:spPr>
        <a:xfrm flipV="1">
          <a:off x="16179800" y="102319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4"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96308</xdr:rowOff>
    </xdr:from>
    <xdr:to>
      <xdr:col>23</xdr:col>
      <xdr:colOff>406400</xdr:colOff>
      <xdr:row>59</xdr:row>
      <xdr:rowOff>124460</xdr:rowOff>
    </xdr:to>
    <xdr:cxnSp macro="">
      <xdr:nvCxnSpPr>
        <xdr:cNvPr id="326" name="直線コネクタ 325"/>
        <xdr:cNvCxnSpPr/>
      </xdr:nvCxnSpPr>
      <xdr:spPr>
        <a:xfrm>
          <a:off x="15290800" y="1021185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28" name="テキスト ボックス 327"/>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76200</xdr:rowOff>
    </xdr:from>
    <xdr:to>
      <xdr:col>22</xdr:col>
      <xdr:colOff>203200</xdr:colOff>
      <xdr:row>59</xdr:row>
      <xdr:rowOff>96308</xdr:rowOff>
    </xdr:to>
    <xdr:cxnSp macro="">
      <xdr:nvCxnSpPr>
        <xdr:cNvPr id="329" name="直線コネクタ 328"/>
        <xdr:cNvCxnSpPr/>
      </xdr:nvCxnSpPr>
      <xdr:spPr>
        <a:xfrm>
          <a:off x="14401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76200</xdr:rowOff>
    </xdr:from>
    <xdr:to>
      <xdr:col>21</xdr:col>
      <xdr:colOff>0</xdr:colOff>
      <xdr:row>59</xdr:row>
      <xdr:rowOff>76200</xdr:rowOff>
    </xdr:to>
    <xdr:cxnSp macro="">
      <xdr:nvCxnSpPr>
        <xdr:cNvPr id="332" name="直線コネクタ 331"/>
        <xdr:cNvCxnSpPr/>
      </xdr:nvCxnSpPr>
      <xdr:spPr>
        <a:xfrm>
          <a:off x="13512800" y="1019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4" name="テキスト ボックス 333"/>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38329</xdr:rowOff>
    </xdr:from>
    <xdr:ext cx="762000" cy="259045"/>
    <xdr:sp macro="" textlink="">
      <xdr:nvSpPr>
        <xdr:cNvPr id="336" name="テキスト ボックス 335"/>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65617</xdr:rowOff>
    </xdr:from>
    <xdr:to>
      <xdr:col>24</xdr:col>
      <xdr:colOff>609600</xdr:colOff>
      <xdr:row>59</xdr:row>
      <xdr:rowOff>167217</xdr:rowOff>
    </xdr:to>
    <xdr:sp macro="" textlink="">
      <xdr:nvSpPr>
        <xdr:cNvPr id="342" name="円/楕円 341"/>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82144</xdr:rowOff>
    </xdr:from>
    <xdr:ext cx="762000" cy="259045"/>
    <xdr:sp macro="" textlink="">
      <xdr:nvSpPr>
        <xdr:cNvPr id="343" name="定員管理の状況該当値テキスト"/>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73660</xdr:rowOff>
    </xdr:from>
    <xdr:to>
      <xdr:col>23</xdr:col>
      <xdr:colOff>457200</xdr:colOff>
      <xdr:row>60</xdr:row>
      <xdr:rowOff>3810</xdr:rowOff>
    </xdr:to>
    <xdr:sp macro="" textlink="">
      <xdr:nvSpPr>
        <xdr:cNvPr id="344" name="円/楕円 343"/>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13987</xdr:rowOff>
    </xdr:from>
    <xdr:ext cx="736600" cy="259045"/>
    <xdr:sp macro="" textlink="">
      <xdr:nvSpPr>
        <xdr:cNvPr id="345" name="テキスト ボックス 344"/>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45508</xdr:rowOff>
    </xdr:from>
    <xdr:to>
      <xdr:col>22</xdr:col>
      <xdr:colOff>254000</xdr:colOff>
      <xdr:row>59</xdr:row>
      <xdr:rowOff>147108</xdr:rowOff>
    </xdr:to>
    <xdr:sp macro="" textlink="">
      <xdr:nvSpPr>
        <xdr:cNvPr id="346" name="円/楕円 345"/>
        <xdr:cNvSpPr/>
      </xdr:nvSpPr>
      <xdr:spPr>
        <a:xfrm>
          <a:off x="15240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157285</xdr:rowOff>
    </xdr:from>
    <xdr:ext cx="762000" cy="259045"/>
    <xdr:sp macro="" textlink="">
      <xdr:nvSpPr>
        <xdr:cNvPr id="347" name="テキスト ボックス 346"/>
        <xdr:cNvSpPr txBox="1"/>
      </xdr:nvSpPr>
      <xdr:spPr>
        <a:xfrm>
          <a:off x="14909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25400</xdr:rowOff>
    </xdr:from>
    <xdr:to>
      <xdr:col>21</xdr:col>
      <xdr:colOff>50800</xdr:colOff>
      <xdr:row>59</xdr:row>
      <xdr:rowOff>127000</xdr:rowOff>
    </xdr:to>
    <xdr:sp macro="" textlink="">
      <xdr:nvSpPr>
        <xdr:cNvPr id="348" name="円/楕円 347"/>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137177</xdr:rowOff>
    </xdr:from>
    <xdr:ext cx="762000" cy="259045"/>
    <xdr:sp macro="" textlink="">
      <xdr:nvSpPr>
        <xdr:cNvPr id="349" name="テキスト ボックス 348"/>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25400</xdr:rowOff>
    </xdr:from>
    <xdr:to>
      <xdr:col>19</xdr:col>
      <xdr:colOff>533400</xdr:colOff>
      <xdr:row>59</xdr:row>
      <xdr:rowOff>127000</xdr:rowOff>
    </xdr:to>
    <xdr:sp macro="" textlink="">
      <xdr:nvSpPr>
        <xdr:cNvPr id="350" name="円/楕円 349"/>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137177</xdr:rowOff>
    </xdr:from>
    <xdr:ext cx="762000" cy="259045"/>
    <xdr:sp macro="" textlink="">
      <xdr:nvSpPr>
        <xdr:cNvPr id="351" name="テキスト ボックス 350"/>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普通交付税や臨時財政対策債の減に伴い標準財政規模が減少</a:t>
          </a:r>
          <a:r>
            <a:rPr kumimoji="1" lang="ja-JP" altLang="en-US" sz="1300">
              <a:solidFill>
                <a:schemeClr val="dk1"/>
              </a:solidFill>
              <a:effectLst/>
              <a:latin typeface="+mn-lt"/>
              <a:ea typeface="+mn-ea"/>
              <a:cs typeface="+mn-cs"/>
            </a:rPr>
            <a:t>したことや、地方債の元利・準元利償還金及び公債費に係る基準財政需要額算入額が償還・算入終了等により減少したことなどより</a:t>
          </a:r>
          <a:r>
            <a:rPr kumimoji="1" lang="ja-JP" altLang="en-US" sz="1300">
              <a:latin typeface="ＭＳ Ｐゴシック"/>
            </a:rPr>
            <a:t>、平成２８年度の単年度実質公債費比率は７．５％と前年度比０．５ポイントの増となった。また、平成２８年度の数値より平成２５年度の数値の方が良好であったため、３か年平均では、６．７％と昨年度比０．３ポイントの悪化となっている。今後も本市が策定している健全な財政運営へのガイドラインを遵守しながら、計画的な市債発行に努めていく。</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20828</xdr:rowOff>
    </xdr:from>
    <xdr:to>
      <xdr:col>24</xdr:col>
      <xdr:colOff>558800</xdr:colOff>
      <xdr:row>40</xdr:row>
      <xdr:rowOff>49784</xdr:rowOff>
    </xdr:to>
    <xdr:cxnSp macro="">
      <xdr:nvCxnSpPr>
        <xdr:cNvPr id="383" name="直線コネクタ 382"/>
        <xdr:cNvCxnSpPr/>
      </xdr:nvCxnSpPr>
      <xdr:spPr>
        <a:xfrm>
          <a:off x="16179800" y="68788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20828</xdr:rowOff>
    </xdr:from>
    <xdr:to>
      <xdr:col>23</xdr:col>
      <xdr:colOff>406400</xdr:colOff>
      <xdr:row>40</xdr:row>
      <xdr:rowOff>59436</xdr:rowOff>
    </xdr:to>
    <xdr:cxnSp macro="">
      <xdr:nvCxnSpPr>
        <xdr:cNvPr id="386" name="直線コネクタ 385"/>
        <xdr:cNvCxnSpPr/>
      </xdr:nvCxnSpPr>
      <xdr:spPr>
        <a:xfrm flipV="1">
          <a:off x="15290800" y="68788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88" name="テキスト ボックス 387"/>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59436</xdr:rowOff>
    </xdr:from>
    <xdr:to>
      <xdr:col>22</xdr:col>
      <xdr:colOff>203200</xdr:colOff>
      <xdr:row>40</xdr:row>
      <xdr:rowOff>155956</xdr:rowOff>
    </xdr:to>
    <xdr:cxnSp macro="">
      <xdr:nvCxnSpPr>
        <xdr:cNvPr id="389" name="直線コネクタ 388"/>
        <xdr:cNvCxnSpPr/>
      </xdr:nvCxnSpPr>
      <xdr:spPr>
        <a:xfrm flipV="1">
          <a:off x="14401800" y="69174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91" name="テキスト ボックス 390"/>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155956</xdr:rowOff>
    </xdr:from>
    <xdr:to>
      <xdr:col>21</xdr:col>
      <xdr:colOff>0</xdr:colOff>
      <xdr:row>41</xdr:row>
      <xdr:rowOff>32766</xdr:rowOff>
    </xdr:to>
    <xdr:cxnSp macro="">
      <xdr:nvCxnSpPr>
        <xdr:cNvPr id="392" name="直線コネクタ 391"/>
        <xdr:cNvCxnSpPr/>
      </xdr:nvCxnSpPr>
      <xdr:spPr>
        <a:xfrm flipV="1">
          <a:off x="13512800" y="70139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4" name="テキスト ボックス 393"/>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396" name="テキスト ボックス 395"/>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402" name="円/楕円 401"/>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142511</xdr:rowOff>
    </xdr:from>
    <xdr:ext cx="762000" cy="259045"/>
    <xdr:sp macro="" textlink="">
      <xdr:nvSpPr>
        <xdr:cNvPr id="403" name="公債費負担の状況該当値テキスト"/>
        <xdr:cNvSpPr txBox="1"/>
      </xdr:nvSpPr>
      <xdr:spPr>
        <a:xfrm>
          <a:off x="17106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141478</xdr:rowOff>
    </xdr:from>
    <xdr:to>
      <xdr:col>23</xdr:col>
      <xdr:colOff>457200</xdr:colOff>
      <xdr:row>40</xdr:row>
      <xdr:rowOff>71628</xdr:rowOff>
    </xdr:to>
    <xdr:sp macro="" textlink="">
      <xdr:nvSpPr>
        <xdr:cNvPr id="404" name="円/楕円 403"/>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81805</xdr:rowOff>
    </xdr:from>
    <xdr:ext cx="736600" cy="259045"/>
    <xdr:sp macro="" textlink="">
      <xdr:nvSpPr>
        <xdr:cNvPr id="405" name="テキスト ボックス 404"/>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8636</xdr:rowOff>
    </xdr:from>
    <xdr:to>
      <xdr:col>22</xdr:col>
      <xdr:colOff>254000</xdr:colOff>
      <xdr:row>40</xdr:row>
      <xdr:rowOff>110236</xdr:rowOff>
    </xdr:to>
    <xdr:sp macro="" textlink="">
      <xdr:nvSpPr>
        <xdr:cNvPr id="406" name="円/楕円 405"/>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120413</xdr:rowOff>
    </xdr:from>
    <xdr:ext cx="762000" cy="259045"/>
    <xdr:sp macro="" textlink="">
      <xdr:nvSpPr>
        <xdr:cNvPr id="407" name="テキスト ボックス 406"/>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105156</xdr:rowOff>
    </xdr:from>
    <xdr:to>
      <xdr:col>21</xdr:col>
      <xdr:colOff>50800</xdr:colOff>
      <xdr:row>41</xdr:row>
      <xdr:rowOff>35306</xdr:rowOff>
    </xdr:to>
    <xdr:sp macro="" textlink="">
      <xdr:nvSpPr>
        <xdr:cNvPr id="408" name="円/楕円 407"/>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45483</xdr:rowOff>
    </xdr:from>
    <xdr:ext cx="762000" cy="259045"/>
    <xdr:sp macro="" textlink="">
      <xdr:nvSpPr>
        <xdr:cNvPr id="409" name="テキスト ボックス 408"/>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153416</xdr:rowOff>
    </xdr:from>
    <xdr:to>
      <xdr:col>19</xdr:col>
      <xdr:colOff>533400</xdr:colOff>
      <xdr:row>41</xdr:row>
      <xdr:rowOff>83566</xdr:rowOff>
    </xdr:to>
    <xdr:sp macro="" textlink="">
      <xdr:nvSpPr>
        <xdr:cNvPr id="410" name="円/楕円 409"/>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93743</xdr:rowOff>
    </xdr:from>
    <xdr:ext cx="762000" cy="259045"/>
    <xdr:sp macro="" textlink="">
      <xdr:nvSpPr>
        <xdr:cNvPr id="411" name="テキスト ボックス 410"/>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交付税や臨時財政対策債の減に伴い標準財政規模が減少したほか、小中学校の耐震化や公共施設の整備などに基金を活用したことによる充当可能基金の減や、臨時財政対策債などの地方債現在高の増などによる将来負担額の増により、平成２８年度の将来負担比率は５９．５％となり、前年比１．９ポイントの増となった。今後も引き続き行財政改革を進めながら、市債残高の逓減などに努め、健全な財政運営を図っ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90763</xdr:rowOff>
    </xdr:from>
    <xdr:to>
      <xdr:col>24</xdr:col>
      <xdr:colOff>558800</xdr:colOff>
      <xdr:row>16</xdr:row>
      <xdr:rowOff>106045</xdr:rowOff>
    </xdr:to>
    <xdr:cxnSp macro="">
      <xdr:nvCxnSpPr>
        <xdr:cNvPr id="445" name="直線コネクタ 444"/>
        <xdr:cNvCxnSpPr/>
      </xdr:nvCxnSpPr>
      <xdr:spPr>
        <a:xfrm>
          <a:off x="16179800" y="2833963"/>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6"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74676</xdr:rowOff>
    </xdr:from>
    <xdr:to>
      <xdr:col>23</xdr:col>
      <xdr:colOff>406400</xdr:colOff>
      <xdr:row>16</xdr:row>
      <xdr:rowOff>90763</xdr:rowOff>
    </xdr:to>
    <xdr:cxnSp macro="">
      <xdr:nvCxnSpPr>
        <xdr:cNvPr id="448" name="直線コネクタ 447"/>
        <xdr:cNvCxnSpPr/>
      </xdr:nvCxnSpPr>
      <xdr:spPr>
        <a:xfrm>
          <a:off x="15290800" y="28178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0" name="テキスト ボックス 449"/>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74676</xdr:rowOff>
    </xdr:from>
    <xdr:to>
      <xdr:col>22</xdr:col>
      <xdr:colOff>203200</xdr:colOff>
      <xdr:row>16</xdr:row>
      <xdr:rowOff>117306</xdr:rowOff>
    </xdr:to>
    <xdr:cxnSp macro="">
      <xdr:nvCxnSpPr>
        <xdr:cNvPr id="451" name="直線コネクタ 450"/>
        <xdr:cNvCxnSpPr/>
      </xdr:nvCxnSpPr>
      <xdr:spPr>
        <a:xfrm flipV="1">
          <a:off x="14401800" y="281787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3" name="テキスト ボックス 45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117306</xdr:rowOff>
    </xdr:from>
    <xdr:to>
      <xdr:col>21</xdr:col>
      <xdr:colOff>0</xdr:colOff>
      <xdr:row>17</xdr:row>
      <xdr:rowOff>2159</xdr:rowOff>
    </xdr:to>
    <xdr:cxnSp macro="">
      <xdr:nvCxnSpPr>
        <xdr:cNvPr id="454" name="直線コネクタ 453"/>
        <xdr:cNvCxnSpPr/>
      </xdr:nvCxnSpPr>
      <xdr:spPr>
        <a:xfrm flipV="1">
          <a:off x="13512800" y="286050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6" name="テキスト ボックス 455"/>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58" name="テキスト ボックス 457"/>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55245</xdr:rowOff>
    </xdr:from>
    <xdr:to>
      <xdr:col>24</xdr:col>
      <xdr:colOff>609600</xdr:colOff>
      <xdr:row>16</xdr:row>
      <xdr:rowOff>156845</xdr:rowOff>
    </xdr:to>
    <xdr:sp macro="" textlink="">
      <xdr:nvSpPr>
        <xdr:cNvPr id="464" name="円/楕円 463"/>
        <xdr:cNvSpPr/>
      </xdr:nvSpPr>
      <xdr:spPr>
        <a:xfrm>
          <a:off x="169672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27322</xdr:rowOff>
    </xdr:from>
    <xdr:ext cx="762000" cy="259045"/>
    <xdr:sp macro="" textlink="">
      <xdr:nvSpPr>
        <xdr:cNvPr id="465" name="将来負担の状況該当値テキスト"/>
        <xdr:cNvSpPr txBox="1"/>
      </xdr:nvSpPr>
      <xdr:spPr>
        <a:xfrm>
          <a:off x="17106900" y="27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39963</xdr:rowOff>
    </xdr:from>
    <xdr:to>
      <xdr:col>23</xdr:col>
      <xdr:colOff>457200</xdr:colOff>
      <xdr:row>16</xdr:row>
      <xdr:rowOff>141563</xdr:rowOff>
    </xdr:to>
    <xdr:sp macro="" textlink="">
      <xdr:nvSpPr>
        <xdr:cNvPr id="466" name="円/楕円 465"/>
        <xdr:cNvSpPr/>
      </xdr:nvSpPr>
      <xdr:spPr>
        <a:xfrm>
          <a:off x="16129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126340</xdr:rowOff>
    </xdr:from>
    <xdr:ext cx="736600" cy="259045"/>
    <xdr:sp macro="" textlink="">
      <xdr:nvSpPr>
        <xdr:cNvPr id="467" name="テキスト ボックス 466"/>
        <xdr:cNvSpPr txBox="1"/>
      </xdr:nvSpPr>
      <xdr:spPr>
        <a:xfrm>
          <a:off x="15798800" y="2869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23876</xdr:rowOff>
    </xdr:from>
    <xdr:to>
      <xdr:col>22</xdr:col>
      <xdr:colOff>254000</xdr:colOff>
      <xdr:row>16</xdr:row>
      <xdr:rowOff>125476</xdr:rowOff>
    </xdr:to>
    <xdr:sp macro="" textlink="">
      <xdr:nvSpPr>
        <xdr:cNvPr id="468" name="円/楕円 467"/>
        <xdr:cNvSpPr/>
      </xdr:nvSpPr>
      <xdr:spPr>
        <a:xfrm>
          <a:off x="15240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110253</xdr:rowOff>
    </xdr:from>
    <xdr:ext cx="762000" cy="259045"/>
    <xdr:sp macro="" textlink="">
      <xdr:nvSpPr>
        <xdr:cNvPr id="469" name="テキスト ボックス 468"/>
        <xdr:cNvSpPr txBox="1"/>
      </xdr:nvSpPr>
      <xdr:spPr>
        <a:xfrm>
          <a:off x="14909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66506</xdr:rowOff>
    </xdr:from>
    <xdr:to>
      <xdr:col>21</xdr:col>
      <xdr:colOff>50800</xdr:colOff>
      <xdr:row>16</xdr:row>
      <xdr:rowOff>168106</xdr:rowOff>
    </xdr:to>
    <xdr:sp macro="" textlink="">
      <xdr:nvSpPr>
        <xdr:cNvPr id="470" name="円/楕円 469"/>
        <xdr:cNvSpPr/>
      </xdr:nvSpPr>
      <xdr:spPr>
        <a:xfrm>
          <a:off x="14351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152883</xdr:rowOff>
    </xdr:from>
    <xdr:ext cx="762000" cy="259045"/>
    <xdr:sp macro="" textlink="">
      <xdr:nvSpPr>
        <xdr:cNvPr id="471" name="テキスト ボックス 470"/>
        <xdr:cNvSpPr txBox="1"/>
      </xdr:nvSpPr>
      <xdr:spPr>
        <a:xfrm>
          <a:off x="14020800" y="28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122809</xdr:rowOff>
    </xdr:from>
    <xdr:to>
      <xdr:col>19</xdr:col>
      <xdr:colOff>533400</xdr:colOff>
      <xdr:row>17</xdr:row>
      <xdr:rowOff>52959</xdr:rowOff>
    </xdr:to>
    <xdr:sp macro="" textlink="">
      <xdr:nvSpPr>
        <xdr:cNvPr id="472" name="円/楕円 471"/>
        <xdr:cNvSpPr/>
      </xdr:nvSpPr>
      <xdr:spPr>
        <a:xfrm>
          <a:off x="13462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37736</xdr:rowOff>
    </xdr:from>
    <xdr:ext cx="762000" cy="259045"/>
    <xdr:sp macro="" textlink="">
      <xdr:nvSpPr>
        <xdr:cNvPr id="473" name="テキスト ボックス 472"/>
        <xdr:cNvSpPr txBox="1"/>
      </xdr:nvSpPr>
      <xdr:spPr>
        <a:xfrm>
          <a:off x="13131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49276</xdr:rowOff>
    </xdr:from>
    <xdr:to>
      <xdr:col>7</xdr:col>
      <xdr:colOff>15875</xdr:colOff>
      <xdr:row>36</xdr:row>
      <xdr:rowOff>131572</xdr:rowOff>
    </xdr:to>
    <xdr:cxnSp macro="">
      <xdr:nvCxnSpPr>
        <xdr:cNvPr id="64" name="直線コネクタ 63"/>
        <xdr:cNvCxnSpPr/>
      </xdr:nvCxnSpPr>
      <xdr:spPr>
        <a:xfrm>
          <a:off x="3987800" y="62214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49276</xdr:rowOff>
    </xdr:from>
    <xdr:to>
      <xdr:col>5</xdr:col>
      <xdr:colOff>549275</xdr:colOff>
      <xdr:row>36</xdr:row>
      <xdr:rowOff>76708</xdr:rowOff>
    </xdr:to>
    <xdr:cxnSp macro="">
      <xdr:nvCxnSpPr>
        <xdr:cNvPr id="67" name="直線コネクタ 66"/>
        <xdr:cNvCxnSpPr/>
      </xdr:nvCxnSpPr>
      <xdr:spPr>
        <a:xfrm flipV="1">
          <a:off x="3098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21844</xdr:rowOff>
    </xdr:from>
    <xdr:to>
      <xdr:col>4</xdr:col>
      <xdr:colOff>346075</xdr:colOff>
      <xdr:row>36</xdr:row>
      <xdr:rowOff>76708</xdr:rowOff>
    </xdr:to>
    <xdr:cxnSp macro="">
      <xdr:nvCxnSpPr>
        <xdr:cNvPr id="70" name="直線コネクタ 69"/>
        <xdr:cNvCxnSpPr/>
      </xdr:nvCxnSpPr>
      <xdr:spPr>
        <a:xfrm>
          <a:off x="2209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21844</xdr:rowOff>
    </xdr:from>
    <xdr:to>
      <xdr:col>3</xdr:col>
      <xdr:colOff>142875</xdr:colOff>
      <xdr:row>36</xdr:row>
      <xdr:rowOff>168148</xdr:rowOff>
    </xdr:to>
    <xdr:cxnSp macro="">
      <xdr:nvCxnSpPr>
        <xdr:cNvPr id="73" name="直線コネクタ 72"/>
        <xdr:cNvCxnSpPr/>
      </xdr:nvCxnSpPr>
      <xdr:spPr>
        <a:xfrm flipV="1">
          <a:off x="1320800" y="6194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80772</xdr:rowOff>
    </xdr:from>
    <xdr:to>
      <xdr:col>7</xdr:col>
      <xdr:colOff>66675</xdr:colOff>
      <xdr:row>37</xdr:row>
      <xdr:rowOff>10922</xdr:rowOff>
    </xdr:to>
    <xdr:sp macro="" textlink="">
      <xdr:nvSpPr>
        <xdr:cNvPr id="83" name="円/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169926</xdr:rowOff>
    </xdr:from>
    <xdr:to>
      <xdr:col>5</xdr:col>
      <xdr:colOff>600075</xdr:colOff>
      <xdr:row>36</xdr:row>
      <xdr:rowOff>100076</xdr:rowOff>
    </xdr:to>
    <xdr:sp macro="" textlink="">
      <xdr:nvSpPr>
        <xdr:cNvPr id="85" name="円/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142494</xdr:rowOff>
    </xdr:from>
    <xdr:to>
      <xdr:col>3</xdr:col>
      <xdr:colOff>193675</xdr:colOff>
      <xdr:row>36</xdr:row>
      <xdr:rowOff>72644</xdr:rowOff>
    </xdr:to>
    <xdr:sp macro="" textlink="">
      <xdr:nvSpPr>
        <xdr:cNvPr id="89" name="円/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82821</xdr:rowOff>
    </xdr:from>
    <xdr:ext cx="762000" cy="259045"/>
    <xdr:sp macro="" textlink="">
      <xdr:nvSpPr>
        <xdr:cNvPr id="90" name="テキスト ボックス 89"/>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117348</xdr:rowOff>
    </xdr:from>
    <xdr:to>
      <xdr:col>1</xdr:col>
      <xdr:colOff>676275</xdr:colOff>
      <xdr:row>37</xdr:row>
      <xdr:rowOff>47498</xdr:rowOff>
    </xdr:to>
    <xdr:sp macro="" textlink="">
      <xdr:nvSpPr>
        <xdr:cNvPr id="91" name="円/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57675</xdr:rowOff>
    </xdr:from>
    <xdr:ext cx="762000" cy="259045"/>
    <xdr:sp macro="" textlink="">
      <xdr:nvSpPr>
        <xdr:cNvPr id="92" name="テキスト ボックス 91"/>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児童クラブ数増加に伴う運営費の増等により数値が上昇している。</a:t>
          </a:r>
        </a:p>
        <a:p>
          <a:r>
            <a:rPr kumimoji="1" lang="ja-JP" altLang="en-US" sz="1300">
              <a:latin typeface="ＭＳ Ｐゴシック"/>
            </a:rPr>
            <a:t>類似団体と比較して数値が高くなっているのは、松山市人材育成・行政経営改革方針に基づき、民間委託の活用を積極的に行い、指定管理者制度や包括的民間委託を拡大してきたことで、職員人件費等から委託料（物件費）へのシフトが起きているためである。今後も、コストの縮減やサービス水準の維持・向上が図られることを前提に民間委託等を推進す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107950</xdr:rowOff>
    </xdr:from>
    <xdr:to>
      <xdr:col>24</xdr:col>
      <xdr:colOff>31750</xdr:colOff>
      <xdr:row>17</xdr:row>
      <xdr:rowOff>158750</xdr:rowOff>
    </xdr:to>
    <xdr:cxnSp macro="">
      <xdr:nvCxnSpPr>
        <xdr:cNvPr id="125" name="直線コネクタ 124"/>
        <xdr:cNvCxnSpPr/>
      </xdr:nvCxnSpPr>
      <xdr:spPr>
        <a:xfrm>
          <a:off x="15671800" y="3022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26"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57150</xdr:rowOff>
    </xdr:from>
    <xdr:to>
      <xdr:col>22</xdr:col>
      <xdr:colOff>565150</xdr:colOff>
      <xdr:row>17</xdr:row>
      <xdr:rowOff>107950</xdr:rowOff>
    </xdr:to>
    <xdr:cxnSp macro="">
      <xdr:nvCxnSpPr>
        <xdr:cNvPr id="128" name="直線コネクタ 127"/>
        <xdr:cNvCxnSpPr/>
      </xdr:nvCxnSpPr>
      <xdr:spPr>
        <a:xfrm>
          <a:off x="14782800" y="2971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41927</xdr:rowOff>
    </xdr:from>
    <xdr:ext cx="736600" cy="259045"/>
    <xdr:sp macro="" textlink="">
      <xdr:nvSpPr>
        <xdr:cNvPr id="130" name="テキスト ボックス 129"/>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6350</xdr:rowOff>
    </xdr:from>
    <xdr:to>
      <xdr:col>21</xdr:col>
      <xdr:colOff>361950</xdr:colOff>
      <xdr:row>17</xdr:row>
      <xdr:rowOff>57150</xdr:rowOff>
    </xdr:to>
    <xdr:cxnSp macro="">
      <xdr:nvCxnSpPr>
        <xdr:cNvPr id="131" name="直線コネクタ 130"/>
        <xdr:cNvCxnSpPr/>
      </xdr:nvCxnSpPr>
      <xdr:spPr>
        <a:xfrm>
          <a:off x="13893800" y="292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17</xdr:row>
      <xdr:rowOff>6350</xdr:rowOff>
    </xdr:to>
    <xdr:cxnSp macro="">
      <xdr:nvCxnSpPr>
        <xdr:cNvPr id="134" name="直線コネクタ 133"/>
        <xdr:cNvCxnSpPr/>
      </xdr:nvCxnSpPr>
      <xdr:spPr>
        <a:xfrm>
          <a:off x="13004800" y="283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99077</xdr:rowOff>
    </xdr:from>
    <xdr:ext cx="762000" cy="259045"/>
    <xdr:sp macro="" textlink="">
      <xdr:nvSpPr>
        <xdr:cNvPr id="138" name="テキスト ボックス 137"/>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107950</xdr:rowOff>
    </xdr:from>
    <xdr:to>
      <xdr:col>24</xdr:col>
      <xdr:colOff>82550</xdr:colOff>
      <xdr:row>18</xdr:row>
      <xdr:rowOff>38100</xdr:rowOff>
    </xdr:to>
    <xdr:sp macro="" textlink="">
      <xdr:nvSpPr>
        <xdr:cNvPr id="144" name="円/楕円 143"/>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80027</xdr:rowOff>
    </xdr:from>
    <xdr:ext cx="762000" cy="259045"/>
    <xdr:sp macro="" textlink="">
      <xdr:nvSpPr>
        <xdr:cNvPr id="145" name="物件費該当値テキスト"/>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57150</xdr:rowOff>
    </xdr:from>
    <xdr:to>
      <xdr:col>22</xdr:col>
      <xdr:colOff>615950</xdr:colOff>
      <xdr:row>17</xdr:row>
      <xdr:rowOff>158750</xdr:rowOff>
    </xdr:to>
    <xdr:sp macro="" textlink="">
      <xdr:nvSpPr>
        <xdr:cNvPr id="146" name="円/楕円 145"/>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143527</xdr:rowOff>
    </xdr:from>
    <xdr:ext cx="736600" cy="259045"/>
    <xdr:sp macro="" textlink="">
      <xdr:nvSpPr>
        <xdr:cNvPr id="147" name="テキスト ボックス 146"/>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6350</xdr:rowOff>
    </xdr:from>
    <xdr:to>
      <xdr:col>21</xdr:col>
      <xdr:colOff>412750</xdr:colOff>
      <xdr:row>17</xdr:row>
      <xdr:rowOff>107950</xdr:rowOff>
    </xdr:to>
    <xdr:sp macro="" textlink="">
      <xdr:nvSpPr>
        <xdr:cNvPr id="148" name="円/楕円 147"/>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92727</xdr:rowOff>
    </xdr:from>
    <xdr:ext cx="762000" cy="259045"/>
    <xdr:sp macro="" textlink="">
      <xdr:nvSpPr>
        <xdr:cNvPr id="149" name="テキスト ボックス 148"/>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127000</xdr:rowOff>
    </xdr:from>
    <xdr:to>
      <xdr:col>20</xdr:col>
      <xdr:colOff>209550</xdr:colOff>
      <xdr:row>17</xdr:row>
      <xdr:rowOff>57150</xdr:rowOff>
    </xdr:to>
    <xdr:sp macro="" textlink="">
      <xdr:nvSpPr>
        <xdr:cNvPr id="150" name="円/楕円 149"/>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41927</xdr:rowOff>
    </xdr:from>
    <xdr:ext cx="762000" cy="259045"/>
    <xdr:sp macro="" textlink="">
      <xdr:nvSpPr>
        <xdr:cNvPr id="151" name="テキスト ボックス 150"/>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2" name="円/楕円 151"/>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3" name="テキスト ボックス 152"/>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類似団体平均を上回り、かつ年々上昇傾向にある要因として、</a:t>
          </a:r>
          <a:r>
            <a:rPr lang="ja-JP" altLang="en-US" sz="1300">
              <a:solidFill>
                <a:schemeClr val="dk1"/>
              </a:solidFill>
              <a:effectLst/>
              <a:latin typeface="+mn-lt"/>
              <a:ea typeface="+mn-ea"/>
              <a:cs typeface="+mn-cs"/>
            </a:rPr>
            <a:t>障害福祉サービス費や保育施設運営費、</a:t>
          </a:r>
          <a:r>
            <a:rPr lang="ja-JP" altLang="ja-JP" sz="1300">
              <a:solidFill>
                <a:schemeClr val="dk1"/>
              </a:solidFill>
              <a:effectLst/>
              <a:latin typeface="+mn-lt"/>
              <a:ea typeface="+mn-ea"/>
              <a:cs typeface="+mn-cs"/>
            </a:rPr>
            <a:t>生活保護費をはじめとする社会保障関係経費の増加などが挙げられる。</a:t>
          </a:r>
          <a:endParaRPr lang="ja-JP" altLang="ja-JP" sz="1300">
            <a:effectLst/>
          </a:endParaRPr>
        </a:p>
        <a:p>
          <a:r>
            <a:rPr lang="ja-JP" altLang="ja-JP" sz="1300">
              <a:solidFill>
                <a:schemeClr val="dk1"/>
              </a:solidFill>
              <a:effectLst/>
              <a:latin typeface="+mn-lt"/>
              <a:ea typeface="+mn-ea"/>
              <a:cs typeface="+mn-cs"/>
            </a:rPr>
            <a:t>今後においても扶助費の伸びが想定される中で、生活保護者の自立に向けた支援や医療扶助の適正化に向けた取り組みを推進する必要がある。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58</xdr:row>
      <xdr:rowOff>127000</xdr:rowOff>
    </xdr:to>
    <xdr:cxnSp macro="">
      <xdr:nvCxnSpPr>
        <xdr:cNvPr id="186" name="直線コネクタ 185"/>
        <xdr:cNvCxnSpPr/>
      </xdr:nvCxnSpPr>
      <xdr:spPr>
        <a:xfrm>
          <a:off x="3987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63500</xdr:rowOff>
    </xdr:from>
    <xdr:to>
      <xdr:col>5</xdr:col>
      <xdr:colOff>549275</xdr:colOff>
      <xdr:row>58</xdr:row>
      <xdr:rowOff>127000</xdr:rowOff>
    </xdr:to>
    <xdr:cxnSp macro="">
      <xdr:nvCxnSpPr>
        <xdr:cNvPr id="189" name="直線コネクタ 188"/>
        <xdr:cNvCxnSpPr/>
      </xdr:nvCxnSpPr>
      <xdr:spPr>
        <a:xfrm>
          <a:off x="3098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38100</xdr:rowOff>
    </xdr:from>
    <xdr:to>
      <xdr:col>4</xdr:col>
      <xdr:colOff>346075</xdr:colOff>
      <xdr:row>58</xdr:row>
      <xdr:rowOff>63500</xdr:rowOff>
    </xdr:to>
    <xdr:cxnSp macro="">
      <xdr:nvCxnSpPr>
        <xdr:cNvPr id="192" name="直線コネクタ 191"/>
        <xdr:cNvCxnSpPr/>
      </xdr:nvCxnSpPr>
      <xdr:spPr>
        <a:xfrm>
          <a:off x="2209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38100</xdr:rowOff>
    </xdr:to>
    <xdr:cxnSp macro="">
      <xdr:nvCxnSpPr>
        <xdr:cNvPr id="195" name="直線コネクタ 194"/>
        <xdr:cNvCxnSpPr/>
      </xdr:nvCxnSpPr>
      <xdr:spPr>
        <a:xfrm>
          <a:off x="1320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5" name="円/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207" name="円/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12700</xdr:rowOff>
    </xdr:from>
    <xdr:to>
      <xdr:col>4</xdr:col>
      <xdr:colOff>396875</xdr:colOff>
      <xdr:row>58</xdr:row>
      <xdr:rowOff>114300</xdr:rowOff>
    </xdr:to>
    <xdr:sp macro="" textlink="">
      <xdr:nvSpPr>
        <xdr:cNvPr id="209" name="円/楕円 208"/>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99077</xdr:rowOff>
    </xdr:from>
    <xdr:ext cx="762000" cy="259045"/>
    <xdr:sp macro="" textlink="">
      <xdr:nvSpPr>
        <xdr:cNvPr id="210" name="テキスト ボックス 209"/>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158750</xdr:rowOff>
    </xdr:from>
    <xdr:to>
      <xdr:col>3</xdr:col>
      <xdr:colOff>193675</xdr:colOff>
      <xdr:row>58</xdr:row>
      <xdr:rowOff>88900</xdr:rowOff>
    </xdr:to>
    <xdr:sp macro="" textlink="">
      <xdr:nvSpPr>
        <xdr:cNvPr id="211" name="円/楕円 210"/>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73677</xdr:rowOff>
    </xdr:from>
    <xdr:ext cx="762000" cy="259045"/>
    <xdr:sp macro="" textlink="">
      <xdr:nvSpPr>
        <xdr:cNvPr id="212" name="テキスト ボックス 211"/>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3" name="円/楕円 212"/>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4" name="テキスト ボックス 213"/>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類似団体と同様の推移をしている。</a:t>
          </a:r>
          <a:endParaRPr kumimoji="1" lang="en-US" altLang="ja-JP" sz="1300">
            <a:latin typeface="ＭＳ Ｐゴシック"/>
          </a:endParaRPr>
        </a:p>
        <a:p>
          <a:r>
            <a:rPr kumimoji="1" lang="ja-JP" altLang="en-US" sz="1300">
              <a:latin typeface="ＭＳ Ｐゴシック"/>
            </a:rPr>
            <a:t>平成２８年度は、特別会計への繰出金が増加したことなどから、昨年度より数値が０．４ポイント増加している。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111760</xdr:rowOff>
    </xdr:to>
    <xdr:cxnSp macro="">
      <xdr:nvCxnSpPr>
        <xdr:cNvPr id="247" name="直線コネクタ 246"/>
        <xdr:cNvCxnSpPr/>
      </xdr:nvCxnSpPr>
      <xdr:spPr>
        <a:xfrm>
          <a:off x="15671800" y="9682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81280</xdr:rowOff>
    </xdr:to>
    <xdr:cxnSp macro="">
      <xdr:nvCxnSpPr>
        <xdr:cNvPr id="250" name="直線コネクタ 249"/>
        <xdr:cNvCxnSpPr/>
      </xdr:nvCxnSpPr>
      <xdr:spPr>
        <a:xfrm>
          <a:off x="14782800" y="962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20320</xdr:rowOff>
    </xdr:from>
    <xdr:to>
      <xdr:col>21</xdr:col>
      <xdr:colOff>361950</xdr:colOff>
      <xdr:row>56</xdr:row>
      <xdr:rowOff>27940</xdr:rowOff>
    </xdr:to>
    <xdr:cxnSp macro="">
      <xdr:nvCxnSpPr>
        <xdr:cNvPr id="253" name="直線コネクタ 252"/>
        <xdr:cNvCxnSpPr/>
      </xdr:nvCxnSpPr>
      <xdr:spPr>
        <a:xfrm>
          <a:off x="13893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56</xdr:row>
      <xdr:rowOff>20320</xdr:rowOff>
    </xdr:to>
    <xdr:cxnSp macro="">
      <xdr:nvCxnSpPr>
        <xdr:cNvPr id="256" name="直線コネクタ 255"/>
        <xdr:cNvCxnSpPr/>
      </xdr:nvCxnSpPr>
      <xdr:spPr>
        <a:xfrm>
          <a:off x="13004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33037</xdr:rowOff>
    </xdr:from>
    <xdr:ext cx="762000" cy="259045"/>
    <xdr:sp macro="" textlink="">
      <xdr:nvSpPr>
        <xdr:cNvPr id="260" name="テキスト ボックス 259"/>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60960</xdr:rowOff>
    </xdr:from>
    <xdr:to>
      <xdr:col>24</xdr:col>
      <xdr:colOff>82550</xdr:colOff>
      <xdr:row>56</xdr:row>
      <xdr:rowOff>162560</xdr:rowOff>
    </xdr:to>
    <xdr:sp macro="" textlink="">
      <xdr:nvSpPr>
        <xdr:cNvPr id="266" name="円/楕円 265"/>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33037</xdr:rowOff>
    </xdr:from>
    <xdr:ext cx="762000" cy="259045"/>
    <xdr:sp macro="" textlink="">
      <xdr:nvSpPr>
        <xdr:cNvPr id="267" name="その他該当値テキスト"/>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68" name="円/楕円 267"/>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116857</xdr:rowOff>
    </xdr:from>
    <xdr:ext cx="736600" cy="259045"/>
    <xdr:sp macro="" textlink="">
      <xdr:nvSpPr>
        <xdr:cNvPr id="269" name="テキスト ボックス 268"/>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148590</xdr:rowOff>
    </xdr:from>
    <xdr:to>
      <xdr:col>21</xdr:col>
      <xdr:colOff>412750</xdr:colOff>
      <xdr:row>56</xdr:row>
      <xdr:rowOff>78740</xdr:rowOff>
    </xdr:to>
    <xdr:sp macro="" textlink="">
      <xdr:nvSpPr>
        <xdr:cNvPr id="270" name="円/楕円 269"/>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63517</xdr:rowOff>
    </xdr:from>
    <xdr:ext cx="762000" cy="259045"/>
    <xdr:sp macro="" textlink="">
      <xdr:nvSpPr>
        <xdr:cNvPr id="271" name="テキスト ボックス 270"/>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140970</xdr:rowOff>
    </xdr:from>
    <xdr:to>
      <xdr:col>20</xdr:col>
      <xdr:colOff>209550</xdr:colOff>
      <xdr:row>56</xdr:row>
      <xdr:rowOff>71120</xdr:rowOff>
    </xdr:to>
    <xdr:sp macro="" textlink="">
      <xdr:nvSpPr>
        <xdr:cNvPr id="272" name="円/楕円 271"/>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81297</xdr:rowOff>
    </xdr:from>
    <xdr:ext cx="762000" cy="259045"/>
    <xdr:sp macro="" textlink="">
      <xdr:nvSpPr>
        <xdr:cNvPr id="273" name="テキスト ボックス 272"/>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4" name="円/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類似団体と同様の推移をしている。</a:t>
          </a:r>
          <a:endParaRPr kumimoji="1" lang="en-US" altLang="ja-JP" sz="1300">
            <a:latin typeface="ＭＳ Ｐゴシック"/>
          </a:endParaRPr>
        </a:p>
        <a:p>
          <a:r>
            <a:rPr kumimoji="1" lang="ja-JP" altLang="en-US" sz="1300">
              <a:latin typeface="ＭＳ Ｐゴシック"/>
            </a:rPr>
            <a:t>平成２８年度は、対象者数の減による幼稚園就園奨励費の減などから、補助費等の経常経費充当一般財源は昨年度より約１．８億円減少しているが、割合としては０．１ポイント増加した。</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140607</xdr:rowOff>
    </xdr:from>
    <xdr:to>
      <xdr:col>24</xdr:col>
      <xdr:colOff>31750</xdr:colOff>
      <xdr:row>35</xdr:row>
      <xdr:rowOff>151493</xdr:rowOff>
    </xdr:to>
    <xdr:cxnSp macro="">
      <xdr:nvCxnSpPr>
        <xdr:cNvPr id="310" name="直線コネクタ 309"/>
        <xdr:cNvCxnSpPr/>
      </xdr:nvCxnSpPr>
      <xdr:spPr>
        <a:xfrm>
          <a:off x="15671800" y="614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129722</xdr:rowOff>
    </xdr:from>
    <xdr:to>
      <xdr:col>22</xdr:col>
      <xdr:colOff>565150</xdr:colOff>
      <xdr:row>35</xdr:row>
      <xdr:rowOff>140607</xdr:rowOff>
    </xdr:to>
    <xdr:cxnSp macro="">
      <xdr:nvCxnSpPr>
        <xdr:cNvPr id="313" name="直線コネクタ 312"/>
        <xdr:cNvCxnSpPr/>
      </xdr:nvCxnSpPr>
      <xdr:spPr>
        <a:xfrm>
          <a:off x="14782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129722</xdr:rowOff>
    </xdr:from>
    <xdr:to>
      <xdr:col>21</xdr:col>
      <xdr:colOff>361950</xdr:colOff>
      <xdr:row>36</xdr:row>
      <xdr:rowOff>78014</xdr:rowOff>
    </xdr:to>
    <xdr:cxnSp macro="">
      <xdr:nvCxnSpPr>
        <xdr:cNvPr id="316" name="直線コネクタ 315"/>
        <xdr:cNvCxnSpPr/>
      </xdr:nvCxnSpPr>
      <xdr:spPr>
        <a:xfrm flipV="1">
          <a:off x="13893800" y="61304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67128</xdr:rowOff>
    </xdr:from>
    <xdr:to>
      <xdr:col>20</xdr:col>
      <xdr:colOff>158750</xdr:colOff>
      <xdr:row>36</xdr:row>
      <xdr:rowOff>78014</xdr:rowOff>
    </xdr:to>
    <xdr:cxnSp macro="">
      <xdr:nvCxnSpPr>
        <xdr:cNvPr id="319" name="直線コネクタ 318"/>
        <xdr:cNvCxnSpPr/>
      </xdr:nvCxnSpPr>
      <xdr:spPr>
        <a:xfrm>
          <a:off x="13004800" y="6239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62791</xdr:rowOff>
    </xdr:from>
    <xdr:ext cx="762000" cy="259045"/>
    <xdr:sp macro="" textlink="">
      <xdr:nvSpPr>
        <xdr:cNvPr id="321" name="テキスト ボックス 320"/>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100693</xdr:rowOff>
    </xdr:from>
    <xdr:to>
      <xdr:col>24</xdr:col>
      <xdr:colOff>82550</xdr:colOff>
      <xdr:row>36</xdr:row>
      <xdr:rowOff>30843</xdr:rowOff>
    </xdr:to>
    <xdr:sp macro="" textlink="">
      <xdr:nvSpPr>
        <xdr:cNvPr id="329" name="円/楕円 328"/>
        <xdr:cNvSpPr/>
      </xdr:nvSpPr>
      <xdr:spPr>
        <a:xfrm>
          <a:off x="16459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117220</xdr:rowOff>
    </xdr:from>
    <xdr:ext cx="762000" cy="259045"/>
    <xdr:sp macro="" textlink="">
      <xdr:nvSpPr>
        <xdr:cNvPr id="330" name="補助費等該当値テキスト"/>
        <xdr:cNvSpPr txBox="1"/>
      </xdr:nvSpPr>
      <xdr:spPr>
        <a:xfrm>
          <a:off x="16598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89807</xdr:rowOff>
    </xdr:from>
    <xdr:to>
      <xdr:col>22</xdr:col>
      <xdr:colOff>615950</xdr:colOff>
      <xdr:row>36</xdr:row>
      <xdr:rowOff>19957</xdr:rowOff>
    </xdr:to>
    <xdr:sp macro="" textlink="">
      <xdr:nvSpPr>
        <xdr:cNvPr id="331" name="円/楕円 330"/>
        <xdr:cNvSpPr/>
      </xdr:nvSpPr>
      <xdr:spPr>
        <a:xfrm>
          <a:off x="15621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30134</xdr:rowOff>
    </xdr:from>
    <xdr:ext cx="736600" cy="259045"/>
    <xdr:sp macro="" textlink="">
      <xdr:nvSpPr>
        <xdr:cNvPr id="332" name="テキスト ボックス 331"/>
        <xdr:cNvSpPr txBox="1"/>
      </xdr:nvSpPr>
      <xdr:spPr>
        <a:xfrm>
          <a:off x="15290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78922</xdr:rowOff>
    </xdr:from>
    <xdr:to>
      <xdr:col>21</xdr:col>
      <xdr:colOff>412750</xdr:colOff>
      <xdr:row>36</xdr:row>
      <xdr:rowOff>9072</xdr:rowOff>
    </xdr:to>
    <xdr:sp macro="" textlink="">
      <xdr:nvSpPr>
        <xdr:cNvPr id="333" name="円/楕円 332"/>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19249</xdr:rowOff>
    </xdr:from>
    <xdr:ext cx="762000" cy="259045"/>
    <xdr:sp macro="" textlink="">
      <xdr:nvSpPr>
        <xdr:cNvPr id="334" name="テキスト ボックス 333"/>
        <xdr:cNvSpPr txBox="1"/>
      </xdr:nvSpPr>
      <xdr:spPr>
        <a:xfrm>
          <a:off x="14401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27214</xdr:rowOff>
    </xdr:from>
    <xdr:to>
      <xdr:col>20</xdr:col>
      <xdr:colOff>209550</xdr:colOff>
      <xdr:row>36</xdr:row>
      <xdr:rowOff>128814</xdr:rowOff>
    </xdr:to>
    <xdr:sp macro="" textlink="">
      <xdr:nvSpPr>
        <xdr:cNvPr id="335" name="円/楕円 334"/>
        <xdr:cNvSpPr/>
      </xdr:nvSpPr>
      <xdr:spPr>
        <a:xfrm>
          <a:off x="13843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113591</xdr:rowOff>
    </xdr:from>
    <xdr:ext cx="762000" cy="259045"/>
    <xdr:sp macro="" textlink="">
      <xdr:nvSpPr>
        <xdr:cNvPr id="336" name="テキスト ボックス 335"/>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16328</xdr:rowOff>
    </xdr:from>
    <xdr:to>
      <xdr:col>19</xdr:col>
      <xdr:colOff>6350</xdr:colOff>
      <xdr:row>36</xdr:row>
      <xdr:rowOff>117928</xdr:rowOff>
    </xdr:to>
    <xdr:sp macro="" textlink="">
      <xdr:nvSpPr>
        <xdr:cNvPr id="337" name="円/楕円 336"/>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102705</xdr:rowOff>
    </xdr:from>
    <xdr:ext cx="762000" cy="259045"/>
    <xdr:sp macro="" textlink="">
      <xdr:nvSpPr>
        <xdr:cNvPr id="338" name="テキスト ボックス 337"/>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健全な財政運営へのガイドラインを遵守した財政運営に努めており、類似団体の数値を下回る健全な水準を維持している。</a:t>
          </a:r>
        </a:p>
        <a:p>
          <a:r>
            <a:rPr kumimoji="1" lang="ja-JP" altLang="en-US" sz="1300">
              <a:latin typeface="ＭＳ Ｐゴシック"/>
            </a:rPr>
            <a:t>今後も引き続き市債借入の抑制など将来負担の軽減を図り、健全な財政運営に努める。</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39370</xdr:rowOff>
    </xdr:to>
    <xdr:cxnSp macro="">
      <xdr:nvCxnSpPr>
        <xdr:cNvPr id="371" name="直線コネクタ 370"/>
        <xdr:cNvCxnSpPr/>
      </xdr:nvCxnSpPr>
      <xdr:spPr>
        <a:xfrm>
          <a:off x="3987800" y="13218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72"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16511</xdr:rowOff>
    </xdr:from>
    <xdr:to>
      <xdr:col>5</xdr:col>
      <xdr:colOff>549275</xdr:colOff>
      <xdr:row>77</xdr:row>
      <xdr:rowOff>31750</xdr:rowOff>
    </xdr:to>
    <xdr:cxnSp macro="">
      <xdr:nvCxnSpPr>
        <xdr:cNvPr id="374" name="直線コネクタ 373"/>
        <xdr:cNvCxnSpPr/>
      </xdr:nvCxnSpPr>
      <xdr:spPr>
        <a:xfrm flipV="1">
          <a:off x="3098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76" name="テキスト ボックス 375"/>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31750</xdr:rowOff>
    </xdr:from>
    <xdr:to>
      <xdr:col>4</xdr:col>
      <xdr:colOff>346075</xdr:colOff>
      <xdr:row>77</xdr:row>
      <xdr:rowOff>62230</xdr:rowOff>
    </xdr:to>
    <xdr:cxnSp macro="">
      <xdr:nvCxnSpPr>
        <xdr:cNvPr id="377" name="直線コネクタ 376"/>
        <xdr:cNvCxnSpPr/>
      </xdr:nvCxnSpPr>
      <xdr:spPr>
        <a:xfrm flipV="1">
          <a:off x="2209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79" name="テキスト ボックス 378"/>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62230</xdr:rowOff>
    </xdr:from>
    <xdr:to>
      <xdr:col>3</xdr:col>
      <xdr:colOff>142875</xdr:colOff>
      <xdr:row>78</xdr:row>
      <xdr:rowOff>5080</xdr:rowOff>
    </xdr:to>
    <xdr:cxnSp macro="">
      <xdr:nvCxnSpPr>
        <xdr:cNvPr id="380" name="直線コネクタ 379"/>
        <xdr:cNvCxnSpPr/>
      </xdr:nvCxnSpPr>
      <xdr:spPr>
        <a:xfrm flipV="1">
          <a:off x="1320800" y="13263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170197</xdr:rowOff>
    </xdr:from>
    <xdr:ext cx="762000" cy="259045"/>
    <xdr:sp macro="" textlink="">
      <xdr:nvSpPr>
        <xdr:cNvPr id="382" name="テキスト ボックス 381"/>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21607</xdr:rowOff>
    </xdr:from>
    <xdr:ext cx="762000" cy="259045"/>
    <xdr:sp macro="" textlink="">
      <xdr:nvSpPr>
        <xdr:cNvPr id="384" name="テキスト ボックス 383"/>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160020</xdr:rowOff>
    </xdr:from>
    <xdr:to>
      <xdr:col>7</xdr:col>
      <xdr:colOff>66675</xdr:colOff>
      <xdr:row>77</xdr:row>
      <xdr:rowOff>90170</xdr:rowOff>
    </xdr:to>
    <xdr:sp macro="" textlink="">
      <xdr:nvSpPr>
        <xdr:cNvPr id="390" name="円/楕円 389"/>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5097</xdr:rowOff>
    </xdr:from>
    <xdr:ext cx="762000" cy="259045"/>
    <xdr:sp macro="" textlink="">
      <xdr:nvSpPr>
        <xdr:cNvPr id="391" name="公債費該当値テキスト"/>
        <xdr:cNvSpPr txBox="1"/>
      </xdr:nvSpPr>
      <xdr:spPr>
        <a:xfrm>
          <a:off x="4914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137161</xdr:rowOff>
    </xdr:from>
    <xdr:to>
      <xdr:col>5</xdr:col>
      <xdr:colOff>600075</xdr:colOff>
      <xdr:row>77</xdr:row>
      <xdr:rowOff>67311</xdr:rowOff>
    </xdr:to>
    <xdr:sp macro="" textlink="">
      <xdr:nvSpPr>
        <xdr:cNvPr id="392" name="円/楕円 391"/>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77487</xdr:rowOff>
    </xdr:from>
    <xdr:ext cx="736600" cy="259045"/>
    <xdr:sp macro="" textlink="">
      <xdr:nvSpPr>
        <xdr:cNvPr id="393" name="テキスト ボックス 392"/>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152400</xdr:rowOff>
    </xdr:from>
    <xdr:to>
      <xdr:col>4</xdr:col>
      <xdr:colOff>396875</xdr:colOff>
      <xdr:row>77</xdr:row>
      <xdr:rowOff>82550</xdr:rowOff>
    </xdr:to>
    <xdr:sp macro="" textlink="">
      <xdr:nvSpPr>
        <xdr:cNvPr id="394" name="円/楕円 393"/>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92727</xdr:rowOff>
    </xdr:from>
    <xdr:ext cx="762000" cy="259045"/>
    <xdr:sp macro="" textlink="">
      <xdr:nvSpPr>
        <xdr:cNvPr id="395" name="テキスト ボックス 394"/>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11430</xdr:rowOff>
    </xdr:from>
    <xdr:to>
      <xdr:col>3</xdr:col>
      <xdr:colOff>193675</xdr:colOff>
      <xdr:row>77</xdr:row>
      <xdr:rowOff>113030</xdr:rowOff>
    </xdr:to>
    <xdr:sp macro="" textlink="">
      <xdr:nvSpPr>
        <xdr:cNvPr id="396" name="円/楕円 395"/>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123207</xdr:rowOff>
    </xdr:from>
    <xdr:ext cx="762000" cy="259045"/>
    <xdr:sp macro="" textlink="">
      <xdr:nvSpPr>
        <xdr:cNvPr id="397" name="テキスト ボックス 396"/>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125730</xdr:rowOff>
    </xdr:from>
    <xdr:to>
      <xdr:col>1</xdr:col>
      <xdr:colOff>676275</xdr:colOff>
      <xdr:row>78</xdr:row>
      <xdr:rowOff>55880</xdr:rowOff>
    </xdr:to>
    <xdr:sp macro="" textlink="">
      <xdr:nvSpPr>
        <xdr:cNvPr id="398" name="円/楕円 397"/>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66057</xdr:rowOff>
    </xdr:from>
    <xdr:ext cx="762000" cy="259045"/>
    <xdr:sp macro="" textlink="">
      <xdr:nvSpPr>
        <xdr:cNvPr id="399" name="テキスト ボックス 398"/>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が類似団体平均を大きく上回っており、厳しい財政状況であるが、行財政改革による人件費等の抑制に努めたことで、公債費以外の経常収支比率は類似団体平均とほぼ同値であり、相対的に概ね適正な数値を維持してい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168148</xdr:rowOff>
    </xdr:from>
    <xdr:to>
      <xdr:col>24</xdr:col>
      <xdr:colOff>31750</xdr:colOff>
      <xdr:row>77</xdr:row>
      <xdr:rowOff>78994</xdr:rowOff>
    </xdr:to>
    <xdr:cxnSp macro="">
      <xdr:nvCxnSpPr>
        <xdr:cNvPr id="430" name="直線コネクタ 429"/>
        <xdr:cNvCxnSpPr/>
      </xdr:nvCxnSpPr>
      <xdr:spPr>
        <a:xfrm>
          <a:off x="15671800" y="131983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31005</xdr:rowOff>
    </xdr:from>
    <xdr:ext cx="762000" cy="259045"/>
    <xdr:sp macro="" textlink="">
      <xdr:nvSpPr>
        <xdr:cNvPr id="431"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76</xdr:row>
      <xdr:rowOff>168148</xdr:rowOff>
    </xdr:to>
    <xdr:cxnSp macro="">
      <xdr:nvCxnSpPr>
        <xdr:cNvPr id="433" name="直線コネクタ 432"/>
        <xdr:cNvCxnSpPr/>
      </xdr:nvCxnSpPr>
      <xdr:spPr>
        <a:xfrm>
          <a:off x="14782800" y="131343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94996</xdr:rowOff>
    </xdr:from>
    <xdr:to>
      <xdr:col>21</xdr:col>
      <xdr:colOff>361950</xdr:colOff>
      <xdr:row>76</xdr:row>
      <xdr:rowOff>104139</xdr:rowOff>
    </xdr:to>
    <xdr:cxnSp macro="">
      <xdr:nvCxnSpPr>
        <xdr:cNvPr id="436" name="直線コネクタ 435"/>
        <xdr:cNvCxnSpPr/>
      </xdr:nvCxnSpPr>
      <xdr:spPr>
        <a:xfrm>
          <a:off x="13893800" y="13125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94996</xdr:rowOff>
    </xdr:from>
    <xdr:to>
      <xdr:col>20</xdr:col>
      <xdr:colOff>158750</xdr:colOff>
      <xdr:row>76</xdr:row>
      <xdr:rowOff>94996</xdr:rowOff>
    </xdr:to>
    <xdr:cxnSp macro="">
      <xdr:nvCxnSpPr>
        <xdr:cNvPr id="439" name="直線コネクタ 438"/>
        <xdr:cNvCxnSpPr/>
      </xdr:nvCxnSpPr>
      <xdr:spPr>
        <a:xfrm>
          <a:off x="13004800" y="13125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28194</xdr:rowOff>
    </xdr:from>
    <xdr:to>
      <xdr:col>24</xdr:col>
      <xdr:colOff>82550</xdr:colOff>
      <xdr:row>77</xdr:row>
      <xdr:rowOff>129794</xdr:rowOff>
    </xdr:to>
    <xdr:sp macro="" textlink="">
      <xdr:nvSpPr>
        <xdr:cNvPr id="449" name="円/楕円 448"/>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271</xdr:rowOff>
    </xdr:from>
    <xdr:ext cx="762000" cy="259045"/>
    <xdr:sp macro="" textlink="">
      <xdr:nvSpPr>
        <xdr:cNvPr id="450" name="公債費以外該当値テキスト"/>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117348</xdr:rowOff>
    </xdr:from>
    <xdr:to>
      <xdr:col>22</xdr:col>
      <xdr:colOff>615950</xdr:colOff>
      <xdr:row>77</xdr:row>
      <xdr:rowOff>47498</xdr:rowOff>
    </xdr:to>
    <xdr:sp macro="" textlink="">
      <xdr:nvSpPr>
        <xdr:cNvPr id="451" name="円/楕円 450"/>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52" name="テキスト ボックス 451"/>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3" name="円/楕円 452"/>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54" name="テキスト ボックス 45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44196</xdr:rowOff>
    </xdr:from>
    <xdr:to>
      <xdr:col>20</xdr:col>
      <xdr:colOff>209550</xdr:colOff>
      <xdr:row>76</xdr:row>
      <xdr:rowOff>145796</xdr:rowOff>
    </xdr:to>
    <xdr:sp macro="" textlink="">
      <xdr:nvSpPr>
        <xdr:cNvPr id="455" name="円/楕円 454"/>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56" name="テキスト ボックス 455"/>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44196</xdr:rowOff>
    </xdr:from>
    <xdr:to>
      <xdr:col>19</xdr:col>
      <xdr:colOff>6350</xdr:colOff>
      <xdr:row>76</xdr:row>
      <xdr:rowOff>145796</xdr:rowOff>
    </xdr:to>
    <xdr:sp macro="" textlink="">
      <xdr:nvSpPr>
        <xdr:cNvPr id="457" name="円/楕円 456"/>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155973</xdr:rowOff>
    </xdr:from>
    <xdr:ext cx="762000" cy="259045"/>
    <xdr:sp macro="" textlink="">
      <xdr:nvSpPr>
        <xdr:cNvPr id="458" name="テキスト ボックス 457"/>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99690</xdr:rowOff>
    </xdr:from>
    <xdr:to>
      <xdr:col>4</xdr:col>
      <xdr:colOff>1117600</xdr:colOff>
      <xdr:row>19</xdr:row>
      <xdr:rowOff>111394</xdr:rowOff>
    </xdr:to>
    <xdr:cxnSp macro="">
      <xdr:nvCxnSpPr>
        <xdr:cNvPr id="48" name="直線コネクタ 47"/>
        <xdr:cNvCxnSpPr/>
      </xdr:nvCxnSpPr>
      <xdr:spPr bwMode="auto">
        <a:xfrm>
          <a:off x="5003800" y="3404865"/>
          <a:ext cx="6477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165315</xdr:rowOff>
    </xdr:from>
    <xdr:ext cx="762000" cy="259045"/>
    <xdr:sp macro="" textlink="">
      <xdr:nvSpPr>
        <xdr:cNvPr id="49" name="人口1人当たり決算額の推移平均値テキスト130"/>
        <xdr:cNvSpPr txBox="1"/>
      </xdr:nvSpPr>
      <xdr:spPr>
        <a:xfrm>
          <a:off x="5740400" y="2784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99690</xdr:rowOff>
    </xdr:from>
    <xdr:to>
      <xdr:col>4</xdr:col>
      <xdr:colOff>469900</xdr:colOff>
      <xdr:row>19</xdr:row>
      <xdr:rowOff>100010</xdr:rowOff>
    </xdr:to>
    <xdr:cxnSp macro="">
      <xdr:nvCxnSpPr>
        <xdr:cNvPr id="51" name="直線コネクタ 50"/>
        <xdr:cNvCxnSpPr/>
      </xdr:nvCxnSpPr>
      <xdr:spPr bwMode="auto">
        <a:xfrm flipV="1">
          <a:off x="4305300" y="3404865"/>
          <a:ext cx="6985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86326</xdr:rowOff>
    </xdr:from>
    <xdr:ext cx="736600" cy="259045"/>
    <xdr:sp macro="" textlink="">
      <xdr:nvSpPr>
        <xdr:cNvPr id="53" name="テキスト ボックス 52"/>
        <xdr:cNvSpPr txBox="1"/>
      </xdr:nvSpPr>
      <xdr:spPr>
        <a:xfrm>
          <a:off x="4622800" y="270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100010</xdr:rowOff>
    </xdr:from>
    <xdr:to>
      <xdr:col>3</xdr:col>
      <xdr:colOff>904875</xdr:colOff>
      <xdr:row>20</xdr:row>
      <xdr:rowOff>40574</xdr:rowOff>
    </xdr:to>
    <xdr:cxnSp macro="">
      <xdr:nvCxnSpPr>
        <xdr:cNvPr id="54" name="直線コネクタ 53"/>
        <xdr:cNvCxnSpPr/>
      </xdr:nvCxnSpPr>
      <xdr:spPr bwMode="auto">
        <a:xfrm flipV="1">
          <a:off x="3606800" y="3405185"/>
          <a:ext cx="698500" cy="1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103243</xdr:rowOff>
    </xdr:from>
    <xdr:ext cx="762000" cy="259045"/>
    <xdr:sp macro="" textlink="">
      <xdr:nvSpPr>
        <xdr:cNvPr id="56" name="テキスト ボックス 55"/>
        <xdr:cNvSpPr txBox="1"/>
      </xdr:nvSpPr>
      <xdr:spPr>
        <a:xfrm>
          <a:off x="3924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111303</xdr:rowOff>
    </xdr:from>
    <xdr:to>
      <xdr:col>3</xdr:col>
      <xdr:colOff>206375</xdr:colOff>
      <xdr:row>20</xdr:row>
      <xdr:rowOff>40574</xdr:rowOff>
    </xdr:to>
    <xdr:cxnSp macro="">
      <xdr:nvCxnSpPr>
        <xdr:cNvPr id="57" name="直線コネクタ 56"/>
        <xdr:cNvCxnSpPr/>
      </xdr:nvCxnSpPr>
      <xdr:spPr bwMode="auto">
        <a:xfrm>
          <a:off x="2908300" y="3416478"/>
          <a:ext cx="698500" cy="10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96476</xdr:rowOff>
    </xdr:from>
    <xdr:ext cx="762000" cy="259045"/>
    <xdr:sp macro="" textlink="">
      <xdr:nvSpPr>
        <xdr:cNvPr id="61" name="テキスト ボックス 60"/>
        <xdr:cNvSpPr txBox="1"/>
      </xdr:nvSpPr>
      <xdr:spPr>
        <a:xfrm>
          <a:off x="25273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60594</xdr:rowOff>
    </xdr:from>
    <xdr:to>
      <xdr:col>5</xdr:col>
      <xdr:colOff>34925</xdr:colOff>
      <xdr:row>19</xdr:row>
      <xdr:rowOff>162194</xdr:rowOff>
    </xdr:to>
    <xdr:sp macro="" textlink="">
      <xdr:nvSpPr>
        <xdr:cNvPr id="67" name="円/楕円 66"/>
        <xdr:cNvSpPr/>
      </xdr:nvSpPr>
      <xdr:spPr bwMode="auto">
        <a:xfrm>
          <a:off x="56007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32671</xdr:rowOff>
    </xdr:from>
    <xdr:ext cx="762000" cy="259045"/>
    <xdr:sp macro="" textlink="">
      <xdr:nvSpPr>
        <xdr:cNvPr id="68" name="人口1人当たり決算額の推移該当値テキスト130"/>
        <xdr:cNvSpPr txBox="1"/>
      </xdr:nvSpPr>
      <xdr:spPr>
        <a:xfrm>
          <a:off x="5740400" y="33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51,383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48890</xdr:rowOff>
    </xdr:from>
    <xdr:to>
      <xdr:col>4</xdr:col>
      <xdr:colOff>520700</xdr:colOff>
      <xdr:row>19</xdr:row>
      <xdr:rowOff>150490</xdr:rowOff>
    </xdr:to>
    <xdr:sp macro="" textlink="">
      <xdr:nvSpPr>
        <xdr:cNvPr id="69" name="円/楕円 68"/>
        <xdr:cNvSpPr/>
      </xdr:nvSpPr>
      <xdr:spPr bwMode="auto">
        <a:xfrm>
          <a:off x="49530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135267</xdr:rowOff>
    </xdr:from>
    <xdr:ext cx="736600" cy="259045"/>
    <xdr:sp macro="" textlink="">
      <xdr:nvSpPr>
        <xdr:cNvPr id="70" name="テキスト ボックス 69"/>
        <xdr:cNvSpPr txBox="1"/>
      </xdr:nvSpPr>
      <xdr:spPr>
        <a:xfrm>
          <a:off x="4622800" y="3440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51,639</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49210</xdr:rowOff>
    </xdr:from>
    <xdr:to>
      <xdr:col>3</xdr:col>
      <xdr:colOff>955675</xdr:colOff>
      <xdr:row>19</xdr:row>
      <xdr:rowOff>150810</xdr:rowOff>
    </xdr:to>
    <xdr:sp macro="" textlink="">
      <xdr:nvSpPr>
        <xdr:cNvPr id="71" name="円/楕円 70"/>
        <xdr:cNvSpPr/>
      </xdr:nvSpPr>
      <xdr:spPr bwMode="auto">
        <a:xfrm>
          <a:off x="42545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135587</xdr:rowOff>
    </xdr:from>
    <xdr:ext cx="762000" cy="259045"/>
    <xdr:sp macro="" textlink="">
      <xdr:nvSpPr>
        <xdr:cNvPr id="72" name="テキスト ボックス 71"/>
        <xdr:cNvSpPr txBox="1"/>
      </xdr:nvSpPr>
      <xdr:spPr>
        <a:xfrm>
          <a:off x="39243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51,632</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161224</xdr:rowOff>
    </xdr:from>
    <xdr:to>
      <xdr:col>3</xdr:col>
      <xdr:colOff>257175</xdr:colOff>
      <xdr:row>20</xdr:row>
      <xdr:rowOff>91374</xdr:rowOff>
    </xdr:to>
    <xdr:sp macro="" textlink="">
      <xdr:nvSpPr>
        <xdr:cNvPr id="73" name="円/楕円 72"/>
        <xdr:cNvSpPr/>
      </xdr:nvSpPr>
      <xdr:spPr bwMode="auto">
        <a:xfrm>
          <a:off x="3556000" y="3466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76151</xdr:rowOff>
    </xdr:from>
    <xdr:ext cx="762000" cy="259045"/>
    <xdr:sp macro="" textlink="">
      <xdr:nvSpPr>
        <xdr:cNvPr id="74" name="テキスト ボックス 73"/>
        <xdr:cNvSpPr txBox="1"/>
      </xdr:nvSpPr>
      <xdr:spPr>
        <a:xfrm>
          <a:off x="3225800" y="355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49,182</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60503</xdr:rowOff>
    </xdr:from>
    <xdr:to>
      <xdr:col>2</xdr:col>
      <xdr:colOff>692150</xdr:colOff>
      <xdr:row>19</xdr:row>
      <xdr:rowOff>162103</xdr:rowOff>
    </xdr:to>
    <xdr:sp macro="" textlink="">
      <xdr:nvSpPr>
        <xdr:cNvPr id="75" name="円/楕円 74"/>
        <xdr:cNvSpPr/>
      </xdr:nvSpPr>
      <xdr:spPr bwMode="auto">
        <a:xfrm>
          <a:off x="2857500" y="336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146880</xdr:rowOff>
    </xdr:from>
    <xdr:ext cx="762000" cy="259045"/>
    <xdr:sp macro="" textlink="">
      <xdr:nvSpPr>
        <xdr:cNvPr id="76" name="テキスト ボックス 75"/>
        <xdr:cNvSpPr txBox="1"/>
      </xdr:nvSpPr>
      <xdr:spPr>
        <a:xfrm>
          <a:off x="2527300" y="34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257439</xdr:rowOff>
    </xdr:from>
    <xdr:to>
      <xdr:col>4</xdr:col>
      <xdr:colOff>1117600</xdr:colOff>
      <xdr:row>35</xdr:row>
      <xdr:rowOff>298862</xdr:rowOff>
    </xdr:to>
    <xdr:cxnSp macro="">
      <xdr:nvCxnSpPr>
        <xdr:cNvPr id="108" name="直線コネクタ 107"/>
        <xdr:cNvCxnSpPr/>
      </xdr:nvCxnSpPr>
      <xdr:spPr bwMode="auto">
        <a:xfrm flipV="1">
          <a:off x="5003800" y="6867789"/>
          <a:ext cx="647700" cy="4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298862</xdr:rowOff>
    </xdr:from>
    <xdr:to>
      <xdr:col>4</xdr:col>
      <xdr:colOff>469900</xdr:colOff>
      <xdr:row>36</xdr:row>
      <xdr:rowOff>68661</xdr:rowOff>
    </xdr:to>
    <xdr:cxnSp macro="">
      <xdr:nvCxnSpPr>
        <xdr:cNvPr id="111" name="直線コネクタ 110"/>
        <xdr:cNvCxnSpPr/>
      </xdr:nvCxnSpPr>
      <xdr:spPr bwMode="auto">
        <a:xfrm flipV="1">
          <a:off x="4305300" y="6909212"/>
          <a:ext cx="698500" cy="112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333152</xdr:rowOff>
    </xdr:from>
    <xdr:to>
      <xdr:col>3</xdr:col>
      <xdr:colOff>904875</xdr:colOff>
      <xdr:row>36</xdr:row>
      <xdr:rowOff>68661</xdr:rowOff>
    </xdr:to>
    <xdr:cxnSp macro="">
      <xdr:nvCxnSpPr>
        <xdr:cNvPr id="114" name="直線コネクタ 113"/>
        <xdr:cNvCxnSpPr/>
      </xdr:nvCxnSpPr>
      <xdr:spPr bwMode="auto">
        <a:xfrm>
          <a:off x="3606800" y="6943502"/>
          <a:ext cx="698500" cy="78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228910</xdr:rowOff>
    </xdr:from>
    <xdr:to>
      <xdr:col>3</xdr:col>
      <xdr:colOff>206375</xdr:colOff>
      <xdr:row>35</xdr:row>
      <xdr:rowOff>333152</xdr:rowOff>
    </xdr:to>
    <xdr:cxnSp macro="">
      <xdr:nvCxnSpPr>
        <xdr:cNvPr id="117" name="直線コネクタ 116"/>
        <xdr:cNvCxnSpPr/>
      </xdr:nvCxnSpPr>
      <xdr:spPr bwMode="auto">
        <a:xfrm>
          <a:off x="2908300" y="6839260"/>
          <a:ext cx="698500" cy="10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206639</xdr:rowOff>
    </xdr:from>
    <xdr:to>
      <xdr:col>5</xdr:col>
      <xdr:colOff>34925</xdr:colOff>
      <xdr:row>35</xdr:row>
      <xdr:rowOff>308239</xdr:rowOff>
    </xdr:to>
    <xdr:sp macro="" textlink="">
      <xdr:nvSpPr>
        <xdr:cNvPr id="127" name="円/楕円 126"/>
        <xdr:cNvSpPr/>
      </xdr:nvSpPr>
      <xdr:spPr bwMode="auto">
        <a:xfrm>
          <a:off x="5600700" y="681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51716</xdr:rowOff>
    </xdr:from>
    <xdr:ext cx="762000" cy="259045"/>
    <xdr:sp macro="" textlink="">
      <xdr:nvSpPr>
        <xdr:cNvPr id="128" name="人口1人当たり決算額の推移該当値テキスト445"/>
        <xdr:cNvSpPr txBox="1"/>
      </xdr:nvSpPr>
      <xdr:spPr>
        <a:xfrm>
          <a:off x="5740400" y="66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13,397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248062</xdr:rowOff>
    </xdr:from>
    <xdr:to>
      <xdr:col>4</xdr:col>
      <xdr:colOff>520700</xdr:colOff>
      <xdr:row>36</xdr:row>
      <xdr:rowOff>6762</xdr:rowOff>
    </xdr:to>
    <xdr:sp macro="" textlink="">
      <xdr:nvSpPr>
        <xdr:cNvPr id="129" name="円/楕円 128"/>
        <xdr:cNvSpPr/>
      </xdr:nvSpPr>
      <xdr:spPr bwMode="auto">
        <a:xfrm>
          <a:off x="4953000" y="685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16939</xdr:rowOff>
    </xdr:from>
    <xdr:ext cx="736600" cy="259045"/>
    <xdr:sp macro="" textlink="">
      <xdr:nvSpPr>
        <xdr:cNvPr id="130" name="テキスト ボックス 129"/>
        <xdr:cNvSpPr txBox="1"/>
      </xdr:nvSpPr>
      <xdr:spPr>
        <a:xfrm>
          <a:off x="4622800" y="6627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17861</xdr:rowOff>
    </xdr:from>
    <xdr:to>
      <xdr:col>3</xdr:col>
      <xdr:colOff>955675</xdr:colOff>
      <xdr:row>36</xdr:row>
      <xdr:rowOff>119461</xdr:rowOff>
    </xdr:to>
    <xdr:sp macro="" textlink="">
      <xdr:nvSpPr>
        <xdr:cNvPr id="131" name="円/楕円 130"/>
        <xdr:cNvSpPr/>
      </xdr:nvSpPr>
      <xdr:spPr bwMode="auto">
        <a:xfrm>
          <a:off x="4254500" y="6971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104238</xdr:rowOff>
    </xdr:from>
    <xdr:ext cx="762000" cy="259045"/>
    <xdr:sp macro="" textlink="">
      <xdr:nvSpPr>
        <xdr:cNvPr id="132" name="テキスト ボックス 131"/>
        <xdr:cNvSpPr txBox="1"/>
      </xdr:nvSpPr>
      <xdr:spPr>
        <a:xfrm>
          <a:off x="3924300" y="705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282352</xdr:rowOff>
    </xdr:from>
    <xdr:to>
      <xdr:col>3</xdr:col>
      <xdr:colOff>257175</xdr:colOff>
      <xdr:row>36</xdr:row>
      <xdr:rowOff>41052</xdr:rowOff>
    </xdr:to>
    <xdr:sp macro="" textlink="">
      <xdr:nvSpPr>
        <xdr:cNvPr id="133" name="円/楕円 132"/>
        <xdr:cNvSpPr/>
      </xdr:nvSpPr>
      <xdr:spPr bwMode="auto">
        <a:xfrm>
          <a:off x="3556000" y="689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25829</xdr:rowOff>
    </xdr:from>
    <xdr:ext cx="762000" cy="259045"/>
    <xdr:sp macro="" textlink="">
      <xdr:nvSpPr>
        <xdr:cNvPr id="134" name="テキスト ボックス 133"/>
        <xdr:cNvSpPr txBox="1"/>
      </xdr:nvSpPr>
      <xdr:spPr>
        <a:xfrm>
          <a:off x="3225800" y="697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11,741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178110</xdr:rowOff>
    </xdr:from>
    <xdr:to>
      <xdr:col>2</xdr:col>
      <xdr:colOff>692150</xdr:colOff>
      <xdr:row>35</xdr:row>
      <xdr:rowOff>279710</xdr:rowOff>
    </xdr:to>
    <xdr:sp macro="" textlink="">
      <xdr:nvSpPr>
        <xdr:cNvPr id="135" name="円/楕円 134"/>
        <xdr:cNvSpPr/>
      </xdr:nvSpPr>
      <xdr:spPr bwMode="auto">
        <a:xfrm>
          <a:off x="2857500" y="678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264487</xdr:rowOff>
    </xdr:from>
    <xdr:ext cx="762000" cy="259045"/>
    <xdr:sp macro="" textlink="">
      <xdr:nvSpPr>
        <xdr:cNvPr id="136" name="テキスト ボックス 135"/>
        <xdr:cNvSpPr txBox="1"/>
      </xdr:nvSpPr>
      <xdr:spPr>
        <a:xfrm>
          <a:off x="2527300" y="687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17056</xdr:rowOff>
    </xdr:from>
    <xdr:to>
      <xdr:col>6</xdr:col>
      <xdr:colOff>511175</xdr:colOff>
      <xdr:row>37</xdr:row>
      <xdr:rowOff>52489</xdr:rowOff>
    </xdr:to>
    <xdr:cxnSp macro="">
      <xdr:nvCxnSpPr>
        <xdr:cNvPr id="61" name="直線コネクタ 60"/>
        <xdr:cNvCxnSpPr/>
      </xdr:nvCxnSpPr>
      <xdr:spPr>
        <a:xfrm flipV="1">
          <a:off x="3797300" y="6360706"/>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52489</xdr:rowOff>
    </xdr:from>
    <xdr:to>
      <xdr:col>5</xdr:col>
      <xdr:colOff>358775</xdr:colOff>
      <xdr:row>37</xdr:row>
      <xdr:rowOff>57899</xdr:rowOff>
    </xdr:to>
    <xdr:cxnSp macro="">
      <xdr:nvCxnSpPr>
        <xdr:cNvPr id="64" name="直線コネクタ 63"/>
        <xdr:cNvCxnSpPr/>
      </xdr:nvCxnSpPr>
      <xdr:spPr>
        <a:xfrm flipV="1">
          <a:off x="2908300" y="639613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113911</xdr:rowOff>
    </xdr:from>
    <xdr:ext cx="534377" cy="259045"/>
    <xdr:sp macro="" textlink="">
      <xdr:nvSpPr>
        <xdr:cNvPr id="66" name="テキスト ボックス 65"/>
        <xdr:cNvSpPr txBox="1"/>
      </xdr:nvSpPr>
      <xdr:spPr>
        <a:xfrm>
          <a:off x="3530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57899</xdr:rowOff>
    </xdr:from>
    <xdr:to>
      <xdr:col>4</xdr:col>
      <xdr:colOff>155575</xdr:colOff>
      <xdr:row>37</xdr:row>
      <xdr:rowOff>126403</xdr:rowOff>
    </xdr:to>
    <xdr:cxnSp macro="">
      <xdr:nvCxnSpPr>
        <xdr:cNvPr id="67" name="直線コネクタ 66"/>
        <xdr:cNvCxnSpPr/>
      </xdr:nvCxnSpPr>
      <xdr:spPr>
        <a:xfrm flipV="1">
          <a:off x="2019300" y="6401549"/>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123740</xdr:rowOff>
    </xdr:from>
    <xdr:ext cx="534377" cy="259045"/>
    <xdr:sp macro="" textlink="">
      <xdr:nvSpPr>
        <xdr:cNvPr id="69" name="テキスト ボックス 68"/>
        <xdr:cNvSpPr txBox="1"/>
      </xdr:nvSpPr>
      <xdr:spPr>
        <a:xfrm>
          <a:off x="2641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169228</xdr:rowOff>
    </xdr:from>
    <xdr:to>
      <xdr:col>2</xdr:col>
      <xdr:colOff>638175</xdr:colOff>
      <xdr:row>37</xdr:row>
      <xdr:rowOff>126403</xdr:rowOff>
    </xdr:to>
    <xdr:cxnSp macro="">
      <xdr:nvCxnSpPr>
        <xdr:cNvPr id="70" name="直線コネクタ 69"/>
        <xdr:cNvCxnSpPr/>
      </xdr:nvCxnSpPr>
      <xdr:spPr>
        <a:xfrm>
          <a:off x="1130300" y="6341428"/>
          <a:ext cx="889000" cy="1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147019</xdr:rowOff>
    </xdr:from>
    <xdr:ext cx="534377" cy="259045"/>
    <xdr:sp macro="" textlink="">
      <xdr:nvSpPr>
        <xdr:cNvPr id="72" name="テキスト ボックス 71"/>
        <xdr:cNvSpPr txBox="1"/>
      </xdr:nvSpPr>
      <xdr:spPr>
        <a:xfrm>
          <a:off x="1752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137706</xdr:rowOff>
    </xdr:from>
    <xdr:to>
      <xdr:col>6</xdr:col>
      <xdr:colOff>561975</xdr:colOff>
      <xdr:row>37</xdr:row>
      <xdr:rowOff>67856</xdr:rowOff>
    </xdr:to>
    <xdr:sp macro="" textlink="">
      <xdr:nvSpPr>
        <xdr:cNvPr id="80" name="円/楕円 79"/>
        <xdr:cNvSpPr/>
      </xdr:nvSpPr>
      <xdr:spPr>
        <a:xfrm>
          <a:off x="45847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116133</xdr:rowOff>
    </xdr:from>
    <xdr:ext cx="534377" cy="259045"/>
    <xdr:sp macro="" textlink="">
      <xdr:nvSpPr>
        <xdr:cNvPr id="81" name="人件費該当値テキスト"/>
        <xdr:cNvSpPr txBox="1"/>
      </xdr:nvSpPr>
      <xdr:spPr>
        <a:xfrm>
          <a:off x="4686300" y="62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49,719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1689</xdr:rowOff>
    </xdr:from>
    <xdr:to>
      <xdr:col>5</xdr:col>
      <xdr:colOff>409575</xdr:colOff>
      <xdr:row>37</xdr:row>
      <xdr:rowOff>103289</xdr:rowOff>
    </xdr:to>
    <xdr:sp macro="" textlink="">
      <xdr:nvSpPr>
        <xdr:cNvPr id="82" name="円/楕円 81"/>
        <xdr:cNvSpPr/>
      </xdr:nvSpPr>
      <xdr:spPr>
        <a:xfrm>
          <a:off x="37465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94416</xdr:rowOff>
    </xdr:from>
    <xdr:ext cx="534377" cy="259045"/>
    <xdr:sp macro="" textlink="">
      <xdr:nvSpPr>
        <xdr:cNvPr id="83" name="テキスト ボックス 82"/>
        <xdr:cNvSpPr txBox="1"/>
      </xdr:nvSpPr>
      <xdr:spPr>
        <a:xfrm>
          <a:off x="35301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7099</xdr:rowOff>
    </xdr:from>
    <xdr:to>
      <xdr:col>4</xdr:col>
      <xdr:colOff>206375</xdr:colOff>
      <xdr:row>37</xdr:row>
      <xdr:rowOff>108699</xdr:rowOff>
    </xdr:to>
    <xdr:sp macro="" textlink="">
      <xdr:nvSpPr>
        <xdr:cNvPr id="84" name="円/楕円 83"/>
        <xdr:cNvSpPr/>
      </xdr:nvSpPr>
      <xdr:spPr>
        <a:xfrm>
          <a:off x="2857500" y="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99826</xdr:rowOff>
    </xdr:from>
    <xdr:ext cx="534377" cy="259045"/>
    <xdr:sp macro="" textlink="">
      <xdr:nvSpPr>
        <xdr:cNvPr id="85" name="テキスト ボックス 84"/>
        <xdr:cNvSpPr txBox="1"/>
      </xdr:nvSpPr>
      <xdr:spPr>
        <a:xfrm>
          <a:off x="2641111" y="64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75603</xdr:rowOff>
    </xdr:from>
    <xdr:to>
      <xdr:col>3</xdr:col>
      <xdr:colOff>3175</xdr:colOff>
      <xdr:row>38</xdr:row>
      <xdr:rowOff>5753</xdr:rowOff>
    </xdr:to>
    <xdr:sp macro="" textlink="">
      <xdr:nvSpPr>
        <xdr:cNvPr id="86" name="円/楕円 85"/>
        <xdr:cNvSpPr/>
      </xdr:nvSpPr>
      <xdr:spPr>
        <a:xfrm>
          <a:off x="1968500" y="64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168330</xdr:rowOff>
    </xdr:from>
    <xdr:ext cx="534377" cy="259045"/>
    <xdr:sp macro="" textlink="">
      <xdr:nvSpPr>
        <xdr:cNvPr id="87" name="テキスト ボックス 86"/>
        <xdr:cNvSpPr txBox="1"/>
      </xdr:nvSpPr>
      <xdr:spPr>
        <a:xfrm>
          <a:off x="1752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118428</xdr:rowOff>
    </xdr:from>
    <xdr:to>
      <xdr:col>1</xdr:col>
      <xdr:colOff>485775</xdr:colOff>
      <xdr:row>37</xdr:row>
      <xdr:rowOff>48578</xdr:rowOff>
    </xdr:to>
    <xdr:sp macro="" textlink="">
      <xdr:nvSpPr>
        <xdr:cNvPr id="88" name="円/楕円 87"/>
        <xdr:cNvSpPr/>
      </xdr:nvSpPr>
      <xdr:spPr>
        <a:xfrm>
          <a:off x="1079500" y="6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39705</xdr:rowOff>
    </xdr:from>
    <xdr:ext cx="534377" cy="259045"/>
    <xdr:sp macro="" textlink="">
      <xdr:nvSpPr>
        <xdr:cNvPr id="89" name="テキスト ボックス 88"/>
        <xdr:cNvSpPr txBox="1"/>
      </xdr:nvSpPr>
      <xdr:spPr>
        <a:xfrm>
          <a:off x="863111" y="63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8204</xdr:rowOff>
    </xdr:from>
    <xdr:to>
      <xdr:col>6</xdr:col>
      <xdr:colOff>511175</xdr:colOff>
      <xdr:row>58</xdr:row>
      <xdr:rowOff>56312</xdr:rowOff>
    </xdr:to>
    <xdr:cxnSp macro="">
      <xdr:nvCxnSpPr>
        <xdr:cNvPr id="119" name="直線コネクタ 118"/>
        <xdr:cNvCxnSpPr/>
      </xdr:nvCxnSpPr>
      <xdr:spPr>
        <a:xfrm flipV="1">
          <a:off x="3797300" y="9952304"/>
          <a:ext cx="838200" cy="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56312</xdr:rowOff>
    </xdr:from>
    <xdr:to>
      <xdr:col>5</xdr:col>
      <xdr:colOff>358775</xdr:colOff>
      <xdr:row>58</xdr:row>
      <xdr:rowOff>68402</xdr:rowOff>
    </xdr:to>
    <xdr:cxnSp macro="">
      <xdr:nvCxnSpPr>
        <xdr:cNvPr id="122" name="直線コネクタ 121"/>
        <xdr:cNvCxnSpPr/>
      </xdr:nvCxnSpPr>
      <xdr:spPr>
        <a:xfrm flipV="1">
          <a:off x="2908300" y="10000412"/>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68402</xdr:rowOff>
    </xdr:from>
    <xdr:to>
      <xdr:col>4</xdr:col>
      <xdr:colOff>155575</xdr:colOff>
      <xdr:row>58</xdr:row>
      <xdr:rowOff>82397</xdr:rowOff>
    </xdr:to>
    <xdr:cxnSp macro="">
      <xdr:nvCxnSpPr>
        <xdr:cNvPr id="125" name="直線コネクタ 124"/>
        <xdr:cNvCxnSpPr/>
      </xdr:nvCxnSpPr>
      <xdr:spPr>
        <a:xfrm flipV="1">
          <a:off x="2019300" y="10012502"/>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82397</xdr:rowOff>
    </xdr:from>
    <xdr:to>
      <xdr:col>2</xdr:col>
      <xdr:colOff>638175</xdr:colOff>
      <xdr:row>58</xdr:row>
      <xdr:rowOff>95745</xdr:rowOff>
    </xdr:to>
    <xdr:cxnSp macro="">
      <xdr:nvCxnSpPr>
        <xdr:cNvPr id="128" name="直線コネクタ 127"/>
        <xdr:cNvCxnSpPr/>
      </xdr:nvCxnSpPr>
      <xdr:spPr>
        <a:xfrm flipV="1">
          <a:off x="1130300" y="10026497"/>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128854</xdr:rowOff>
    </xdr:from>
    <xdr:to>
      <xdr:col>6</xdr:col>
      <xdr:colOff>561975</xdr:colOff>
      <xdr:row>58</xdr:row>
      <xdr:rowOff>59004</xdr:rowOff>
    </xdr:to>
    <xdr:sp macro="" textlink="">
      <xdr:nvSpPr>
        <xdr:cNvPr id="138" name="円/楕円 137"/>
        <xdr:cNvSpPr/>
      </xdr:nvSpPr>
      <xdr:spPr>
        <a:xfrm>
          <a:off x="4584700" y="99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107281</xdr:rowOff>
    </xdr:from>
    <xdr:ext cx="534377" cy="259045"/>
    <xdr:sp macro="" textlink="">
      <xdr:nvSpPr>
        <xdr:cNvPr id="139" name="物件費該当値テキスト"/>
        <xdr:cNvSpPr txBox="1"/>
      </xdr:nvSpPr>
      <xdr:spPr>
        <a:xfrm>
          <a:off x="4686300" y="98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46,354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5512</xdr:rowOff>
    </xdr:from>
    <xdr:to>
      <xdr:col>5</xdr:col>
      <xdr:colOff>409575</xdr:colOff>
      <xdr:row>58</xdr:row>
      <xdr:rowOff>107112</xdr:rowOff>
    </xdr:to>
    <xdr:sp macro="" textlink="">
      <xdr:nvSpPr>
        <xdr:cNvPr id="140" name="円/楕円 139"/>
        <xdr:cNvSpPr/>
      </xdr:nvSpPr>
      <xdr:spPr>
        <a:xfrm>
          <a:off x="3746500" y="99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98239</xdr:rowOff>
    </xdr:from>
    <xdr:ext cx="534377" cy="259045"/>
    <xdr:sp macro="" textlink="">
      <xdr:nvSpPr>
        <xdr:cNvPr id="141" name="テキスト ボックス 140"/>
        <xdr:cNvSpPr txBox="1"/>
      </xdr:nvSpPr>
      <xdr:spPr>
        <a:xfrm>
          <a:off x="3530111" y="100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17602</xdr:rowOff>
    </xdr:from>
    <xdr:to>
      <xdr:col>4</xdr:col>
      <xdr:colOff>206375</xdr:colOff>
      <xdr:row>58</xdr:row>
      <xdr:rowOff>119202</xdr:rowOff>
    </xdr:to>
    <xdr:sp macro="" textlink="">
      <xdr:nvSpPr>
        <xdr:cNvPr id="142" name="円/楕円 141"/>
        <xdr:cNvSpPr/>
      </xdr:nvSpPr>
      <xdr:spPr>
        <a:xfrm>
          <a:off x="2857500" y="99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110329</xdr:rowOff>
    </xdr:from>
    <xdr:ext cx="534377" cy="259045"/>
    <xdr:sp macro="" textlink="">
      <xdr:nvSpPr>
        <xdr:cNvPr id="143" name="テキスト ボックス 142"/>
        <xdr:cNvSpPr txBox="1"/>
      </xdr:nvSpPr>
      <xdr:spPr>
        <a:xfrm>
          <a:off x="2641111" y="10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31597</xdr:rowOff>
    </xdr:from>
    <xdr:to>
      <xdr:col>3</xdr:col>
      <xdr:colOff>3175</xdr:colOff>
      <xdr:row>58</xdr:row>
      <xdr:rowOff>133197</xdr:rowOff>
    </xdr:to>
    <xdr:sp macro="" textlink="">
      <xdr:nvSpPr>
        <xdr:cNvPr id="144" name="円/楕円 143"/>
        <xdr:cNvSpPr/>
      </xdr:nvSpPr>
      <xdr:spPr>
        <a:xfrm>
          <a:off x="1968500" y="99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124324</xdr:rowOff>
    </xdr:from>
    <xdr:ext cx="534377" cy="259045"/>
    <xdr:sp macro="" textlink="">
      <xdr:nvSpPr>
        <xdr:cNvPr id="145" name="テキスト ボックス 144"/>
        <xdr:cNvSpPr txBox="1"/>
      </xdr:nvSpPr>
      <xdr:spPr>
        <a:xfrm>
          <a:off x="1752111" y="100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44945</xdr:rowOff>
    </xdr:from>
    <xdr:to>
      <xdr:col>1</xdr:col>
      <xdr:colOff>485775</xdr:colOff>
      <xdr:row>58</xdr:row>
      <xdr:rowOff>146545</xdr:rowOff>
    </xdr:to>
    <xdr:sp macro="" textlink="">
      <xdr:nvSpPr>
        <xdr:cNvPr id="146" name="円/楕円 145"/>
        <xdr:cNvSpPr/>
      </xdr:nvSpPr>
      <xdr:spPr>
        <a:xfrm>
          <a:off x="1079500" y="99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137672</xdr:rowOff>
    </xdr:from>
    <xdr:ext cx="534377" cy="259045"/>
    <xdr:sp macro="" textlink="">
      <xdr:nvSpPr>
        <xdr:cNvPr id="147" name="テキスト ボックス 146"/>
        <xdr:cNvSpPr txBox="1"/>
      </xdr:nvSpPr>
      <xdr:spPr>
        <a:xfrm>
          <a:off x="863111" y="10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69342</xdr:rowOff>
    </xdr:from>
    <xdr:to>
      <xdr:col>6</xdr:col>
      <xdr:colOff>511175</xdr:colOff>
      <xdr:row>77</xdr:row>
      <xdr:rowOff>86361</xdr:rowOff>
    </xdr:to>
    <xdr:cxnSp macro="">
      <xdr:nvCxnSpPr>
        <xdr:cNvPr id="176" name="直線コネクタ 175"/>
        <xdr:cNvCxnSpPr/>
      </xdr:nvCxnSpPr>
      <xdr:spPr>
        <a:xfrm flipV="1">
          <a:off x="3797300" y="13270992"/>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78739</xdr:rowOff>
    </xdr:from>
    <xdr:to>
      <xdr:col>5</xdr:col>
      <xdr:colOff>358775</xdr:colOff>
      <xdr:row>77</xdr:row>
      <xdr:rowOff>86361</xdr:rowOff>
    </xdr:to>
    <xdr:cxnSp macro="">
      <xdr:nvCxnSpPr>
        <xdr:cNvPr id="179" name="直線コネクタ 178"/>
        <xdr:cNvCxnSpPr/>
      </xdr:nvCxnSpPr>
      <xdr:spPr>
        <a:xfrm>
          <a:off x="2908300" y="13280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78739</xdr:rowOff>
    </xdr:from>
    <xdr:to>
      <xdr:col>4</xdr:col>
      <xdr:colOff>155575</xdr:colOff>
      <xdr:row>77</xdr:row>
      <xdr:rowOff>81153</xdr:rowOff>
    </xdr:to>
    <xdr:cxnSp macro="">
      <xdr:nvCxnSpPr>
        <xdr:cNvPr id="182" name="直線コネクタ 181"/>
        <xdr:cNvCxnSpPr/>
      </xdr:nvCxnSpPr>
      <xdr:spPr>
        <a:xfrm flipV="1">
          <a:off x="2019300" y="13280389"/>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120921</xdr:rowOff>
    </xdr:from>
    <xdr:ext cx="469744" cy="259045"/>
    <xdr:sp macro="" textlink="">
      <xdr:nvSpPr>
        <xdr:cNvPr id="184" name="テキスト ボックス 183"/>
        <xdr:cNvSpPr txBox="1"/>
      </xdr:nvSpPr>
      <xdr:spPr>
        <a:xfrm>
          <a:off x="2673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81153</xdr:rowOff>
    </xdr:from>
    <xdr:to>
      <xdr:col>2</xdr:col>
      <xdr:colOff>638175</xdr:colOff>
      <xdr:row>77</xdr:row>
      <xdr:rowOff>109982</xdr:rowOff>
    </xdr:to>
    <xdr:cxnSp macro="">
      <xdr:nvCxnSpPr>
        <xdr:cNvPr id="185" name="直線コネクタ 184"/>
        <xdr:cNvCxnSpPr/>
      </xdr:nvCxnSpPr>
      <xdr:spPr>
        <a:xfrm flipV="1">
          <a:off x="1130300" y="13282803"/>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88917</xdr:rowOff>
    </xdr:from>
    <xdr:ext cx="469744" cy="259045"/>
    <xdr:sp macro="" textlink="">
      <xdr:nvSpPr>
        <xdr:cNvPr id="189" name="テキスト ボックス 188"/>
        <xdr:cNvSpPr txBox="1"/>
      </xdr:nvSpPr>
      <xdr:spPr>
        <a:xfrm>
          <a:off x="895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18542</xdr:rowOff>
    </xdr:from>
    <xdr:to>
      <xdr:col>6</xdr:col>
      <xdr:colOff>561975</xdr:colOff>
      <xdr:row>77</xdr:row>
      <xdr:rowOff>120142</xdr:rowOff>
    </xdr:to>
    <xdr:sp macro="" textlink="">
      <xdr:nvSpPr>
        <xdr:cNvPr id="195" name="円/楕円 194"/>
        <xdr:cNvSpPr/>
      </xdr:nvSpPr>
      <xdr:spPr>
        <a:xfrm>
          <a:off x="4584700" y="132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168419</xdr:rowOff>
    </xdr:from>
    <xdr:ext cx="469744" cy="259045"/>
    <xdr:sp macro="" textlink="">
      <xdr:nvSpPr>
        <xdr:cNvPr id="196" name="維持補修費該当値テキスト"/>
        <xdr:cNvSpPr txBox="1"/>
      </xdr:nvSpPr>
      <xdr:spPr>
        <a:xfrm>
          <a:off x="4686300" y="131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35561</xdr:rowOff>
    </xdr:from>
    <xdr:to>
      <xdr:col>5</xdr:col>
      <xdr:colOff>409575</xdr:colOff>
      <xdr:row>77</xdr:row>
      <xdr:rowOff>137161</xdr:rowOff>
    </xdr:to>
    <xdr:sp macro="" textlink="">
      <xdr:nvSpPr>
        <xdr:cNvPr id="197" name="円/楕円 196"/>
        <xdr:cNvSpPr/>
      </xdr:nvSpPr>
      <xdr:spPr>
        <a:xfrm>
          <a:off x="37465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128288</xdr:rowOff>
    </xdr:from>
    <xdr:ext cx="469744" cy="259045"/>
    <xdr:sp macro="" textlink="">
      <xdr:nvSpPr>
        <xdr:cNvPr id="198" name="テキスト ボックス 197"/>
        <xdr:cNvSpPr txBox="1"/>
      </xdr:nvSpPr>
      <xdr:spPr>
        <a:xfrm>
          <a:off x="35624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27939</xdr:rowOff>
    </xdr:from>
    <xdr:to>
      <xdr:col>4</xdr:col>
      <xdr:colOff>206375</xdr:colOff>
      <xdr:row>77</xdr:row>
      <xdr:rowOff>129539</xdr:rowOff>
    </xdr:to>
    <xdr:sp macro="" textlink="">
      <xdr:nvSpPr>
        <xdr:cNvPr id="199" name="円/楕円 198"/>
        <xdr:cNvSpPr/>
      </xdr:nvSpPr>
      <xdr:spPr>
        <a:xfrm>
          <a:off x="2857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120666</xdr:rowOff>
    </xdr:from>
    <xdr:ext cx="469744" cy="259045"/>
    <xdr:sp macro="" textlink="">
      <xdr:nvSpPr>
        <xdr:cNvPr id="200" name="テキスト ボックス 199"/>
        <xdr:cNvSpPr txBox="1"/>
      </xdr:nvSpPr>
      <xdr:spPr>
        <a:xfrm>
          <a:off x="2673427"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30353</xdr:rowOff>
    </xdr:from>
    <xdr:to>
      <xdr:col>3</xdr:col>
      <xdr:colOff>3175</xdr:colOff>
      <xdr:row>77</xdr:row>
      <xdr:rowOff>131953</xdr:rowOff>
    </xdr:to>
    <xdr:sp macro="" textlink="">
      <xdr:nvSpPr>
        <xdr:cNvPr id="201" name="円/楕円 200"/>
        <xdr:cNvSpPr/>
      </xdr:nvSpPr>
      <xdr:spPr>
        <a:xfrm>
          <a:off x="1968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123080</xdr:rowOff>
    </xdr:from>
    <xdr:ext cx="469744" cy="259045"/>
    <xdr:sp macro="" textlink="">
      <xdr:nvSpPr>
        <xdr:cNvPr id="202" name="テキスト ボックス 201"/>
        <xdr:cNvSpPr txBox="1"/>
      </xdr:nvSpPr>
      <xdr:spPr>
        <a:xfrm>
          <a:off x="1784427" y="133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59182</xdr:rowOff>
    </xdr:from>
    <xdr:to>
      <xdr:col>1</xdr:col>
      <xdr:colOff>485775</xdr:colOff>
      <xdr:row>77</xdr:row>
      <xdr:rowOff>160782</xdr:rowOff>
    </xdr:to>
    <xdr:sp macro="" textlink="">
      <xdr:nvSpPr>
        <xdr:cNvPr id="203" name="円/楕円 202"/>
        <xdr:cNvSpPr/>
      </xdr:nvSpPr>
      <xdr:spPr>
        <a:xfrm>
          <a:off x="107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151909</xdr:rowOff>
    </xdr:from>
    <xdr:ext cx="469744" cy="259045"/>
    <xdr:sp macro="" textlink="">
      <xdr:nvSpPr>
        <xdr:cNvPr id="204" name="テキスト ボックス 203"/>
        <xdr:cNvSpPr txBox="1"/>
      </xdr:nvSpPr>
      <xdr:spPr>
        <a:xfrm>
          <a:off x="895427"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5335</xdr:rowOff>
    </xdr:from>
    <xdr:to>
      <xdr:col>6</xdr:col>
      <xdr:colOff>511175</xdr:colOff>
      <xdr:row>95</xdr:row>
      <xdr:rowOff>66942</xdr:rowOff>
    </xdr:to>
    <xdr:cxnSp macro="">
      <xdr:nvCxnSpPr>
        <xdr:cNvPr id="234" name="直線コネクタ 233"/>
        <xdr:cNvCxnSpPr/>
      </xdr:nvCxnSpPr>
      <xdr:spPr>
        <a:xfrm flipV="1">
          <a:off x="3797300" y="16293085"/>
          <a:ext cx="8382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66942</xdr:rowOff>
    </xdr:from>
    <xdr:to>
      <xdr:col>5</xdr:col>
      <xdr:colOff>358775</xdr:colOff>
      <xdr:row>95</xdr:row>
      <xdr:rowOff>121907</xdr:rowOff>
    </xdr:to>
    <xdr:cxnSp macro="">
      <xdr:nvCxnSpPr>
        <xdr:cNvPr id="237" name="直線コネクタ 236"/>
        <xdr:cNvCxnSpPr/>
      </xdr:nvCxnSpPr>
      <xdr:spPr>
        <a:xfrm flipV="1">
          <a:off x="2908300" y="16354692"/>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9" name="テキスト ボックス 238"/>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121907</xdr:rowOff>
    </xdr:from>
    <xdr:to>
      <xdr:col>4</xdr:col>
      <xdr:colOff>155575</xdr:colOff>
      <xdr:row>96</xdr:row>
      <xdr:rowOff>39536</xdr:rowOff>
    </xdr:to>
    <xdr:cxnSp macro="">
      <xdr:nvCxnSpPr>
        <xdr:cNvPr id="240" name="直線コネクタ 239"/>
        <xdr:cNvCxnSpPr/>
      </xdr:nvCxnSpPr>
      <xdr:spPr>
        <a:xfrm flipV="1">
          <a:off x="2019300" y="16409657"/>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2" name="テキスト ボックス 241"/>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39536</xdr:rowOff>
    </xdr:from>
    <xdr:to>
      <xdr:col>2</xdr:col>
      <xdr:colOff>638175</xdr:colOff>
      <xdr:row>96</xdr:row>
      <xdr:rowOff>49822</xdr:rowOff>
    </xdr:to>
    <xdr:cxnSp macro="">
      <xdr:nvCxnSpPr>
        <xdr:cNvPr id="243" name="直線コネクタ 242"/>
        <xdr:cNvCxnSpPr/>
      </xdr:nvCxnSpPr>
      <xdr:spPr>
        <a:xfrm flipV="1">
          <a:off x="1130300" y="16498736"/>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5" name="テキスト ボックス 244"/>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7" name="テキスト ボックス 246"/>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125985</xdr:rowOff>
    </xdr:from>
    <xdr:to>
      <xdr:col>6</xdr:col>
      <xdr:colOff>561975</xdr:colOff>
      <xdr:row>95</xdr:row>
      <xdr:rowOff>56135</xdr:rowOff>
    </xdr:to>
    <xdr:sp macro="" textlink="">
      <xdr:nvSpPr>
        <xdr:cNvPr id="253" name="円/楕円 252"/>
        <xdr:cNvSpPr/>
      </xdr:nvSpPr>
      <xdr:spPr>
        <a:xfrm>
          <a:off x="45847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148862</xdr:rowOff>
    </xdr:from>
    <xdr:ext cx="599010" cy="259045"/>
    <xdr:sp macro="" textlink="">
      <xdr:nvSpPr>
        <xdr:cNvPr id="254" name="扶助費該当値テキスト"/>
        <xdr:cNvSpPr txBox="1"/>
      </xdr:nvSpPr>
      <xdr:spPr>
        <a:xfrm>
          <a:off x="4686300" y="160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117,080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16142</xdr:rowOff>
    </xdr:from>
    <xdr:to>
      <xdr:col>5</xdr:col>
      <xdr:colOff>409575</xdr:colOff>
      <xdr:row>95</xdr:row>
      <xdr:rowOff>117742</xdr:rowOff>
    </xdr:to>
    <xdr:sp macro="" textlink="">
      <xdr:nvSpPr>
        <xdr:cNvPr id="255" name="円/楕円 254"/>
        <xdr:cNvSpPr/>
      </xdr:nvSpPr>
      <xdr:spPr>
        <a:xfrm>
          <a:off x="37465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134269</xdr:rowOff>
    </xdr:from>
    <xdr:ext cx="599010" cy="259045"/>
    <xdr:sp macro="" textlink="">
      <xdr:nvSpPr>
        <xdr:cNvPr id="256" name="テキスト ボックス 255"/>
        <xdr:cNvSpPr txBox="1"/>
      </xdr:nvSpPr>
      <xdr:spPr>
        <a:xfrm>
          <a:off x="3497794" y="16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112,229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71107</xdr:rowOff>
    </xdr:from>
    <xdr:to>
      <xdr:col>4</xdr:col>
      <xdr:colOff>206375</xdr:colOff>
      <xdr:row>96</xdr:row>
      <xdr:rowOff>1257</xdr:rowOff>
    </xdr:to>
    <xdr:sp macro="" textlink="">
      <xdr:nvSpPr>
        <xdr:cNvPr id="257" name="円/楕円 256"/>
        <xdr:cNvSpPr/>
      </xdr:nvSpPr>
      <xdr:spPr>
        <a:xfrm>
          <a:off x="2857500" y="163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17784</xdr:rowOff>
    </xdr:from>
    <xdr:ext cx="599010" cy="259045"/>
    <xdr:sp macro="" textlink="">
      <xdr:nvSpPr>
        <xdr:cNvPr id="258" name="テキスト ボックス 257"/>
        <xdr:cNvSpPr txBox="1"/>
      </xdr:nvSpPr>
      <xdr:spPr>
        <a:xfrm>
          <a:off x="2608794" y="1613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107,901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160186</xdr:rowOff>
    </xdr:from>
    <xdr:to>
      <xdr:col>3</xdr:col>
      <xdr:colOff>3175</xdr:colOff>
      <xdr:row>96</xdr:row>
      <xdr:rowOff>90336</xdr:rowOff>
    </xdr:to>
    <xdr:sp macro="" textlink="">
      <xdr:nvSpPr>
        <xdr:cNvPr id="259" name="円/楕円 258"/>
        <xdr:cNvSpPr/>
      </xdr:nvSpPr>
      <xdr:spPr>
        <a:xfrm>
          <a:off x="1968500" y="164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106863</xdr:rowOff>
    </xdr:from>
    <xdr:ext cx="599010" cy="259045"/>
    <xdr:sp macro="" textlink="">
      <xdr:nvSpPr>
        <xdr:cNvPr id="260" name="テキスト ボックス 259"/>
        <xdr:cNvSpPr txBox="1"/>
      </xdr:nvSpPr>
      <xdr:spPr>
        <a:xfrm>
          <a:off x="1719794" y="162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170472</xdr:rowOff>
    </xdr:from>
    <xdr:to>
      <xdr:col>1</xdr:col>
      <xdr:colOff>485775</xdr:colOff>
      <xdr:row>96</xdr:row>
      <xdr:rowOff>100622</xdr:rowOff>
    </xdr:to>
    <xdr:sp macro="" textlink="">
      <xdr:nvSpPr>
        <xdr:cNvPr id="261" name="円/楕円 260"/>
        <xdr:cNvSpPr/>
      </xdr:nvSpPr>
      <xdr:spPr>
        <a:xfrm>
          <a:off x="1079500" y="164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117149</xdr:rowOff>
    </xdr:from>
    <xdr:ext cx="599010" cy="259045"/>
    <xdr:sp macro="" textlink="">
      <xdr:nvSpPr>
        <xdr:cNvPr id="262" name="テキスト ボックス 261"/>
        <xdr:cNvSpPr txBox="1"/>
      </xdr:nvSpPr>
      <xdr:spPr>
        <a:xfrm>
          <a:off x="830794" y="1623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32624</xdr:rowOff>
    </xdr:from>
    <xdr:to>
      <xdr:col>15</xdr:col>
      <xdr:colOff>180975</xdr:colOff>
      <xdr:row>35</xdr:row>
      <xdr:rowOff>86413</xdr:rowOff>
    </xdr:to>
    <xdr:cxnSp macro="">
      <xdr:nvCxnSpPr>
        <xdr:cNvPr id="289" name="直線コネクタ 288"/>
        <xdr:cNvCxnSpPr/>
      </xdr:nvCxnSpPr>
      <xdr:spPr>
        <a:xfrm>
          <a:off x="9639300" y="6033374"/>
          <a:ext cx="838200" cy="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6221</xdr:rowOff>
    </xdr:from>
    <xdr:to>
      <xdr:col>14</xdr:col>
      <xdr:colOff>28575</xdr:colOff>
      <xdr:row>35</xdr:row>
      <xdr:rowOff>32624</xdr:rowOff>
    </xdr:to>
    <xdr:cxnSp macro="">
      <xdr:nvCxnSpPr>
        <xdr:cNvPr id="292" name="直線コネクタ 291"/>
        <xdr:cNvCxnSpPr/>
      </xdr:nvCxnSpPr>
      <xdr:spPr>
        <a:xfrm>
          <a:off x="8750300" y="6006971"/>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6221</xdr:rowOff>
    </xdr:from>
    <xdr:to>
      <xdr:col>12</xdr:col>
      <xdr:colOff>511175</xdr:colOff>
      <xdr:row>35</xdr:row>
      <xdr:rowOff>60376</xdr:rowOff>
    </xdr:to>
    <xdr:cxnSp macro="">
      <xdr:nvCxnSpPr>
        <xdr:cNvPr id="295" name="直線コネクタ 294"/>
        <xdr:cNvCxnSpPr/>
      </xdr:nvCxnSpPr>
      <xdr:spPr>
        <a:xfrm flipV="1">
          <a:off x="7861300" y="6006971"/>
          <a:ext cx="8890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60376</xdr:rowOff>
    </xdr:from>
    <xdr:to>
      <xdr:col>11</xdr:col>
      <xdr:colOff>307975</xdr:colOff>
      <xdr:row>35</xdr:row>
      <xdr:rowOff>74915</xdr:rowOff>
    </xdr:to>
    <xdr:cxnSp macro="">
      <xdr:nvCxnSpPr>
        <xdr:cNvPr id="298" name="直線コネクタ 297"/>
        <xdr:cNvCxnSpPr/>
      </xdr:nvCxnSpPr>
      <xdr:spPr>
        <a:xfrm flipV="1">
          <a:off x="6972300" y="6061126"/>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67764</xdr:rowOff>
    </xdr:from>
    <xdr:ext cx="534377" cy="259045"/>
    <xdr:sp macro="" textlink="">
      <xdr:nvSpPr>
        <xdr:cNvPr id="302" name="テキスト ボックス 301"/>
        <xdr:cNvSpPr txBox="1"/>
      </xdr:nvSpPr>
      <xdr:spPr>
        <a:xfrm>
          <a:off x="6705111" y="57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35613</xdr:rowOff>
    </xdr:from>
    <xdr:to>
      <xdr:col>15</xdr:col>
      <xdr:colOff>231775</xdr:colOff>
      <xdr:row>35</xdr:row>
      <xdr:rowOff>137213</xdr:rowOff>
    </xdr:to>
    <xdr:sp macro="" textlink="">
      <xdr:nvSpPr>
        <xdr:cNvPr id="308" name="円/楕円 307"/>
        <xdr:cNvSpPr/>
      </xdr:nvSpPr>
      <xdr:spPr>
        <a:xfrm>
          <a:off x="10426700" y="60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14040</xdr:rowOff>
    </xdr:from>
    <xdr:ext cx="534377" cy="259045"/>
    <xdr:sp macro="" textlink="">
      <xdr:nvSpPr>
        <xdr:cNvPr id="309" name="補助費等該当値テキスト"/>
        <xdr:cNvSpPr txBox="1"/>
      </xdr:nvSpPr>
      <xdr:spPr>
        <a:xfrm>
          <a:off x="10528300" y="60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24,831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153274</xdr:rowOff>
    </xdr:from>
    <xdr:to>
      <xdr:col>14</xdr:col>
      <xdr:colOff>79375</xdr:colOff>
      <xdr:row>35</xdr:row>
      <xdr:rowOff>83424</xdr:rowOff>
    </xdr:to>
    <xdr:sp macro="" textlink="">
      <xdr:nvSpPr>
        <xdr:cNvPr id="310" name="円/楕円 309"/>
        <xdr:cNvSpPr/>
      </xdr:nvSpPr>
      <xdr:spPr>
        <a:xfrm>
          <a:off x="9588500" y="59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74551</xdr:rowOff>
    </xdr:from>
    <xdr:ext cx="534377" cy="259045"/>
    <xdr:sp macro="" textlink="">
      <xdr:nvSpPr>
        <xdr:cNvPr id="311" name="テキスト ボックス 310"/>
        <xdr:cNvSpPr txBox="1"/>
      </xdr:nvSpPr>
      <xdr:spPr>
        <a:xfrm>
          <a:off x="9372111" y="60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126871</xdr:rowOff>
    </xdr:from>
    <xdr:to>
      <xdr:col>12</xdr:col>
      <xdr:colOff>561975</xdr:colOff>
      <xdr:row>35</xdr:row>
      <xdr:rowOff>57021</xdr:rowOff>
    </xdr:to>
    <xdr:sp macro="" textlink="">
      <xdr:nvSpPr>
        <xdr:cNvPr id="312" name="円/楕円 311"/>
        <xdr:cNvSpPr/>
      </xdr:nvSpPr>
      <xdr:spPr>
        <a:xfrm>
          <a:off x="8699500" y="59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48148</xdr:rowOff>
    </xdr:from>
    <xdr:ext cx="534377" cy="259045"/>
    <xdr:sp macro="" textlink="">
      <xdr:nvSpPr>
        <xdr:cNvPr id="313" name="テキスト ボックス 312"/>
        <xdr:cNvSpPr txBox="1"/>
      </xdr:nvSpPr>
      <xdr:spPr>
        <a:xfrm>
          <a:off x="8483111" y="60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9576</xdr:rowOff>
    </xdr:from>
    <xdr:to>
      <xdr:col>11</xdr:col>
      <xdr:colOff>358775</xdr:colOff>
      <xdr:row>35</xdr:row>
      <xdr:rowOff>111176</xdr:rowOff>
    </xdr:to>
    <xdr:sp macro="" textlink="">
      <xdr:nvSpPr>
        <xdr:cNvPr id="314" name="円/楕円 313"/>
        <xdr:cNvSpPr/>
      </xdr:nvSpPr>
      <xdr:spPr>
        <a:xfrm>
          <a:off x="78105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102303</xdr:rowOff>
    </xdr:from>
    <xdr:ext cx="534377" cy="259045"/>
    <xdr:sp macro="" textlink="">
      <xdr:nvSpPr>
        <xdr:cNvPr id="315" name="テキスト ボックス 314"/>
        <xdr:cNvSpPr txBox="1"/>
      </xdr:nvSpPr>
      <xdr:spPr>
        <a:xfrm>
          <a:off x="7594111" y="61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24115</xdr:rowOff>
    </xdr:from>
    <xdr:to>
      <xdr:col>10</xdr:col>
      <xdr:colOff>155575</xdr:colOff>
      <xdr:row>35</xdr:row>
      <xdr:rowOff>125715</xdr:rowOff>
    </xdr:to>
    <xdr:sp macro="" textlink="">
      <xdr:nvSpPr>
        <xdr:cNvPr id="316" name="円/楕円 315"/>
        <xdr:cNvSpPr/>
      </xdr:nvSpPr>
      <xdr:spPr>
        <a:xfrm>
          <a:off x="6921500" y="6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116842</xdr:rowOff>
    </xdr:from>
    <xdr:ext cx="534377" cy="259045"/>
    <xdr:sp macro="" textlink="">
      <xdr:nvSpPr>
        <xdr:cNvPr id="317" name="テキスト ボックス 316"/>
        <xdr:cNvSpPr txBox="1"/>
      </xdr:nvSpPr>
      <xdr:spPr>
        <a:xfrm>
          <a:off x="6705111" y="61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89274</xdr:rowOff>
    </xdr:from>
    <xdr:to>
      <xdr:col>15</xdr:col>
      <xdr:colOff>180975</xdr:colOff>
      <xdr:row>57</xdr:row>
      <xdr:rowOff>79864</xdr:rowOff>
    </xdr:to>
    <xdr:cxnSp macro="">
      <xdr:nvCxnSpPr>
        <xdr:cNvPr id="347" name="直線コネクタ 346"/>
        <xdr:cNvCxnSpPr/>
      </xdr:nvCxnSpPr>
      <xdr:spPr>
        <a:xfrm>
          <a:off x="9639300" y="9690474"/>
          <a:ext cx="838200" cy="16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89274</xdr:rowOff>
    </xdr:from>
    <xdr:to>
      <xdr:col>14</xdr:col>
      <xdr:colOff>28575</xdr:colOff>
      <xdr:row>56</xdr:row>
      <xdr:rowOff>155664</xdr:rowOff>
    </xdr:to>
    <xdr:cxnSp macro="">
      <xdr:nvCxnSpPr>
        <xdr:cNvPr id="350" name="直線コネクタ 349"/>
        <xdr:cNvCxnSpPr/>
      </xdr:nvCxnSpPr>
      <xdr:spPr>
        <a:xfrm flipV="1">
          <a:off x="8750300" y="9690474"/>
          <a:ext cx="889000" cy="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37863</xdr:rowOff>
    </xdr:from>
    <xdr:ext cx="534377" cy="259045"/>
    <xdr:sp macro="" textlink="">
      <xdr:nvSpPr>
        <xdr:cNvPr id="352" name="テキスト ボックス 351"/>
        <xdr:cNvSpPr txBox="1"/>
      </xdr:nvSpPr>
      <xdr:spPr>
        <a:xfrm>
          <a:off x="9372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155664</xdr:rowOff>
    </xdr:from>
    <xdr:to>
      <xdr:col>12</xdr:col>
      <xdr:colOff>511175</xdr:colOff>
      <xdr:row>57</xdr:row>
      <xdr:rowOff>80511</xdr:rowOff>
    </xdr:to>
    <xdr:cxnSp macro="">
      <xdr:nvCxnSpPr>
        <xdr:cNvPr id="353" name="直線コネクタ 352"/>
        <xdr:cNvCxnSpPr/>
      </xdr:nvCxnSpPr>
      <xdr:spPr>
        <a:xfrm flipV="1">
          <a:off x="7861300" y="9756864"/>
          <a:ext cx="889000" cy="9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5" name="テキスト ボックス 354"/>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77578</xdr:rowOff>
    </xdr:from>
    <xdr:to>
      <xdr:col>11</xdr:col>
      <xdr:colOff>307975</xdr:colOff>
      <xdr:row>57</xdr:row>
      <xdr:rowOff>80511</xdr:rowOff>
    </xdr:to>
    <xdr:cxnSp macro="">
      <xdr:nvCxnSpPr>
        <xdr:cNvPr id="356" name="直線コネクタ 355"/>
        <xdr:cNvCxnSpPr/>
      </xdr:nvCxnSpPr>
      <xdr:spPr>
        <a:xfrm>
          <a:off x="6972300" y="9678778"/>
          <a:ext cx="889000" cy="17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98880</xdr:rowOff>
    </xdr:from>
    <xdr:ext cx="534377" cy="259045"/>
    <xdr:sp macro="" textlink="">
      <xdr:nvSpPr>
        <xdr:cNvPr id="358" name="テキスト ボックス 357"/>
        <xdr:cNvSpPr txBox="1"/>
      </xdr:nvSpPr>
      <xdr:spPr>
        <a:xfrm>
          <a:off x="7594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15797</xdr:rowOff>
    </xdr:from>
    <xdr:ext cx="534377" cy="259045"/>
    <xdr:sp macro="" textlink="">
      <xdr:nvSpPr>
        <xdr:cNvPr id="360" name="テキスト ボックス 359"/>
        <xdr:cNvSpPr txBox="1"/>
      </xdr:nvSpPr>
      <xdr:spPr>
        <a:xfrm>
          <a:off x="6705111" y="97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29064</xdr:rowOff>
    </xdr:from>
    <xdr:to>
      <xdr:col>15</xdr:col>
      <xdr:colOff>231775</xdr:colOff>
      <xdr:row>57</xdr:row>
      <xdr:rowOff>130664</xdr:rowOff>
    </xdr:to>
    <xdr:sp macro="" textlink="">
      <xdr:nvSpPr>
        <xdr:cNvPr id="366" name="円/楕円 365"/>
        <xdr:cNvSpPr/>
      </xdr:nvSpPr>
      <xdr:spPr>
        <a:xfrm>
          <a:off x="10426700" y="98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7491</xdr:rowOff>
    </xdr:from>
    <xdr:ext cx="534377" cy="259045"/>
    <xdr:sp macro="" textlink="">
      <xdr:nvSpPr>
        <xdr:cNvPr id="367" name="普通建設事業費該当値テキスト"/>
        <xdr:cNvSpPr txBox="1"/>
      </xdr:nvSpPr>
      <xdr:spPr>
        <a:xfrm>
          <a:off x="10528300" y="97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36,141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38474</xdr:rowOff>
    </xdr:from>
    <xdr:to>
      <xdr:col>14</xdr:col>
      <xdr:colOff>79375</xdr:colOff>
      <xdr:row>56</xdr:row>
      <xdr:rowOff>140074</xdr:rowOff>
    </xdr:to>
    <xdr:sp macro="" textlink="">
      <xdr:nvSpPr>
        <xdr:cNvPr id="368" name="円/楕円 367"/>
        <xdr:cNvSpPr/>
      </xdr:nvSpPr>
      <xdr:spPr>
        <a:xfrm>
          <a:off x="9588500" y="96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131201</xdr:rowOff>
    </xdr:from>
    <xdr:ext cx="534377" cy="259045"/>
    <xdr:sp macro="" textlink="">
      <xdr:nvSpPr>
        <xdr:cNvPr id="369" name="テキスト ボックス 368"/>
        <xdr:cNvSpPr txBox="1"/>
      </xdr:nvSpPr>
      <xdr:spPr>
        <a:xfrm>
          <a:off x="9372111" y="97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104864</xdr:rowOff>
    </xdr:from>
    <xdr:to>
      <xdr:col>12</xdr:col>
      <xdr:colOff>561975</xdr:colOff>
      <xdr:row>57</xdr:row>
      <xdr:rowOff>35014</xdr:rowOff>
    </xdr:to>
    <xdr:sp macro="" textlink="">
      <xdr:nvSpPr>
        <xdr:cNvPr id="370" name="円/楕円 369"/>
        <xdr:cNvSpPr/>
      </xdr:nvSpPr>
      <xdr:spPr>
        <a:xfrm>
          <a:off x="8699500" y="97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26141</xdr:rowOff>
    </xdr:from>
    <xdr:ext cx="534377" cy="259045"/>
    <xdr:sp macro="" textlink="">
      <xdr:nvSpPr>
        <xdr:cNvPr id="371" name="テキスト ボックス 370"/>
        <xdr:cNvSpPr txBox="1"/>
      </xdr:nvSpPr>
      <xdr:spPr>
        <a:xfrm>
          <a:off x="8483111" y="979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29711</xdr:rowOff>
    </xdr:from>
    <xdr:to>
      <xdr:col>11</xdr:col>
      <xdr:colOff>358775</xdr:colOff>
      <xdr:row>57</xdr:row>
      <xdr:rowOff>131311</xdr:rowOff>
    </xdr:to>
    <xdr:sp macro="" textlink="">
      <xdr:nvSpPr>
        <xdr:cNvPr id="372" name="円/楕円 371"/>
        <xdr:cNvSpPr/>
      </xdr:nvSpPr>
      <xdr:spPr>
        <a:xfrm>
          <a:off x="7810500" y="9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122438</xdr:rowOff>
    </xdr:from>
    <xdr:ext cx="534377" cy="259045"/>
    <xdr:sp macro="" textlink="">
      <xdr:nvSpPr>
        <xdr:cNvPr id="373" name="テキスト ボックス 372"/>
        <xdr:cNvSpPr txBox="1"/>
      </xdr:nvSpPr>
      <xdr:spPr>
        <a:xfrm>
          <a:off x="7594111" y="98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26778</xdr:rowOff>
    </xdr:from>
    <xdr:to>
      <xdr:col>10</xdr:col>
      <xdr:colOff>155575</xdr:colOff>
      <xdr:row>56</xdr:row>
      <xdr:rowOff>128378</xdr:rowOff>
    </xdr:to>
    <xdr:sp macro="" textlink="">
      <xdr:nvSpPr>
        <xdr:cNvPr id="374" name="円/楕円 373"/>
        <xdr:cNvSpPr/>
      </xdr:nvSpPr>
      <xdr:spPr>
        <a:xfrm>
          <a:off x="6921500" y="9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144905</xdr:rowOff>
    </xdr:from>
    <xdr:ext cx="534377" cy="259045"/>
    <xdr:sp macro="" textlink="">
      <xdr:nvSpPr>
        <xdr:cNvPr id="375" name="テキスト ボックス 374"/>
        <xdr:cNvSpPr txBox="1"/>
      </xdr:nvSpPr>
      <xdr:spPr>
        <a:xfrm>
          <a:off x="6705111" y="9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20690</xdr:rowOff>
    </xdr:from>
    <xdr:to>
      <xdr:col>15</xdr:col>
      <xdr:colOff>180975</xdr:colOff>
      <xdr:row>78</xdr:row>
      <xdr:rowOff>13674</xdr:rowOff>
    </xdr:to>
    <xdr:cxnSp macro="">
      <xdr:nvCxnSpPr>
        <xdr:cNvPr id="402" name="直線コネクタ 401"/>
        <xdr:cNvCxnSpPr/>
      </xdr:nvCxnSpPr>
      <xdr:spPr>
        <a:xfrm>
          <a:off x="9639300" y="13222340"/>
          <a:ext cx="838200" cy="1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20690</xdr:rowOff>
    </xdr:from>
    <xdr:to>
      <xdr:col>14</xdr:col>
      <xdr:colOff>28575</xdr:colOff>
      <xdr:row>77</xdr:row>
      <xdr:rowOff>36235</xdr:rowOff>
    </xdr:to>
    <xdr:cxnSp macro="">
      <xdr:nvCxnSpPr>
        <xdr:cNvPr id="405" name="直線コネクタ 404"/>
        <xdr:cNvCxnSpPr/>
      </xdr:nvCxnSpPr>
      <xdr:spPr>
        <a:xfrm flipV="1">
          <a:off x="8750300" y="1322234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7" name="テキスト ボックス 406"/>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09" name="テキスト ボックス 408"/>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134324</xdr:rowOff>
    </xdr:from>
    <xdr:to>
      <xdr:col>15</xdr:col>
      <xdr:colOff>231775</xdr:colOff>
      <xdr:row>78</xdr:row>
      <xdr:rowOff>64474</xdr:rowOff>
    </xdr:to>
    <xdr:sp macro="" textlink="">
      <xdr:nvSpPr>
        <xdr:cNvPr id="415" name="円/楕円 414"/>
        <xdr:cNvSpPr/>
      </xdr:nvSpPr>
      <xdr:spPr>
        <a:xfrm>
          <a:off x="10426700" y="133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49251</xdr:rowOff>
    </xdr:from>
    <xdr:ext cx="469744" cy="259045"/>
    <xdr:sp macro="" textlink="">
      <xdr:nvSpPr>
        <xdr:cNvPr id="416" name="普通建設事業費 （ うち新規整備　）該当値テキスト"/>
        <xdr:cNvSpPr txBox="1"/>
      </xdr:nvSpPr>
      <xdr:spPr>
        <a:xfrm>
          <a:off x="10528300" y="132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141340</xdr:rowOff>
    </xdr:from>
    <xdr:to>
      <xdr:col>14</xdr:col>
      <xdr:colOff>79375</xdr:colOff>
      <xdr:row>77</xdr:row>
      <xdr:rowOff>71490</xdr:rowOff>
    </xdr:to>
    <xdr:sp macro="" textlink="">
      <xdr:nvSpPr>
        <xdr:cNvPr id="417" name="円/楕円 416"/>
        <xdr:cNvSpPr/>
      </xdr:nvSpPr>
      <xdr:spPr>
        <a:xfrm>
          <a:off x="9588500" y="131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62617</xdr:rowOff>
    </xdr:from>
    <xdr:ext cx="534377" cy="259045"/>
    <xdr:sp macro="" textlink="">
      <xdr:nvSpPr>
        <xdr:cNvPr id="418" name="テキスト ボックス 417"/>
        <xdr:cNvSpPr txBox="1"/>
      </xdr:nvSpPr>
      <xdr:spPr>
        <a:xfrm>
          <a:off x="9372111" y="132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156885</xdr:rowOff>
    </xdr:from>
    <xdr:to>
      <xdr:col>12</xdr:col>
      <xdr:colOff>561975</xdr:colOff>
      <xdr:row>77</xdr:row>
      <xdr:rowOff>87035</xdr:rowOff>
    </xdr:to>
    <xdr:sp macro="" textlink="">
      <xdr:nvSpPr>
        <xdr:cNvPr id="419" name="円/楕円 418"/>
        <xdr:cNvSpPr/>
      </xdr:nvSpPr>
      <xdr:spPr>
        <a:xfrm>
          <a:off x="8699500" y="131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78162</xdr:rowOff>
    </xdr:from>
    <xdr:ext cx="534377" cy="259045"/>
    <xdr:sp macro="" textlink="">
      <xdr:nvSpPr>
        <xdr:cNvPr id="420" name="テキスト ボックス 419"/>
        <xdr:cNvSpPr txBox="1"/>
      </xdr:nvSpPr>
      <xdr:spPr>
        <a:xfrm>
          <a:off x="8483111" y="132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152860</xdr:rowOff>
    </xdr:from>
    <xdr:to>
      <xdr:col>15</xdr:col>
      <xdr:colOff>180975</xdr:colOff>
      <xdr:row>97</xdr:row>
      <xdr:rowOff>55804</xdr:rowOff>
    </xdr:to>
    <xdr:cxnSp macro="">
      <xdr:nvCxnSpPr>
        <xdr:cNvPr id="452" name="直線コネクタ 451"/>
        <xdr:cNvCxnSpPr/>
      </xdr:nvCxnSpPr>
      <xdr:spPr>
        <a:xfrm>
          <a:off x="9639300" y="16612060"/>
          <a:ext cx="838200" cy="7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159718</xdr:rowOff>
    </xdr:from>
    <xdr:ext cx="534377" cy="259045"/>
    <xdr:sp macro="" textlink="">
      <xdr:nvSpPr>
        <xdr:cNvPr id="453" name="普通建設事業費 （ うち更新整備　）平均値テキスト"/>
        <xdr:cNvSpPr txBox="1"/>
      </xdr:nvSpPr>
      <xdr:spPr>
        <a:xfrm>
          <a:off x="10528300" y="1644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152860</xdr:rowOff>
    </xdr:from>
    <xdr:to>
      <xdr:col>14</xdr:col>
      <xdr:colOff>28575</xdr:colOff>
      <xdr:row>98</xdr:row>
      <xdr:rowOff>60082</xdr:rowOff>
    </xdr:to>
    <xdr:cxnSp macro="">
      <xdr:nvCxnSpPr>
        <xdr:cNvPr id="455" name="直線コネクタ 454"/>
        <xdr:cNvCxnSpPr/>
      </xdr:nvCxnSpPr>
      <xdr:spPr>
        <a:xfrm flipV="1">
          <a:off x="8750300" y="16612060"/>
          <a:ext cx="889000" cy="25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70004</xdr:rowOff>
    </xdr:from>
    <xdr:ext cx="534377" cy="259045"/>
    <xdr:sp macro="" textlink="">
      <xdr:nvSpPr>
        <xdr:cNvPr id="457" name="テキスト ボックス 456"/>
        <xdr:cNvSpPr txBox="1"/>
      </xdr:nvSpPr>
      <xdr:spPr>
        <a:xfrm>
          <a:off x="9372111" y="167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113954</xdr:rowOff>
    </xdr:from>
    <xdr:ext cx="534377" cy="259045"/>
    <xdr:sp macro="" textlink="">
      <xdr:nvSpPr>
        <xdr:cNvPr id="459" name="テキスト ボックス 458"/>
        <xdr:cNvSpPr txBox="1"/>
      </xdr:nvSpPr>
      <xdr:spPr>
        <a:xfrm>
          <a:off x="8483111" y="164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5004</xdr:rowOff>
    </xdr:from>
    <xdr:to>
      <xdr:col>15</xdr:col>
      <xdr:colOff>231775</xdr:colOff>
      <xdr:row>97</xdr:row>
      <xdr:rowOff>106604</xdr:rowOff>
    </xdr:to>
    <xdr:sp macro="" textlink="">
      <xdr:nvSpPr>
        <xdr:cNvPr id="465" name="円/楕円 464"/>
        <xdr:cNvSpPr/>
      </xdr:nvSpPr>
      <xdr:spPr>
        <a:xfrm>
          <a:off x="10426700" y="166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154881</xdr:rowOff>
    </xdr:from>
    <xdr:ext cx="534377" cy="259045"/>
    <xdr:sp macro="" textlink="">
      <xdr:nvSpPr>
        <xdr:cNvPr id="466" name="普通建設事業費 （ うち更新整備　）該当値テキスト"/>
        <xdr:cNvSpPr txBox="1"/>
      </xdr:nvSpPr>
      <xdr:spPr>
        <a:xfrm>
          <a:off x="10528300" y="166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102060</xdr:rowOff>
    </xdr:from>
    <xdr:to>
      <xdr:col>14</xdr:col>
      <xdr:colOff>79375</xdr:colOff>
      <xdr:row>97</xdr:row>
      <xdr:rowOff>32210</xdr:rowOff>
    </xdr:to>
    <xdr:sp macro="" textlink="">
      <xdr:nvSpPr>
        <xdr:cNvPr id="467" name="円/楕円 466"/>
        <xdr:cNvSpPr/>
      </xdr:nvSpPr>
      <xdr:spPr>
        <a:xfrm>
          <a:off x="9588500" y="165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48737</xdr:rowOff>
    </xdr:from>
    <xdr:ext cx="534377" cy="259045"/>
    <xdr:sp macro="" textlink="">
      <xdr:nvSpPr>
        <xdr:cNvPr id="468" name="テキスト ボックス 467"/>
        <xdr:cNvSpPr txBox="1"/>
      </xdr:nvSpPr>
      <xdr:spPr>
        <a:xfrm>
          <a:off x="9372111" y="163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9282</xdr:rowOff>
    </xdr:from>
    <xdr:to>
      <xdr:col>12</xdr:col>
      <xdr:colOff>561975</xdr:colOff>
      <xdr:row>98</xdr:row>
      <xdr:rowOff>110882</xdr:rowOff>
    </xdr:to>
    <xdr:sp macro="" textlink="">
      <xdr:nvSpPr>
        <xdr:cNvPr id="469" name="円/楕円 468"/>
        <xdr:cNvSpPr/>
      </xdr:nvSpPr>
      <xdr:spPr>
        <a:xfrm>
          <a:off x="8699500" y="1681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102009</xdr:rowOff>
    </xdr:from>
    <xdr:ext cx="534377" cy="259045"/>
    <xdr:sp macro="" textlink="">
      <xdr:nvSpPr>
        <xdr:cNvPr id="470" name="テキスト ボックス 469"/>
        <xdr:cNvSpPr txBox="1"/>
      </xdr:nvSpPr>
      <xdr:spPr>
        <a:xfrm>
          <a:off x="8483111" y="169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93588</xdr:rowOff>
    </xdr:from>
    <xdr:to>
      <xdr:col>23</xdr:col>
      <xdr:colOff>517525</xdr:colOff>
      <xdr:row>39</xdr:row>
      <xdr:rowOff>97670</xdr:rowOff>
    </xdr:to>
    <xdr:cxnSp macro="">
      <xdr:nvCxnSpPr>
        <xdr:cNvPr id="501" name="直線コネクタ 500"/>
        <xdr:cNvCxnSpPr/>
      </xdr:nvCxnSpPr>
      <xdr:spPr>
        <a:xfrm flipV="1">
          <a:off x="15481300" y="6780138"/>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97670</xdr:rowOff>
    </xdr:from>
    <xdr:to>
      <xdr:col>22</xdr:col>
      <xdr:colOff>365125</xdr:colOff>
      <xdr:row>39</xdr:row>
      <xdr:rowOff>97866</xdr:rowOff>
    </xdr:to>
    <xdr:cxnSp macro="">
      <xdr:nvCxnSpPr>
        <xdr:cNvPr id="504" name="直線コネクタ 503"/>
        <xdr:cNvCxnSpPr/>
      </xdr:nvCxnSpPr>
      <xdr:spPr>
        <a:xfrm flipV="1">
          <a:off x="14592300" y="6784220"/>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97801</xdr:rowOff>
    </xdr:from>
    <xdr:to>
      <xdr:col>21</xdr:col>
      <xdr:colOff>161925</xdr:colOff>
      <xdr:row>39</xdr:row>
      <xdr:rowOff>97866</xdr:rowOff>
    </xdr:to>
    <xdr:cxnSp macro="">
      <xdr:nvCxnSpPr>
        <xdr:cNvPr id="507" name="直線コネクタ 506"/>
        <xdr:cNvCxnSpPr/>
      </xdr:nvCxnSpPr>
      <xdr:spPr>
        <a:xfrm>
          <a:off x="13703300" y="6784351"/>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97801</xdr:rowOff>
    </xdr:from>
    <xdr:to>
      <xdr:col>19</xdr:col>
      <xdr:colOff>644525</xdr:colOff>
      <xdr:row>39</xdr:row>
      <xdr:rowOff>97801</xdr:rowOff>
    </xdr:to>
    <xdr:cxnSp macro="">
      <xdr:nvCxnSpPr>
        <xdr:cNvPr id="510" name="直線コネクタ 509"/>
        <xdr:cNvCxnSpPr/>
      </xdr:nvCxnSpPr>
      <xdr:spPr>
        <a:xfrm>
          <a:off x="12814300" y="67843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42788</xdr:rowOff>
    </xdr:from>
    <xdr:to>
      <xdr:col>23</xdr:col>
      <xdr:colOff>568325</xdr:colOff>
      <xdr:row>39</xdr:row>
      <xdr:rowOff>144388</xdr:rowOff>
    </xdr:to>
    <xdr:sp macro="" textlink="">
      <xdr:nvSpPr>
        <xdr:cNvPr id="520" name="円/楕円 519"/>
        <xdr:cNvSpPr/>
      </xdr:nvSpPr>
      <xdr:spPr>
        <a:xfrm>
          <a:off x="162687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378565" cy="259045"/>
    <xdr:sp macro="" textlink="">
      <xdr:nvSpPr>
        <xdr:cNvPr id="521" name="災害復旧事業費該当値テキスト"/>
        <xdr:cNvSpPr txBox="1"/>
      </xdr:nvSpPr>
      <xdr:spPr>
        <a:xfrm>
          <a:off x="16370300" y="6668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46870</xdr:rowOff>
    </xdr:from>
    <xdr:to>
      <xdr:col>22</xdr:col>
      <xdr:colOff>415925</xdr:colOff>
      <xdr:row>39</xdr:row>
      <xdr:rowOff>148470</xdr:rowOff>
    </xdr:to>
    <xdr:sp macro="" textlink="">
      <xdr:nvSpPr>
        <xdr:cNvPr id="522" name="円/楕円 521"/>
        <xdr:cNvSpPr/>
      </xdr:nvSpPr>
      <xdr:spPr>
        <a:xfrm>
          <a:off x="15430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139597</xdr:rowOff>
    </xdr:from>
    <xdr:ext cx="313932" cy="259045"/>
    <xdr:sp macro="" textlink="">
      <xdr:nvSpPr>
        <xdr:cNvPr id="523" name="テキスト ボックス 522"/>
        <xdr:cNvSpPr txBox="1"/>
      </xdr:nvSpPr>
      <xdr:spPr>
        <a:xfrm>
          <a:off x="15324333" y="682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47066</xdr:rowOff>
    </xdr:from>
    <xdr:to>
      <xdr:col>21</xdr:col>
      <xdr:colOff>212725</xdr:colOff>
      <xdr:row>39</xdr:row>
      <xdr:rowOff>148666</xdr:rowOff>
    </xdr:to>
    <xdr:sp macro="" textlink="">
      <xdr:nvSpPr>
        <xdr:cNvPr id="524" name="円/楕円 523"/>
        <xdr:cNvSpPr/>
      </xdr:nvSpPr>
      <xdr:spPr>
        <a:xfrm>
          <a:off x="14541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139793</xdr:rowOff>
    </xdr:from>
    <xdr:ext cx="313932" cy="259045"/>
    <xdr:sp macro="" textlink="">
      <xdr:nvSpPr>
        <xdr:cNvPr id="525" name="テキスト ボックス 524"/>
        <xdr:cNvSpPr txBox="1"/>
      </xdr:nvSpPr>
      <xdr:spPr>
        <a:xfrm>
          <a:off x="14435333" y="6826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47001</xdr:rowOff>
    </xdr:from>
    <xdr:to>
      <xdr:col>20</xdr:col>
      <xdr:colOff>9525</xdr:colOff>
      <xdr:row>39</xdr:row>
      <xdr:rowOff>148601</xdr:rowOff>
    </xdr:to>
    <xdr:sp macro="" textlink="">
      <xdr:nvSpPr>
        <xdr:cNvPr id="526" name="円/楕円 525"/>
        <xdr:cNvSpPr/>
      </xdr:nvSpPr>
      <xdr:spPr>
        <a:xfrm>
          <a:off x="13652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139728</xdr:rowOff>
    </xdr:from>
    <xdr:ext cx="313932" cy="259045"/>
    <xdr:sp macro="" textlink="">
      <xdr:nvSpPr>
        <xdr:cNvPr id="527" name="テキスト ボックス 526"/>
        <xdr:cNvSpPr txBox="1"/>
      </xdr:nvSpPr>
      <xdr:spPr>
        <a:xfrm>
          <a:off x="13546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47001</xdr:rowOff>
    </xdr:from>
    <xdr:to>
      <xdr:col>18</xdr:col>
      <xdr:colOff>492125</xdr:colOff>
      <xdr:row>39</xdr:row>
      <xdr:rowOff>148601</xdr:rowOff>
    </xdr:to>
    <xdr:sp macro="" textlink="">
      <xdr:nvSpPr>
        <xdr:cNvPr id="528" name="円/楕円 527"/>
        <xdr:cNvSpPr/>
      </xdr:nvSpPr>
      <xdr:spPr>
        <a:xfrm>
          <a:off x="12763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139728</xdr:rowOff>
    </xdr:from>
    <xdr:ext cx="313932" cy="259045"/>
    <xdr:sp macro="" textlink="">
      <xdr:nvSpPr>
        <xdr:cNvPr id="529" name="テキスト ボックス 528"/>
        <xdr:cNvSpPr txBox="1"/>
      </xdr:nvSpPr>
      <xdr:spPr>
        <a:xfrm>
          <a:off x="12657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88134</xdr:rowOff>
    </xdr:from>
    <xdr:to>
      <xdr:col>23</xdr:col>
      <xdr:colOff>517525</xdr:colOff>
      <xdr:row>75</xdr:row>
      <xdr:rowOff>98715</xdr:rowOff>
    </xdr:to>
    <xdr:cxnSp macro="">
      <xdr:nvCxnSpPr>
        <xdr:cNvPr id="610" name="直線コネクタ 609"/>
        <xdr:cNvCxnSpPr/>
      </xdr:nvCxnSpPr>
      <xdr:spPr>
        <a:xfrm>
          <a:off x="15481300" y="12946884"/>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89</xdr:rowOff>
    </xdr:from>
    <xdr:ext cx="534377" cy="259045"/>
    <xdr:sp macro="" textlink="">
      <xdr:nvSpPr>
        <xdr:cNvPr id="611" name="公債費平均値テキスト"/>
        <xdr:cNvSpPr txBox="1"/>
      </xdr:nvSpPr>
      <xdr:spPr>
        <a:xfrm>
          <a:off x="16370300" y="12515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88134</xdr:rowOff>
    </xdr:from>
    <xdr:to>
      <xdr:col>22</xdr:col>
      <xdr:colOff>365125</xdr:colOff>
      <xdr:row>75</xdr:row>
      <xdr:rowOff>90747</xdr:rowOff>
    </xdr:to>
    <xdr:cxnSp macro="">
      <xdr:nvCxnSpPr>
        <xdr:cNvPr id="613" name="直線コネクタ 612"/>
        <xdr:cNvCxnSpPr/>
      </xdr:nvCxnSpPr>
      <xdr:spPr>
        <a:xfrm flipV="1">
          <a:off x="14592300" y="1294688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89755</xdr:rowOff>
    </xdr:from>
    <xdr:ext cx="534377" cy="259045"/>
    <xdr:sp macro="" textlink="">
      <xdr:nvSpPr>
        <xdr:cNvPr id="615" name="テキスト ボックス 614"/>
        <xdr:cNvSpPr txBox="1"/>
      </xdr:nvSpPr>
      <xdr:spPr>
        <a:xfrm>
          <a:off x="15214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65732</xdr:rowOff>
    </xdr:from>
    <xdr:to>
      <xdr:col>21</xdr:col>
      <xdr:colOff>161925</xdr:colOff>
      <xdr:row>75</xdr:row>
      <xdr:rowOff>90747</xdr:rowOff>
    </xdr:to>
    <xdr:cxnSp macro="">
      <xdr:nvCxnSpPr>
        <xdr:cNvPr id="616" name="直線コネクタ 615"/>
        <xdr:cNvCxnSpPr/>
      </xdr:nvCxnSpPr>
      <xdr:spPr>
        <a:xfrm>
          <a:off x="13703300" y="12924482"/>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17550</xdr:rowOff>
    </xdr:from>
    <xdr:ext cx="534377" cy="259045"/>
    <xdr:sp macro="" textlink="">
      <xdr:nvSpPr>
        <xdr:cNvPr id="618" name="テキスト ボックス 617"/>
        <xdr:cNvSpPr txBox="1"/>
      </xdr:nvSpPr>
      <xdr:spPr>
        <a:xfrm>
          <a:off x="14325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122979</xdr:rowOff>
    </xdr:from>
    <xdr:to>
      <xdr:col>19</xdr:col>
      <xdr:colOff>644525</xdr:colOff>
      <xdr:row>75</xdr:row>
      <xdr:rowOff>65732</xdr:rowOff>
    </xdr:to>
    <xdr:cxnSp macro="">
      <xdr:nvCxnSpPr>
        <xdr:cNvPr id="619" name="直線コネクタ 618"/>
        <xdr:cNvCxnSpPr/>
      </xdr:nvCxnSpPr>
      <xdr:spPr>
        <a:xfrm>
          <a:off x="12814300" y="12810279"/>
          <a:ext cx="889000" cy="11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3149</xdr:rowOff>
    </xdr:from>
    <xdr:ext cx="534377" cy="259045"/>
    <xdr:sp macro="" textlink="">
      <xdr:nvSpPr>
        <xdr:cNvPr id="621" name="テキスト ボックス 620"/>
        <xdr:cNvSpPr txBox="1"/>
      </xdr:nvSpPr>
      <xdr:spPr>
        <a:xfrm>
          <a:off x="13436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156376</xdr:rowOff>
    </xdr:from>
    <xdr:ext cx="534377" cy="259045"/>
    <xdr:sp macro="" textlink="">
      <xdr:nvSpPr>
        <xdr:cNvPr id="623" name="テキスト ボックス 622"/>
        <xdr:cNvSpPr txBox="1"/>
      </xdr:nvSpPr>
      <xdr:spPr>
        <a:xfrm>
          <a:off x="12547111" y="123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47915</xdr:rowOff>
    </xdr:from>
    <xdr:to>
      <xdr:col>23</xdr:col>
      <xdr:colOff>568325</xdr:colOff>
      <xdr:row>75</xdr:row>
      <xdr:rowOff>149515</xdr:rowOff>
    </xdr:to>
    <xdr:sp macro="" textlink="">
      <xdr:nvSpPr>
        <xdr:cNvPr id="629" name="円/楕円 628"/>
        <xdr:cNvSpPr/>
      </xdr:nvSpPr>
      <xdr:spPr>
        <a:xfrm>
          <a:off x="16268700" y="129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26342</xdr:rowOff>
    </xdr:from>
    <xdr:ext cx="534377" cy="259045"/>
    <xdr:sp macro="" textlink="">
      <xdr:nvSpPr>
        <xdr:cNvPr id="630" name="公債費該当値テキスト"/>
        <xdr:cNvSpPr txBox="1"/>
      </xdr:nvSpPr>
      <xdr:spPr>
        <a:xfrm>
          <a:off x="16370300" y="128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37334</xdr:rowOff>
    </xdr:from>
    <xdr:to>
      <xdr:col>22</xdr:col>
      <xdr:colOff>415925</xdr:colOff>
      <xdr:row>75</xdr:row>
      <xdr:rowOff>138934</xdr:rowOff>
    </xdr:to>
    <xdr:sp macro="" textlink="">
      <xdr:nvSpPr>
        <xdr:cNvPr id="631" name="円/楕円 630"/>
        <xdr:cNvSpPr/>
      </xdr:nvSpPr>
      <xdr:spPr>
        <a:xfrm>
          <a:off x="15430500" y="128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130061</xdr:rowOff>
    </xdr:from>
    <xdr:ext cx="534377" cy="259045"/>
    <xdr:sp macro="" textlink="">
      <xdr:nvSpPr>
        <xdr:cNvPr id="632" name="テキスト ボックス 631"/>
        <xdr:cNvSpPr txBox="1"/>
      </xdr:nvSpPr>
      <xdr:spPr>
        <a:xfrm>
          <a:off x="15214111" y="129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31,329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39947</xdr:rowOff>
    </xdr:from>
    <xdr:to>
      <xdr:col>21</xdr:col>
      <xdr:colOff>212725</xdr:colOff>
      <xdr:row>75</xdr:row>
      <xdr:rowOff>141547</xdr:rowOff>
    </xdr:to>
    <xdr:sp macro="" textlink="">
      <xdr:nvSpPr>
        <xdr:cNvPr id="633" name="円/楕円 632"/>
        <xdr:cNvSpPr/>
      </xdr:nvSpPr>
      <xdr:spPr>
        <a:xfrm>
          <a:off x="14541500" y="12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132673</xdr:rowOff>
    </xdr:from>
    <xdr:ext cx="534377" cy="259045"/>
    <xdr:sp macro="" textlink="">
      <xdr:nvSpPr>
        <xdr:cNvPr id="634" name="テキスト ボックス 633"/>
        <xdr:cNvSpPr txBox="1"/>
      </xdr:nvSpPr>
      <xdr:spPr>
        <a:xfrm>
          <a:off x="14325111" y="129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14932</xdr:rowOff>
    </xdr:from>
    <xdr:to>
      <xdr:col>20</xdr:col>
      <xdr:colOff>9525</xdr:colOff>
      <xdr:row>75</xdr:row>
      <xdr:rowOff>116532</xdr:rowOff>
    </xdr:to>
    <xdr:sp macro="" textlink="">
      <xdr:nvSpPr>
        <xdr:cNvPr id="635" name="円/楕円 634"/>
        <xdr:cNvSpPr/>
      </xdr:nvSpPr>
      <xdr:spPr>
        <a:xfrm>
          <a:off x="13652500" y="128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107659</xdr:rowOff>
    </xdr:from>
    <xdr:ext cx="534377" cy="259045"/>
    <xdr:sp macro="" textlink="">
      <xdr:nvSpPr>
        <xdr:cNvPr id="636" name="テキスト ボックス 635"/>
        <xdr:cNvSpPr txBox="1"/>
      </xdr:nvSpPr>
      <xdr:spPr>
        <a:xfrm>
          <a:off x="13436111" y="129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72179</xdr:rowOff>
    </xdr:from>
    <xdr:to>
      <xdr:col>18</xdr:col>
      <xdr:colOff>492125</xdr:colOff>
      <xdr:row>75</xdr:row>
      <xdr:rowOff>2329</xdr:rowOff>
    </xdr:to>
    <xdr:sp macro="" textlink="">
      <xdr:nvSpPr>
        <xdr:cNvPr id="637" name="円/楕円 636"/>
        <xdr:cNvSpPr/>
      </xdr:nvSpPr>
      <xdr:spPr>
        <a:xfrm>
          <a:off x="12763500" y="12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164906</xdr:rowOff>
    </xdr:from>
    <xdr:ext cx="534377" cy="259045"/>
    <xdr:sp macro="" textlink="">
      <xdr:nvSpPr>
        <xdr:cNvPr id="638" name="テキスト ボックス 637"/>
        <xdr:cNvSpPr txBox="1"/>
      </xdr:nvSpPr>
      <xdr:spPr>
        <a:xfrm>
          <a:off x="12547111" y="12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134807</xdr:rowOff>
    </xdr:from>
    <xdr:to>
      <xdr:col>23</xdr:col>
      <xdr:colOff>517525</xdr:colOff>
      <xdr:row>97</xdr:row>
      <xdr:rowOff>152822</xdr:rowOff>
    </xdr:to>
    <xdr:cxnSp macro="">
      <xdr:nvCxnSpPr>
        <xdr:cNvPr id="665" name="直線コネクタ 664"/>
        <xdr:cNvCxnSpPr/>
      </xdr:nvCxnSpPr>
      <xdr:spPr>
        <a:xfrm flipV="1">
          <a:off x="15481300" y="16765457"/>
          <a:ext cx="8382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162617</xdr:rowOff>
    </xdr:from>
    <xdr:ext cx="469744" cy="259045"/>
    <xdr:sp macro="" textlink="">
      <xdr:nvSpPr>
        <xdr:cNvPr id="666" name="積立金平均値テキスト"/>
        <xdr:cNvSpPr txBox="1"/>
      </xdr:nvSpPr>
      <xdr:spPr>
        <a:xfrm>
          <a:off x="16370300" y="1645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99833</xdr:rowOff>
    </xdr:from>
    <xdr:to>
      <xdr:col>22</xdr:col>
      <xdr:colOff>365125</xdr:colOff>
      <xdr:row>97</xdr:row>
      <xdr:rowOff>152822</xdr:rowOff>
    </xdr:to>
    <xdr:cxnSp macro="">
      <xdr:nvCxnSpPr>
        <xdr:cNvPr id="668" name="直線コネクタ 667"/>
        <xdr:cNvCxnSpPr/>
      </xdr:nvCxnSpPr>
      <xdr:spPr>
        <a:xfrm>
          <a:off x="14592300" y="16730483"/>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0" name="テキスト ボックス 669"/>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110851</xdr:rowOff>
    </xdr:from>
    <xdr:to>
      <xdr:col>21</xdr:col>
      <xdr:colOff>161925</xdr:colOff>
      <xdr:row>97</xdr:row>
      <xdr:rowOff>99833</xdr:rowOff>
    </xdr:to>
    <xdr:cxnSp macro="">
      <xdr:nvCxnSpPr>
        <xdr:cNvPr id="671" name="直線コネクタ 670"/>
        <xdr:cNvCxnSpPr/>
      </xdr:nvCxnSpPr>
      <xdr:spPr>
        <a:xfrm>
          <a:off x="13703300" y="16570051"/>
          <a:ext cx="889000" cy="1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3" name="テキスト ボックス 672"/>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110851</xdr:rowOff>
    </xdr:from>
    <xdr:to>
      <xdr:col>19</xdr:col>
      <xdr:colOff>644525</xdr:colOff>
      <xdr:row>96</xdr:row>
      <xdr:rowOff>132248</xdr:rowOff>
    </xdr:to>
    <xdr:cxnSp macro="">
      <xdr:nvCxnSpPr>
        <xdr:cNvPr id="674" name="直線コネクタ 673"/>
        <xdr:cNvCxnSpPr/>
      </xdr:nvCxnSpPr>
      <xdr:spPr>
        <a:xfrm flipV="1">
          <a:off x="12814300" y="16570051"/>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76" name="テキスト ボックス 675"/>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84007</xdr:rowOff>
    </xdr:from>
    <xdr:to>
      <xdr:col>23</xdr:col>
      <xdr:colOff>568325</xdr:colOff>
      <xdr:row>98</xdr:row>
      <xdr:rowOff>14157</xdr:rowOff>
    </xdr:to>
    <xdr:sp macro="" textlink="">
      <xdr:nvSpPr>
        <xdr:cNvPr id="684" name="円/楕円 683"/>
        <xdr:cNvSpPr/>
      </xdr:nvSpPr>
      <xdr:spPr>
        <a:xfrm>
          <a:off x="162687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62434</xdr:rowOff>
    </xdr:from>
    <xdr:ext cx="469744" cy="259045"/>
    <xdr:sp macro="" textlink="">
      <xdr:nvSpPr>
        <xdr:cNvPr id="685" name="積立金該当値テキスト"/>
        <xdr:cNvSpPr txBox="1"/>
      </xdr:nvSpPr>
      <xdr:spPr>
        <a:xfrm>
          <a:off x="16370300" y="1669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102022</xdr:rowOff>
    </xdr:from>
    <xdr:to>
      <xdr:col>22</xdr:col>
      <xdr:colOff>415925</xdr:colOff>
      <xdr:row>98</xdr:row>
      <xdr:rowOff>32172</xdr:rowOff>
    </xdr:to>
    <xdr:sp macro="" textlink="">
      <xdr:nvSpPr>
        <xdr:cNvPr id="686" name="円/楕円 685"/>
        <xdr:cNvSpPr/>
      </xdr:nvSpPr>
      <xdr:spPr>
        <a:xfrm>
          <a:off x="15430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23299</xdr:rowOff>
    </xdr:from>
    <xdr:ext cx="469744" cy="259045"/>
    <xdr:sp macro="" textlink="">
      <xdr:nvSpPr>
        <xdr:cNvPr id="687" name="テキスト ボックス 686"/>
        <xdr:cNvSpPr txBox="1"/>
      </xdr:nvSpPr>
      <xdr:spPr>
        <a:xfrm>
          <a:off x="15246427" y="168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49033</xdr:rowOff>
    </xdr:from>
    <xdr:to>
      <xdr:col>21</xdr:col>
      <xdr:colOff>212725</xdr:colOff>
      <xdr:row>97</xdr:row>
      <xdr:rowOff>150633</xdr:rowOff>
    </xdr:to>
    <xdr:sp macro="" textlink="">
      <xdr:nvSpPr>
        <xdr:cNvPr id="688" name="円/楕円 687"/>
        <xdr:cNvSpPr/>
      </xdr:nvSpPr>
      <xdr:spPr>
        <a:xfrm>
          <a:off x="14541500" y="166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141760</xdr:rowOff>
    </xdr:from>
    <xdr:ext cx="469744" cy="259045"/>
    <xdr:sp macro="" textlink="">
      <xdr:nvSpPr>
        <xdr:cNvPr id="689" name="テキスト ボックス 688"/>
        <xdr:cNvSpPr txBox="1"/>
      </xdr:nvSpPr>
      <xdr:spPr>
        <a:xfrm>
          <a:off x="14357427" y="167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60051</xdr:rowOff>
    </xdr:from>
    <xdr:to>
      <xdr:col>20</xdr:col>
      <xdr:colOff>9525</xdr:colOff>
      <xdr:row>96</xdr:row>
      <xdr:rowOff>161651</xdr:rowOff>
    </xdr:to>
    <xdr:sp macro="" textlink="">
      <xdr:nvSpPr>
        <xdr:cNvPr id="690" name="円/楕円 689"/>
        <xdr:cNvSpPr/>
      </xdr:nvSpPr>
      <xdr:spPr>
        <a:xfrm>
          <a:off x="13652500" y="165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152778</xdr:rowOff>
    </xdr:from>
    <xdr:ext cx="469744" cy="259045"/>
    <xdr:sp macro="" textlink="">
      <xdr:nvSpPr>
        <xdr:cNvPr id="691" name="テキスト ボックス 690"/>
        <xdr:cNvSpPr txBox="1"/>
      </xdr:nvSpPr>
      <xdr:spPr>
        <a:xfrm>
          <a:off x="13468427" y="1661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81448</xdr:rowOff>
    </xdr:from>
    <xdr:to>
      <xdr:col>18</xdr:col>
      <xdr:colOff>492125</xdr:colOff>
      <xdr:row>97</xdr:row>
      <xdr:rowOff>11598</xdr:rowOff>
    </xdr:to>
    <xdr:sp macro="" textlink="">
      <xdr:nvSpPr>
        <xdr:cNvPr id="692" name="円/楕円 691"/>
        <xdr:cNvSpPr/>
      </xdr:nvSpPr>
      <xdr:spPr>
        <a:xfrm>
          <a:off x="127635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2725</xdr:rowOff>
    </xdr:from>
    <xdr:ext cx="469744" cy="259045"/>
    <xdr:sp macro="" textlink="">
      <xdr:nvSpPr>
        <xdr:cNvPr id="693" name="テキスト ボックス 692"/>
        <xdr:cNvSpPr txBox="1"/>
      </xdr:nvSpPr>
      <xdr:spPr>
        <a:xfrm>
          <a:off x="12579427" y="1663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126964</xdr:rowOff>
    </xdr:from>
    <xdr:to>
      <xdr:col>32</xdr:col>
      <xdr:colOff>187325</xdr:colOff>
      <xdr:row>36</xdr:row>
      <xdr:rowOff>20175</xdr:rowOff>
    </xdr:to>
    <xdr:cxnSp macro="">
      <xdr:nvCxnSpPr>
        <xdr:cNvPr id="724" name="直線コネクタ 723"/>
        <xdr:cNvCxnSpPr/>
      </xdr:nvCxnSpPr>
      <xdr:spPr>
        <a:xfrm flipV="1">
          <a:off x="21323300" y="6127714"/>
          <a:ext cx="8382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57693</xdr:rowOff>
    </xdr:from>
    <xdr:ext cx="469744" cy="259045"/>
    <xdr:sp macro="" textlink="">
      <xdr:nvSpPr>
        <xdr:cNvPr id="725" name="投資及び出資金平均値テキスト"/>
        <xdr:cNvSpPr txBox="1"/>
      </xdr:nvSpPr>
      <xdr:spPr>
        <a:xfrm>
          <a:off x="22212300" y="640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99695</xdr:rowOff>
    </xdr:from>
    <xdr:to>
      <xdr:col>31</xdr:col>
      <xdr:colOff>34925</xdr:colOff>
      <xdr:row>36</xdr:row>
      <xdr:rowOff>20175</xdr:rowOff>
    </xdr:to>
    <xdr:cxnSp macro="">
      <xdr:nvCxnSpPr>
        <xdr:cNvPr id="727" name="直線コネクタ 726"/>
        <xdr:cNvCxnSpPr/>
      </xdr:nvCxnSpPr>
      <xdr:spPr>
        <a:xfrm>
          <a:off x="20434300" y="6100445"/>
          <a:ext cx="889000" cy="9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12463</xdr:rowOff>
    </xdr:from>
    <xdr:ext cx="469744" cy="259045"/>
    <xdr:sp macro="" textlink="">
      <xdr:nvSpPr>
        <xdr:cNvPr id="729" name="テキスト ボックス 728"/>
        <xdr:cNvSpPr txBox="1"/>
      </xdr:nvSpPr>
      <xdr:spPr>
        <a:xfrm>
          <a:off x="21088427"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99695</xdr:rowOff>
    </xdr:from>
    <xdr:to>
      <xdr:col>29</xdr:col>
      <xdr:colOff>517525</xdr:colOff>
      <xdr:row>38</xdr:row>
      <xdr:rowOff>57894</xdr:rowOff>
    </xdr:to>
    <xdr:cxnSp macro="">
      <xdr:nvCxnSpPr>
        <xdr:cNvPr id="730" name="直線コネクタ 729"/>
        <xdr:cNvCxnSpPr/>
      </xdr:nvCxnSpPr>
      <xdr:spPr>
        <a:xfrm flipV="1">
          <a:off x="19545300" y="6100445"/>
          <a:ext cx="889000" cy="47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164645</xdr:rowOff>
    </xdr:from>
    <xdr:ext cx="469744" cy="259045"/>
    <xdr:sp macro="" textlink="">
      <xdr:nvSpPr>
        <xdr:cNvPr id="732" name="テキスト ボックス 731"/>
        <xdr:cNvSpPr txBox="1"/>
      </xdr:nvSpPr>
      <xdr:spPr>
        <a:xfrm>
          <a:off x="20199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57894</xdr:rowOff>
    </xdr:from>
    <xdr:to>
      <xdr:col>28</xdr:col>
      <xdr:colOff>314325</xdr:colOff>
      <xdr:row>38</xdr:row>
      <xdr:rowOff>89408</xdr:rowOff>
    </xdr:to>
    <xdr:cxnSp macro="">
      <xdr:nvCxnSpPr>
        <xdr:cNvPr id="733" name="直線コネクタ 732"/>
        <xdr:cNvCxnSpPr/>
      </xdr:nvCxnSpPr>
      <xdr:spPr>
        <a:xfrm flipV="1">
          <a:off x="18656300" y="6572994"/>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76164</xdr:rowOff>
    </xdr:from>
    <xdr:to>
      <xdr:col>32</xdr:col>
      <xdr:colOff>238125</xdr:colOff>
      <xdr:row>36</xdr:row>
      <xdr:rowOff>6314</xdr:rowOff>
    </xdr:to>
    <xdr:sp macro="" textlink="">
      <xdr:nvSpPr>
        <xdr:cNvPr id="743" name="円/楕円 742"/>
        <xdr:cNvSpPr/>
      </xdr:nvSpPr>
      <xdr:spPr>
        <a:xfrm>
          <a:off x="22110700" y="60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99041</xdr:rowOff>
    </xdr:from>
    <xdr:ext cx="469744" cy="259045"/>
    <xdr:sp macro="" textlink="">
      <xdr:nvSpPr>
        <xdr:cNvPr id="744" name="投資及び出資金該当値テキスト"/>
        <xdr:cNvSpPr txBox="1"/>
      </xdr:nvSpPr>
      <xdr:spPr>
        <a:xfrm>
          <a:off x="22212300" y="592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4,028</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140825</xdr:rowOff>
    </xdr:from>
    <xdr:to>
      <xdr:col>31</xdr:col>
      <xdr:colOff>85725</xdr:colOff>
      <xdr:row>36</xdr:row>
      <xdr:rowOff>70975</xdr:rowOff>
    </xdr:to>
    <xdr:sp macro="" textlink="">
      <xdr:nvSpPr>
        <xdr:cNvPr id="745" name="円/楕円 744"/>
        <xdr:cNvSpPr/>
      </xdr:nvSpPr>
      <xdr:spPr>
        <a:xfrm>
          <a:off x="21272500" y="61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87502</xdr:rowOff>
    </xdr:from>
    <xdr:ext cx="469744" cy="259045"/>
    <xdr:sp macro="" textlink="">
      <xdr:nvSpPr>
        <xdr:cNvPr id="746" name="テキスト ボックス 745"/>
        <xdr:cNvSpPr txBox="1"/>
      </xdr:nvSpPr>
      <xdr:spPr>
        <a:xfrm>
          <a:off x="21088427"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48895</xdr:rowOff>
    </xdr:from>
    <xdr:to>
      <xdr:col>29</xdr:col>
      <xdr:colOff>568325</xdr:colOff>
      <xdr:row>35</xdr:row>
      <xdr:rowOff>150495</xdr:rowOff>
    </xdr:to>
    <xdr:sp macro="" textlink="">
      <xdr:nvSpPr>
        <xdr:cNvPr id="747" name="円/楕円 746"/>
        <xdr:cNvSpPr/>
      </xdr:nvSpPr>
      <xdr:spPr>
        <a:xfrm>
          <a:off x="20383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167022</xdr:rowOff>
    </xdr:from>
    <xdr:ext cx="469744" cy="259045"/>
    <xdr:sp macro="" textlink="">
      <xdr:nvSpPr>
        <xdr:cNvPr id="748" name="テキスト ボックス 747"/>
        <xdr:cNvSpPr txBox="1"/>
      </xdr:nvSpPr>
      <xdr:spPr>
        <a:xfrm>
          <a:off x="20199427"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7094</xdr:rowOff>
    </xdr:from>
    <xdr:to>
      <xdr:col>28</xdr:col>
      <xdr:colOff>365125</xdr:colOff>
      <xdr:row>38</xdr:row>
      <xdr:rowOff>108694</xdr:rowOff>
    </xdr:to>
    <xdr:sp macro="" textlink="">
      <xdr:nvSpPr>
        <xdr:cNvPr id="749" name="円/楕円 748"/>
        <xdr:cNvSpPr/>
      </xdr:nvSpPr>
      <xdr:spPr>
        <a:xfrm>
          <a:off x="19494500" y="65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99821</xdr:rowOff>
    </xdr:from>
    <xdr:ext cx="469744" cy="259045"/>
    <xdr:sp macro="" textlink="">
      <xdr:nvSpPr>
        <xdr:cNvPr id="750" name="テキスト ボックス 749"/>
        <xdr:cNvSpPr txBox="1"/>
      </xdr:nvSpPr>
      <xdr:spPr>
        <a:xfrm>
          <a:off x="19310427" y="66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38608</xdr:rowOff>
    </xdr:from>
    <xdr:to>
      <xdr:col>27</xdr:col>
      <xdr:colOff>161925</xdr:colOff>
      <xdr:row>38</xdr:row>
      <xdr:rowOff>140208</xdr:rowOff>
    </xdr:to>
    <xdr:sp macro="" textlink="">
      <xdr:nvSpPr>
        <xdr:cNvPr id="751" name="円/楕円 750"/>
        <xdr:cNvSpPr/>
      </xdr:nvSpPr>
      <xdr:spPr>
        <a:xfrm>
          <a:off x="18605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131335</xdr:rowOff>
    </xdr:from>
    <xdr:ext cx="469744" cy="259045"/>
    <xdr:sp macro="" textlink="">
      <xdr:nvSpPr>
        <xdr:cNvPr id="752" name="テキスト ボックス 751"/>
        <xdr:cNvSpPr txBox="1"/>
      </xdr:nvSpPr>
      <xdr:spPr>
        <a:xfrm>
          <a:off x="18421427"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86403</xdr:rowOff>
    </xdr:from>
    <xdr:to>
      <xdr:col>32</xdr:col>
      <xdr:colOff>187325</xdr:colOff>
      <xdr:row>58</xdr:row>
      <xdr:rowOff>98617</xdr:rowOff>
    </xdr:to>
    <xdr:cxnSp macro="">
      <xdr:nvCxnSpPr>
        <xdr:cNvPr id="783" name="直線コネクタ 782"/>
        <xdr:cNvCxnSpPr/>
      </xdr:nvCxnSpPr>
      <xdr:spPr>
        <a:xfrm>
          <a:off x="21323300" y="10030503"/>
          <a:ext cx="8382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86403</xdr:rowOff>
    </xdr:from>
    <xdr:to>
      <xdr:col>31</xdr:col>
      <xdr:colOff>34925</xdr:colOff>
      <xdr:row>58</xdr:row>
      <xdr:rowOff>105410</xdr:rowOff>
    </xdr:to>
    <xdr:cxnSp macro="">
      <xdr:nvCxnSpPr>
        <xdr:cNvPr id="786" name="直線コネクタ 785"/>
        <xdr:cNvCxnSpPr/>
      </xdr:nvCxnSpPr>
      <xdr:spPr>
        <a:xfrm flipV="1">
          <a:off x="20434300" y="10030503"/>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88" name="テキスト ボックス 787"/>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95188</xdr:rowOff>
    </xdr:from>
    <xdr:to>
      <xdr:col>29</xdr:col>
      <xdr:colOff>517525</xdr:colOff>
      <xdr:row>58</xdr:row>
      <xdr:rowOff>105410</xdr:rowOff>
    </xdr:to>
    <xdr:cxnSp macro="">
      <xdr:nvCxnSpPr>
        <xdr:cNvPr id="789" name="直線コネクタ 788"/>
        <xdr:cNvCxnSpPr/>
      </xdr:nvCxnSpPr>
      <xdr:spPr>
        <a:xfrm>
          <a:off x="19545300" y="1003928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37928</xdr:rowOff>
    </xdr:from>
    <xdr:ext cx="469744" cy="259045"/>
    <xdr:sp macro="" textlink="">
      <xdr:nvSpPr>
        <xdr:cNvPr id="791" name="テキスト ボックス 790"/>
        <xdr:cNvSpPr txBox="1"/>
      </xdr:nvSpPr>
      <xdr:spPr>
        <a:xfrm>
          <a:off x="20199427"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16550</xdr:rowOff>
    </xdr:from>
    <xdr:to>
      <xdr:col>28</xdr:col>
      <xdr:colOff>314325</xdr:colOff>
      <xdr:row>58</xdr:row>
      <xdr:rowOff>95188</xdr:rowOff>
    </xdr:to>
    <xdr:cxnSp macro="">
      <xdr:nvCxnSpPr>
        <xdr:cNvPr id="792" name="直線コネクタ 791"/>
        <xdr:cNvCxnSpPr/>
      </xdr:nvCxnSpPr>
      <xdr:spPr>
        <a:xfrm>
          <a:off x="18656300" y="9960650"/>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94" name="テキスト ボックス 793"/>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96" name="テキスト ボックス 795"/>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47817</xdr:rowOff>
    </xdr:from>
    <xdr:to>
      <xdr:col>32</xdr:col>
      <xdr:colOff>238125</xdr:colOff>
      <xdr:row>58</xdr:row>
      <xdr:rowOff>149417</xdr:rowOff>
    </xdr:to>
    <xdr:sp macro="" textlink="">
      <xdr:nvSpPr>
        <xdr:cNvPr id="802" name="円/楕円 801"/>
        <xdr:cNvSpPr/>
      </xdr:nvSpPr>
      <xdr:spPr>
        <a:xfrm>
          <a:off x="22110700" y="9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26244</xdr:rowOff>
    </xdr:from>
    <xdr:ext cx="469744" cy="259045"/>
    <xdr:sp macro="" textlink="">
      <xdr:nvSpPr>
        <xdr:cNvPr id="803" name="貸付金該当値テキスト"/>
        <xdr:cNvSpPr txBox="1"/>
      </xdr:nvSpPr>
      <xdr:spPr>
        <a:xfrm>
          <a:off x="22212300" y="997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35603</xdr:rowOff>
    </xdr:from>
    <xdr:to>
      <xdr:col>31</xdr:col>
      <xdr:colOff>85725</xdr:colOff>
      <xdr:row>58</xdr:row>
      <xdr:rowOff>137203</xdr:rowOff>
    </xdr:to>
    <xdr:sp macro="" textlink="">
      <xdr:nvSpPr>
        <xdr:cNvPr id="804" name="円/楕円 803"/>
        <xdr:cNvSpPr/>
      </xdr:nvSpPr>
      <xdr:spPr>
        <a:xfrm>
          <a:off x="21272500" y="99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128330</xdr:rowOff>
    </xdr:from>
    <xdr:ext cx="469744" cy="259045"/>
    <xdr:sp macro="" textlink="">
      <xdr:nvSpPr>
        <xdr:cNvPr id="805" name="テキスト ボックス 804"/>
        <xdr:cNvSpPr txBox="1"/>
      </xdr:nvSpPr>
      <xdr:spPr>
        <a:xfrm>
          <a:off x="21088427" y="1007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54610</xdr:rowOff>
    </xdr:from>
    <xdr:to>
      <xdr:col>29</xdr:col>
      <xdr:colOff>568325</xdr:colOff>
      <xdr:row>58</xdr:row>
      <xdr:rowOff>156210</xdr:rowOff>
    </xdr:to>
    <xdr:sp macro="" textlink="">
      <xdr:nvSpPr>
        <xdr:cNvPr id="806" name="円/楕円 805"/>
        <xdr:cNvSpPr/>
      </xdr:nvSpPr>
      <xdr:spPr>
        <a:xfrm>
          <a:off x="20383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147337</xdr:rowOff>
    </xdr:from>
    <xdr:ext cx="469744" cy="259045"/>
    <xdr:sp macro="" textlink="">
      <xdr:nvSpPr>
        <xdr:cNvPr id="807" name="テキスト ボックス 806"/>
        <xdr:cNvSpPr txBox="1"/>
      </xdr:nvSpPr>
      <xdr:spPr>
        <a:xfrm>
          <a:off x="20199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44388</xdr:rowOff>
    </xdr:from>
    <xdr:to>
      <xdr:col>28</xdr:col>
      <xdr:colOff>365125</xdr:colOff>
      <xdr:row>58</xdr:row>
      <xdr:rowOff>145988</xdr:rowOff>
    </xdr:to>
    <xdr:sp macro="" textlink="">
      <xdr:nvSpPr>
        <xdr:cNvPr id="808" name="円/楕円 807"/>
        <xdr:cNvSpPr/>
      </xdr:nvSpPr>
      <xdr:spPr>
        <a:xfrm>
          <a:off x="19494500" y="99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137115</xdr:rowOff>
    </xdr:from>
    <xdr:ext cx="469744" cy="259045"/>
    <xdr:sp macro="" textlink="">
      <xdr:nvSpPr>
        <xdr:cNvPr id="809" name="テキスト ボックス 808"/>
        <xdr:cNvSpPr txBox="1"/>
      </xdr:nvSpPr>
      <xdr:spPr>
        <a:xfrm>
          <a:off x="19310427" y="1008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137200</xdr:rowOff>
    </xdr:from>
    <xdr:to>
      <xdr:col>27</xdr:col>
      <xdr:colOff>161925</xdr:colOff>
      <xdr:row>58</xdr:row>
      <xdr:rowOff>67350</xdr:rowOff>
    </xdr:to>
    <xdr:sp macro="" textlink="">
      <xdr:nvSpPr>
        <xdr:cNvPr id="810" name="円/楕円 809"/>
        <xdr:cNvSpPr/>
      </xdr:nvSpPr>
      <xdr:spPr>
        <a:xfrm>
          <a:off x="18605500" y="99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58477</xdr:rowOff>
    </xdr:from>
    <xdr:ext cx="469744" cy="259045"/>
    <xdr:sp macro="" textlink="">
      <xdr:nvSpPr>
        <xdr:cNvPr id="811" name="テキスト ボックス 810"/>
        <xdr:cNvSpPr txBox="1"/>
      </xdr:nvSpPr>
      <xdr:spPr>
        <a:xfrm>
          <a:off x="18421427" y="1000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85130</xdr:rowOff>
    </xdr:from>
    <xdr:to>
      <xdr:col>32</xdr:col>
      <xdr:colOff>187325</xdr:colOff>
      <xdr:row>76</xdr:row>
      <xdr:rowOff>105606</xdr:rowOff>
    </xdr:to>
    <xdr:cxnSp macro="">
      <xdr:nvCxnSpPr>
        <xdr:cNvPr id="843" name="直線コネクタ 842"/>
        <xdr:cNvCxnSpPr/>
      </xdr:nvCxnSpPr>
      <xdr:spPr>
        <a:xfrm flipV="1">
          <a:off x="21323300" y="13115330"/>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4"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105606</xdr:rowOff>
    </xdr:from>
    <xdr:to>
      <xdr:col>31</xdr:col>
      <xdr:colOff>34925</xdr:colOff>
      <xdr:row>77</xdr:row>
      <xdr:rowOff>27098</xdr:rowOff>
    </xdr:to>
    <xdr:cxnSp macro="">
      <xdr:nvCxnSpPr>
        <xdr:cNvPr id="846" name="直線コネクタ 845"/>
        <xdr:cNvCxnSpPr/>
      </xdr:nvCxnSpPr>
      <xdr:spPr>
        <a:xfrm flipV="1">
          <a:off x="20434300" y="13135806"/>
          <a:ext cx="889000" cy="9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48" name="テキスト ボックス 847"/>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27098</xdr:rowOff>
    </xdr:from>
    <xdr:to>
      <xdr:col>29</xdr:col>
      <xdr:colOff>517525</xdr:colOff>
      <xdr:row>77</xdr:row>
      <xdr:rowOff>78239</xdr:rowOff>
    </xdr:to>
    <xdr:cxnSp macro="">
      <xdr:nvCxnSpPr>
        <xdr:cNvPr id="849" name="直線コネクタ 848"/>
        <xdr:cNvCxnSpPr/>
      </xdr:nvCxnSpPr>
      <xdr:spPr>
        <a:xfrm flipV="1">
          <a:off x="19545300" y="13228748"/>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1" name="テキスト ボックス 850"/>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78239</xdr:rowOff>
    </xdr:from>
    <xdr:to>
      <xdr:col>28</xdr:col>
      <xdr:colOff>314325</xdr:colOff>
      <xdr:row>77</xdr:row>
      <xdr:rowOff>91139</xdr:rowOff>
    </xdr:to>
    <xdr:cxnSp macro="">
      <xdr:nvCxnSpPr>
        <xdr:cNvPr id="852" name="直線コネクタ 851"/>
        <xdr:cNvCxnSpPr/>
      </xdr:nvCxnSpPr>
      <xdr:spPr>
        <a:xfrm flipV="1">
          <a:off x="18656300" y="13279889"/>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4" name="テキスト ボックス 853"/>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6" name="テキスト ボックス 855"/>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34330</xdr:rowOff>
    </xdr:from>
    <xdr:to>
      <xdr:col>32</xdr:col>
      <xdr:colOff>238125</xdr:colOff>
      <xdr:row>76</xdr:row>
      <xdr:rowOff>135930</xdr:rowOff>
    </xdr:to>
    <xdr:sp macro="" textlink="">
      <xdr:nvSpPr>
        <xdr:cNvPr id="862" name="円/楕円 861"/>
        <xdr:cNvSpPr/>
      </xdr:nvSpPr>
      <xdr:spPr>
        <a:xfrm>
          <a:off x="22110700" y="130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12757</xdr:rowOff>
    </xdr:from>
    <xdr:ext cx="534377" cy="259045"/>
    <xdr:sp macro="" textlink="">
      <xdr:nvSpPr>
        <xdr:cNvPr id="863" name="繰出金該当値テキスト"/>
        <xdr:cNvSpPr txBox="1"/>
      </xdr:nvSpPr>
      <xdr:spPr>
        <a:xfrm>
          <a:off x="22212300" y="1304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36,171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54806</xdr:rowOff>
    </xdr:from>
    <xdr:to>
      <xdr:col>31</xdr:col>
      <xdr:colOff>85725</xdr:colOff>
      <xdr:row>76</xdr:row>
      <xdr:rowOff>156406</xdr:rowOff>
    </xdr:to>
    <xdr:sp macro="" textlink="">
      <xdr:nvSpPr>
        <xdr:cNvPr id="864" name="円/楕円 863"/>
        <xdr:cNvSpPr/>
      </xdr:nvSpPr>
      <xdr:spPr>
        <a:xfrm>
          <a:off x="21272500" y="13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147533</xdr:rowOff>
    </xdr:from>
    <xdr:ext cx="534377" cy="259045"/>
    <xdr:sp macro="" textlink="">
      <xdr:nvSpPr>
        <xdr:cNvPr id="865" name="テキスト ボックス 864"/>
        <xdr:cNvSpPr txBox="1"/>
      </xdr:nvSpPr>
      <xdr:spPr>
        <a:xfrm>
          <a:off x="21056111" y="131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147748</xdr:rowOff>
    </xdr:from>
    <xdr:to>
      <xdr:col>29</xdr:col>
      <xdr:colOff>568325</xdr:colOff>
      <xdr:row>77</xdr:row>
      <xdr:rowOff>77898</xdr:rowOff>
    </xdr:to>
    <xdr:sp macro="" textlink="">
      <xdr:nvSpPr>
        <xdr:cNvPr id="866" name="円/楕円 865"/>
        <xdr:cNvSpPr/>
      </xdr:nvSpPr>
      <xdr:spPr>
        <a:xfrm>
          <a:off x="20383500" y="131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69025</xdr:rowOff>
    </xdr:from>
    <xdr:ext cx="534377" cy="259045"/>
    <xdr:sp macro="" textlink="">
      <xdr:nvSpPr>
        <xdr:cNvPr id="867" name="テキスト ボックス 866"/>
        <xdr:cNvSpPr txBox="1"/>
      </xdr:nvSpPr>
      <xdr:spPr>
        <a:xfrm>
          <a:off x="20167111" y="132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27439</xdr:rowOff>
    </xdr:from>
    <xdr:to>
      <xdr:col>28</xdr:col>
      <xdr:colOff>365125</xdr:colOff>
      <xdr:row>77</xdr:row>
      <xdr:rowOff>129039</xdr:rowOff>
    </xdr:to>
    <xdr:sp macro="" textlink="">
      <xdr:nvSpPr>
        <xdr:cNvPr id="868" name="円/楕円 867"/>
        <xdr:cNvSpPr/>
      </xdr:nvSpPr>
      <xdr:spPr>
        <a:xfrm>
          <a:off x="19494500" y="132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120166</xdr:rowOff>
    </xdr:from>
    <xdr:ext cx="534377" cy="259045"/>
    <xdr:sp macro="" textlink="">
      <xdr:nvSpPr>
        <xdr:cNvPr id="869" name="テキスト ボックス 868"/>
        <xdr:cNvSpPr txBox="1"/>
      </xdr:nvSpPr>
      <xdr:spPr>
        <a:xfrm>
          <a:off x="19278111" y="133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40339</xdr:rowOff>
    </xdr:from>
    <xdr:to>
      <xdr:col>27</xdr:col>
      <xdr:colOff>161925</xdr:colOff>
      <xdr:row>77</xdr:row>
      <xdr:rowOff>141939</xdr:rowOff>
    </xdr:to>
    <xdr:sp macro="" textlink="">
      <xdr:nvSpPr>
        <xdr:cNvPr id="870" name="円/楕円 869"/>
        <xdr:cNvSpPr/>
      </xdr:nvSpPr>
      <xdr:spPr>
        <a:xfrm>
          <a:off x="18605500" y="1324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133066</xdr:rowOff>
    </xdr:from>
    <xdr:ext cx="534377" cy="259045"/>
    <xdr:sp macro="" textlink="">
      <xdr:nvSpPr>
        <xdr:cNvPr id="871" name="テキスト ボックス 870"/>
        <xdr:cNvSpPr txBox="1"/>
      </xdr:nvSpPr>
      <xdr:spPr>
        <a:xfrm>
          <a:off x="18389111" y="1333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平成２８年度は、産業廃棄物支障等除去事業の実施に伴う物件費の増や、年金生活者等支援臨時福祉給付金の実施、子ども・子育て支援新制度の対象施設の増加などによる扶助費の増があった。</a:t>
          </a:r>
          <a:endParaRPr kumimoji="1" lang="en-US" altLang="ja-JP" sz="1300">
            <a:latin typeface="ＭＳ Ｐゴシック"/>
          </a:endParaRPr>
        </a:p>
        <a:p>
          <a:r>
            <a:rPr kumimoji="1" lang="ja-JP" altLang="en-US" sz="1300">
              <a:latin typeface="ＭＳ Ｐゴシック"/>
            </a:rPr>
            <a:t>一方で、プレミアム付商品券発行事業の終了に伴い補助費等が減となったことや、中学校移転整備や教育施設等の整備の完了に伴い普通建設事業費が減となったことで、歳出全体としては前年度から減少している。</a:t>
          </a:r>
          <a:endParaRPr kumimoji="1" lang="en-US" altLang="ja-JP" sz="1300">
            <a:latin typeface="ＭＳ Ｐゴシック"/>
          </a:endParaRPr>
        </a:p>
        <a:p>
          <a:r>
            <a:rPr kumimoji="1" lang="ja-JP" altLang="en-US" sz="1300">
              <a:latin typeface="ＭＳ Ｐゴシック"/>
            </a:rPr>
            <a:t>なお、類似団体と比較すると、人件費は大幅に平均値を下回り、扶助費は例年平均値を上回っている。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515,882
513,003
429.40
188,928,710
184,226,763
2,755,019
105,975,296
173,635,130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23223</xdr:rowOff>
    </xdr:from>
    <xdr:to>
      <xdr:col>6</xdr:col>
      <xdr:colOff>511175</xdr:colOff>
      <xdr:row>36</xdr:row>
      <xdr:rowOff>171269</xdr:rowOff>
    </xdr:to>
    <xdr:cxnSp macro="">
      <xdr:nvCxnSpPr>
        <xdr:cNvPr id="63" name="直線コネクタ 62"/>
        <xdr:cNvCxnSpPr/>
      </xdr:nvCxnSpPr>
      <xdr:spPr>
        <a:xfrm>
          <a:off x="3797300" y="6195423"/>
          <a:ext cx="8382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23223</xdr:rowOff>
    </xdr:from>
    <xdr:to>
      <xdr:col>5</xdr:col>
      <xdr:colOff>358775</xdr:colOff>
      <xdr:row>36</xdr:row>
      <xdr:rowOff>109220</xdr:rowOff>
    </xdr:to>
    <xdr:cxnSp macro="">
      <xdr:nvCxnSpPr>
        <xdr:cNvPr id="66" name="直線コネクタ 65"/>
        <xdr:cNvCxnSpPr/>
      </xdr:nvCxnSpPr>
      <xdr:spPr>
        <a:xfrm flipV="1">
          <a:off x="2908300" y="6195423"/>
          <a:ext cx="8890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170016</xdr:rowOff>
    </xdr:from>
    <xdr:ext cx="469744" cy="259045"/>
    <xdr:sp macro="" textlink="">
      <xdr:nvSpPr>
        <xdr:cNvPr id="68" name="テキスト ボックス 67"/>
        <xdr:cNvSpPr txBox="1"/>
      </xdr:nvSpPr>
      <xdr:spPr>
        <a:xfrm>
          <a:off x="3562427"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109220</xdr:rowOff>
    </xdr:from>
    <xdr:to>
      <xdr:col>4</xdr:col>
      <xdr:colOff>155575</xdr:colOff>
      <xdr:row>37</xdr:row>
      <xdr:rowOff>10704</xdr:rowOff>
    </xdr:to>
    <xdr:cxnSp macro="">
      <xdr:nvCxnSpPr>
        <xdr:cNvPr id="69" name="直線コネクタ 68"/>
        <xdr:cNvCxnSpPr/>
      </xdr:nvCxnSpPr>
      <xdr:spPr>
        <a:xfrm flipV="1">
          <a:off x="2019300" y="6281420"/>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43906</xdr:rowOff>
    </xdr:from>
    <xdr:to>
      <xdr:col>2</xdr:col>
      <xdr:colOff>638175</xdr:colOff>
      <xdr:row>37</xdr:row>
      <xdr:rowOff>10704</xdr:rowOff>
    </xdr:to>
    <xdr:cxnSp macro="">
      <xdr:nvCxnSpPr>
        <xdr:cNvPr id="72" name="直線コネクタ 71"/>
        <xdr:cNvCxnSpPr/>
      </xdr:nvCxnSpPr>
      <xdr:spPr>
        <a:xfrm>
          <a:off x="1130300" y="6216106"/>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120469</xdr:rowOff>
    </xdr:from>
    <xdr:to>
      <xdr:col>6</xdr:col>
      <xdr:colOff>561975</xdr:colOff>
      <xdr:row>37</xdr:row>
      <xdr:rowOff>50619</xdr:rowOff>
    </xdr:to>
    <xdr:sp macro="" textlink="">
      <xdr:nvSpPr>
        <xdr:cNvPr id="82" name="円/楕円 81"/>
        <xdr:cNvSpPr/>
      </xdr:nvSpPr>
      <xdr:spPr>
        <a:xfrm>
          <a:off x="4584700" y="62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98896</xdr:rowOff>
    </xdr:from>
    <xdr:ext cx="469744" cy="259045"/>
    <xdr:sp macro="" textlink="">
      <xdr:nvSpPr>
        <xdr:cNvPr id="83" name="議会費該当値テキスト"/>
        <xdr:cNvSpPr txBox="1"/>
      </xdr:nvSpPr>
      <xdr:spPr>
        <a:xfrm>
          <a:off x="4686300" y="627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143873</xdr:rowOff>
    </xdr:from>
    <xdr:to>
      <xdr:col>5</xdr:col>
      <xdr:colOff>409575</xdr:colOff>
      <xdr:row>36</xdr:row>
      <xdr:rowOff>74023</xdr:rowOff>
    </xdr:to>
    <xdr:sp macro="" textlink="">
      <xdr:nvSpPr>
        <xdr:cNvPr id="84" name="円/楕円 83"/>
        <xdr:cNvSpPr/>
      </xdr:nvSpPr>
      <xdr:spPr>
        <a:xfrm>
          <a:off x="3746500" y="61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65150</xdr:rowOff>
    </xdr:from>
    <xdr:ext cx="469744" cy="259045"/>
    <xdr:sp macro="" textlink="">
      <xdr:nvSpPr>
        <xdr:cNvPr id="85" name="テキスト ボックス 84"/>
        <xdr:cNvSpPr txBox="1"/>
      </xdr:nvSpPr>
      <xdr:spPr>
        <a:xfrm>
          <a:off x="3562427" y="62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58420</xdr:rowOff>
    </xdr:from>
    <xdr:to>
      <xdr:col>4</xdr:col>
      <xdr:colOff>206375</xdr:colOff>
      <xdr:row>36</xdr:row>
      <xdr:rowOff>160020</xdr:rowOff>
    </xdr:to>
    <xdr:sp macro="" textlink="">
      <xdr:nvSpPr>
        <xdr:cNvPr id="86" name="円/楕円 85"/>
        <xdr:cNvSpPr/>
      </xdr:nvSpPr>
      <xdr:spPr>
        <a:xfrm>
          <a:off x="2857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151147</xdr:rowOff>
    </xdr:from>
    <xdr:ext cx="469744" cy="259045"/>
    <xdr:sp macro="" textlink="">
      <xdr:nvSpPr>
        <xdr:cNvPr id="87" name="テキスト ボックス 86"/>
        <xdr:cNvSpPr txBox="1"/>
      </xdr:nvSpPr>
      <xdr:spPr>
        <a:xfrm>
          <a:off x="2673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131354</xdr:rowOff>
    </xdr:from>
    <xdr:to>
      <xdr:col>3</xdr:col>
      <xdr:colOff>3175</xdr:colOff>
      <xdr:row>37</xdr:row>
      <xdr:rowOff>61504</xdr:rowOff>
    </xdr:to>
    <xdr:sp macro="" textlink="">
      <xdr:nvSpPr>
        <xdr:cNvPr id="88" name="円/楕円 87"/>
        <xdr:cNvSpPr/>
      </xdr:nvSpPr>
      <xdr:spPr>
        <a:xfrm>
          <a:off x="1968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52631</xdr:rowOff>
    </xdr:from>
    <xdr:ext cx="469744" cy="259045"/>
    <xdr:sp macro="" textlink="">
      <xdr:nvSpPr>
        <xdr:cNvPr id="89" name="テキスト ボックス 88"/>
        <xdr:cNvSpPr txBox="1"/>
      </xdr:nvSpPr>
      <xdr:spPr>
        <a:xfrm>
          <a:off x="1784427" y="63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164556</xdr:rowOff>
    </xdr:from>
    <xdr:to>
      <xdr:col>1</xdr:col>
      <xdr:colOff>485775</xdr:colOff>
      <xdr:row>36</xdr:row>
      <xdr:rowOff>94706</xdr:rowOff>
    </xdr:to>
    <xdr:sp macro="" textlink="">
      <xdr:nvSpPr>
        <xdr:cNvPr id="90" name="円/楕円 89"/>
        <xdr:cNvSpPr/>
      </xdr:nvSpPr>
      <xdr:spPr>
        <a:xfrm>
          <a:off x="1079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85833</xdr:rowOff>
    </xdr:from>
    <xdr:ext cx="469744" cy="259045"/>
    <xdr:sp macro="" textlink="">
      <xdr:nvSpPr>
        <xdr:cNvPr id="91" name="テキスト ボックス 90"/>
        <xdr:cNvSpPr txBox="1"/>
      </xdr:nvSpPr>
      <xdr:spPr>
        <a:xfrm>
          <a:off x="895427"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52342</xdr:rowOff>
    </xdr:from>
    <xdr:to>
      <xdr:col>6</xdr:col>
      <xdr:colOff>511175</xdr:colOff>
      <xdr:row>57</xdr:row>
      <xdr:rowOff>90355</xdr:rowOff>
    </xdr:to>
    <xdr:cxnSp macro="">
      <xdr:nvCxnSpPr>
        <xdr:cNvPr id="123" name="直線コネクタ 122"/>
        <xdr:cNvCxnSpPr/>
      </xdr:nvCxnSpPr>
      <xdr:spPr>
        <a:xfrm flipV="1">
          <a:off x="3797300" y="9824992"/>
          <a:ext cx="8382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90355</xdr:rowOff>
    </xdr:from>
    <xdr:to>
      <xdr:col>5</xdr:col>
      <xdr:colOff>358775</xdr:colOff>
      <xdr:row>57</xdr:row>
      <xdr:rowOff>98095</xdr:rowOff>
    </xdr:to>
    <xdr:cxnSp macro="">
      <xdr:nvCxnSpPr>
        <xdr:cNvPr id="126" name="直線コネクタ 125"/>
        <xdr:cNvCxnSpPr/>
      </xdr:nvCxnSpPr>
      <xdr:spPr>
        <a:xfrm flipV="1">
          <a:off x="2908300" y="9863005"/>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158445</xdr:rowOff>
    </xdr:from>
    <xdr:to>
      <xdr:col>4</xdr:col>
      <xdr:colOff>155575</xdr:colOff>
      <xdr:row>57</xdr:row>
      <xdr:rowOff>98095</xdr:rowOff>
    </xdr:to>
    <xdr:cxnSp macro="">
      <xdr:nvCxnSpPr>
        <xdr:cNvPr id="129" name="直線コネクタ 128"/>
        <xdr:cNvCxnSpPr/>
      </xdr:nvCxnSpPr>
      <xdr:spPr>
        <a:xfrm>
          <a:off x="2019300" y="9759645"/>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158445</xdr:rowOff>
    </xdr:from>
    <xdr:to>
      <xdr:col>2</xdr:col>
      <xdr:colOff>638175</xdr:colOff>
      <xdr:row>57</xdr:row>
      <xdr:rowOff>9365</xdr:rowOff>
    </xdr:to>
    <xdr:cxnSp macro="">
      <xdr:nvCxnSpPr>
        <xdr:cNvPr id="132" name="直線コネクタ 131"/>
        <xdr:cNvCxnSpPr/>
      </xdr:nvCxnSpPr>
      <xdr:spPr>
        <a:xfrm flipV="1">
          <a:off x="1130300" y="9759645"/>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58829</xdr:rowOff>
    </xdr:from>
    <xdr:ext cx="534377" cy="259045"/>
    <xdr:sp macro="" textlink="">
      <xdr:nvSpPr>
        <xdr:cNvPr id="134" name="テキスト ボックス 133"/>
        <xdr:cNvSpPr txBox="1"/>
      </xdr:nvSpPr>
      <xdr:spPr>
        <a:xfrm>
          <a:off x="1752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1542</xdr:rowOff>
    </xdr:from>
    <xdr:to>
      <xdr:col>6</xdr:col>
      <xdr:colOff>561975</xdr:colOff>
      <xdr:row>57</xdr:row>
      <xdr:rowOff>103142</xdr:rowOff>
    </xdr:to>
    <xdr:sp macro="" textlink="">
      <xdr:nvSpPr>
        <xdr:cNvPr id="142" name="円/楕円 141"/>
        <xdr:cNvSpPr/>
      </xdr:nvSpPr>
      <xdr:spPr>
        <a:xfrm>
          <a:off x="4584700" y="97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151419</xdr:rowOff>
    </xdr:from>
    <xdr:ext cx="534377" cy="259045"/>
    <xdr:sp macro="" textlink="">
      <xdr:nvSpPr>
        <xdr:cNvPr id="143" name="総務費該当値テキスト"/>
        <xdr:cNvSpPr txBox="1"/>
      </xdr:nvSpPr>
      <xdr:spPr>
        <a:xfrm>
          <a:off x="4686300" y="97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31,925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39555</xdr:rowOff>
    </xdr:from>
    <xdr:to>
      <xdr:col>5</xdr:col>
      <xdr:colOff>409575</xdr:colOff>
      <xdr:row>57</xdr:row>
      <xdr:rowOff>141155</xdr:rowOff>
    </xdr:to>
    <xdr:sp macro="" textlink="">
      <xdr:nvSpPr>
        <xdr:cNvPr id="144" name="円/楕円 143"/>
        <xdr:cNvSpPr/>
      </xdr:nvSpPr>
      <xdr:spPr>
        <a:xfrm>
          <a:off x="3746500" y="98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132282</xdr:rowOff>
    </xdr:from>
    <xdr:ext cx="534377" cy="259045"/>
    <xdr:sp macro="" textlink="">
      <xdr:nvSpPr>
        <xdr:cNvPr id="145" name="テキスト ボックス 144"/>
        <xdr:cNvSpPr txBox="1"/>
      </xdr:nvSpPr>
      <xdr:spPr>
        <a:xfrm>
          <a:off x="3530111" y="99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47295</xdr:rowOff>
    </xdr:from>
    <xdr:to>
      <xdr:col>4</xdr:col>
      <xdr:colOff>206375</xdr:colOff>
      <xdr:row>57</xdr:row>
      <xdr:rowOff>148895</xdr:rowOff>
    </xdr:to>
    <xdr:sp macro="" textlink="">
      <xdr:nvSpPr>
        <xdr:cNvPr id="146" name="円/楕円 145"/>
        <xdr:cNvSpPr/>
      </xdr:nvSpPr>
      <xdr:spPr>
        <a:xfrm>
          <a:off x="2857500" y="98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140022</xdr:rowOff>
    </xdr:from>
    <xdr:ext cx="534377" cy="259045"/>
    <xdr:sp macro="" textlink="">
      <xdr:nvSpPr>
        <xdr:cNvPr id="147" name="テキスト ボックス 146"/>
        <xdr:cNvSpPr txBox="1"/>
      </xdr:nvSpPr>
      <xdr:spPr>
        <a:xfrm>
          <a:off x="2641111" y="99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107645</xdr:rowOff>
    </xdr:from>
    <xdr:to>
      <xdr:col>3</xdr:col>
      <xdr:colOff>3175</xdr:colOff>
      <xdr:row>57</xdr:row>
      <xdr:rowOff>37795</xdr:rowOff>
    </xdr:to>
    <xdr:sp macro="" textlink="">
      <xdr:nvSpPr>
        <xdr:cNvPr id="148" name="円/楕円 147"/>
        <xdr:cNvSpPr/>
      </xdr:nvSpPr>
      <xdr:spPr>
        <a:xfrm>
          <a:off x="1968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28922</xdr:rowOff>
    </xdr:from>
    <xdr:ext cx="534377" cy="259045"/>
    <xdr:sp macro="" textlink="">
      <xdr:nvSpPr>
        <xdr:cNvPr id="149" name="テキスト ボックス 148"/>
        <xdr:cNvSpPr txBox="1"/>
      </xdr:nvSpPr>
      <xdr:spPr>
        <a:xfrm>
          <a:off x="1752111"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130015</xdr:rowOff>
    </xdr:from>
    <xdr:to>
      <xdr:col>1</xdr:col>
      <xdr:colOff>485775</xdr:colOff>
      <xdr:row>57</xdr:row>
      <xdr:rowOff>60165</xdr:rowOff>
    </xdr:to>
    <xdr:sp macro="" textlink="">
      <xdr:nvSpPr>
        <xdr:cNvPr id="150" name="円/楕円 149"/>
        <xdr:cNvSpPr/>
      </xdr:nvSpPr>
      <xdr:spPr>
        <a:xfrm>
          <a:off x="1079500" y="97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51292</xdr:rowOff>
    </xdr:from>
    <xdr:ext cx="534377" cy="259045"/>
    <xdr:sp macro="" textlink="">
      <xdr:nvSpPr>
        <xdr:cNvPr id="151" name="テキスト ボックス 150"/>
        <xdr:cNvSpPr txBox="1"/>
      </xdr:nvSpPr>
      <xdr:spPr>
        <a:xfrm>
          <a:off x="863111" y="98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76302</xdr:rowOff>
    </xdr:from>
    <xdr:to>
      <xdr:col>6</xdr:col>
      <xdr:colOff>511175</xdr:colOff>
      <xdr:row>75</xdr:row>
      <xdr:rowOff>136537</xdr:rowOff>
    </xdr:to>
    <xdr:cxnSp macro="">
      <xdr:nvCxnSpPr>
        <xdr:cNvPr id="181" name="直線コネクタ 180"/>
        <xdr:cNvCxnSpPr/>
      </xdr:nvCxnSpPr>
      <xdr:spPr>
        <a:xfrm flipV="1">
          <a:off x="3797300" y="12935052"/>
          <a:ext cx="8382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136537</xdr:rowOff>
    </xdr:from>
    <xdr:to>
      <xdr:col>5</xdr:col>
      <xdr:colOff>358775</xdr:colOff>
      <xdr:row>75</xdr:row>
      <xdr:rowOff>171159</xdr:rowOff>
    </xdr:to>
    <xdr:cxnSp macro="">
      <xdr:nvCxnSpPr>
        <xdr:cNvPr id="184" name="直線コネクタ 183"/>
        <xdr:cNvCxnSpPr/>
      </xdr:nvCxnSpPr>
      <xdr:spPr>
        <a:xfrm flipV="1">
          <a:off x="2908300" y="12995287"/>
          <a:ext cx="889000" cy="3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171159</xdr:rowOff>
    </xdr:from>
    <xdr:to>
      <xdr:col>4</xdr:col>
      <xdr:colOff>155575</xdr:colOff>
      <xdr:row>77</xdr:row>
      <xdr:rowOff>13119</xdr:rowOff>
    </xdr:to>
    <xdr:cxnSp macro="">
      <xdr:nvCxnSpPr>
        <xdr:cNvPr id="187" name="直線コネクタ 186"/>
        <xdr:cNvCxnSpPr/>
      </xdr:nvCxnSpPr>
      <xdr:spPr>
        <a:xfrm flipV="1">
          <a:off x="2019300" y="13029909"/>
          <a:ext cx="889000" cy="1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13119</xdr:rowOff>
    </xdr:from>
    <xdr:to>
      <xdr:col>2</xdr:col>
      <xdr:colOff>638175</xdr:colOff>
      <xdr:row>77</xdr:row>
      <xdr:rowOff>38405</xdr:rowOff>
    </xdr:to>
    <xdr:cxnSp macro="">
      <xdr:nvCxnSpPr>
        <xdr:cNvPr id="190" name="直線コネクタ 189"/>
        <xdr:cNvCxnSpPr/>
      </xdr:nvCxnSpPr>
      <xdr:spPr>
        <a:xfrm flipV="1">
          <a:off x="1130300" y="13214769"/>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25502</xdr:rowOff>
    </xdr:from>
    <xdr:to>
      <xdr:col>6</xdr:col>
      <xdr:colOff>561975</xdr:colOff>
      <xdr:row>75</xdr:row>
      <xdr:rowOff>127102</xdr:rowOff>
    </xdr:to>
    <xdr:sp macro="" textlink="">
      <xdr:nvSpPr>
        <xdr:cNvPr id="200" name="円/楕円 199"/>
        <xdr:cNvSpPr/>
      </xdr:nvSpPr>
      <xdr:spPr>
        <a:xfrm>
          <a:off x="4584700" y="128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48379</xdr:rowOff>
    </xdr:from>
    <xdr:ext cx="599010" cy="259045"/>
    <xdr:sp macro="" textlink="">
      <xdr:nvSpPr>
        <xdr:cNvPr id="201" name="民生費該当値テキスト"/>
        <xdr:cNvSpPr txBox="1"/>
      </xdr:nvSpPr>
      <xdr:spPr>
        <a:xfrm>
          <a:off x="4686300" y="1273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171,492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85737</xdr:rowOff>
    </xdr:from>
    <xdr:to>
      <xdr:col>5</xdr:col>
      <xdr:colOff>409575</xdr:colOff>
      <xdr:row>76</xdr:row>
      <xdr:rowOff>15887</xdr:rowOff>
    </xdr:to>
    <xdr:sp macro="" textlink="">
      <xdr:nvSpPr>
        <xdr:cNvPr id="202" name="円/楕円 201"/>
        <xdr:cNvSpPr/>
      </xdr:nvSpPr>
      <xdr:spPr>
        <a:xfrm>
          <a:off x="3746500" y="129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32414</xdr:rowOff>
    </xdr:from>
    <xdr:ext cx="599010" cy="259045"/>
    <xdr:sp macro="" textlink="">
      <xdr:nvSpPr>
        <xdr:cNvPr id="203" name="テキスト ボックス 202"/>
        <xdr:cNvSpPr txBox="1"/>
      </xdr:nvSpPr>
      <xdr:spPr>
        <a:xfrm>
          <a:off x="3497794" y="127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166,749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120358</xdr:rowOff>
    </xdr:from>
    <xdr:to>
      <xdr:col>4</xdr:col>
      <xdr:colOff>206375</xdr:colOff>
      <xdr:row>76</xdr:row>
      <xdr:rowOff>50509</xdr:rowOff>
    </xdr:to>
    <xdr:sp macro="" textlink="">
      <xdr:nvSpPr>
        <xdr:cNvPr id="204" name="円/楕円 203"/>
        <xdr:cNvSpPr/>
      </xdr:nvSpPr>
      <xdr:spPr>
        <a:xfrm>
          <a:off x="2857500" y="12979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67035</xdr:rowOff>
    </xdr:from>
    <xdr:ext cx="599010" cy="259045"/>
    <xdr:sp macro="" textlink="">
      <xdr:nvSpPr>
        <xdr:cNvPr id="205" name="テキスト ボックス 204"/>
        <xdr:cNvSpPr txBox="1"/>
      </xdr:nvSpPr>
      <xdr:spPr>
        <a:xfrm>
          <a:off x="2608794" y="127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164,023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133769</xdr:rowOff>
    </xdr:from>
    <xdr:to>
      <xdr:col>3</xdr:col>
      <xdr:colOff>3175</xdr:colOff>
      <xdr:row>77</xdr:row>
      <xdr:rowOff>63919</xdr:rowOff>
    </xdr:to>
    <xdr:sp macro="" textlink="">
      <xdr:nvSpPr>
        <xdr:cNvPr id="206" name="円/楕円 205"/>
        <xdr:cNvSpPr/>
      </xdr:nvSpPr>
      <xdr:spPr>
        <a:xfrm>
          <a:off x="1968500" y="131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80446</xdr:rowOff>
    </xdr:from>
    <xdr:ext cx="599010" cy="259045"/>
    <xdr:sp macro="" textlink="">
      <xdr:nvSpPr>
        <xdr:cNvPr id="207" name="テキスト ボックス 206"/>
        <xdr:cNvSpPr txBox="1"/>
      </xdr:nvSpPr>
      <xdr:spPr>
        <a:xfrm>
          <a:off x="1719794" y="1293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149,467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159055</xdr:rowOff>
    </xdr:from>
    <xdr:to>
      <xdr:col>1</xdr:col>
      <xdr:colOff>485775</xdr:colOff>
      <xdr:row>77</xdr:row>
      <xdr:rowOff>89205</xdr:rowOff>
    </xdr:to>
    <xdr:sp macro="" textlink="">
      <xdr:nvSpPr>
        <xdr:cNvPr id="208" name="円/楕円 207"/>
        <xdr:cNvSpPr/>
      </xdr:nvSpPr>
      <xdr:spPr>
        <a:xfrm>
          <a:off x="1079500" y="131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105732</xdr:rowOff>
    </xdr:from>
    <xdr:ext cx="599010" cy="259045"/>
    <xdr:sp macro="" textlink="">
      <xdr:nvSpPr>
        <xdr:cNvPr id="209" name="テキスト ボックス 208"/>
        <xdr:cNvSpPr txBox="1"/>
      </xdr:nvSpPr>
      <xdr:spPr>
        <a:xfrm>
          <a:off x="830794" y="129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130327</xdr:rowOff>
    </xdr:from>
    <xdr:to>
      <xdr:col>6</xdr:col>
      <xdr:colOff>511175</xdr:colOff>
      <xdr:row>98</xdr:row>
      <xdr:rowOff>44008</xdr:rowOff>
    </xdr:to>
    <xdr:cxnSp macro="">
      <xdr:nvCxnSpPr>
        <xdr:cNvPr id="237" name="直線コネクタ 236"/>
        <xdr:cNvCxnSpPr/>
      </xdr:nvCxnSpPr>
      <xdr:spPr>
        <a:xfrm flipV="1">
          <a:off x="3797300" y="16760977"/>
          <a:ext cx="8382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169293</xdr:rowOff>
    </xdr:from>
    <xdr:ext cx="534377" cy="259045"/>
    <xdr:sp macro="" textlink="">
      <xdr:nvSpPr>
        <xdr:cNvPr id="238" name="衛生費平均値テキスト"/>
        <xdr:cNvSpPr txBox="1"/>
      </xdr:nvSpPr>
      <xdr:spPr>
        <a:xfrm>
          <a:off x="4686300" y="16457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39619</xdr:rowOff>
    </xdr:from>
    <xdr:to>
      <xdr:col>5</xdr:col>
      <xdr:colOff>358775</xdr:colOff>
      <xdr:row>98</xdr:row>
      <xdr:rowOff>44008</xdr:rowOff>
    </xdr:to>
    <xdr:cxnSp macro="">
      <xdr:nvCxnSpPr>
        <xdr:cNvPr id="240" name="直線コネクタ 239"/>
        <xdr:cNvCxnSpPr/>
      </xdr:nvCxnSpPr>
      <xdr:spPr>
        <a:xfrm>
          <a:off x="2908300" y="16841719"/>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31229</xdr:rowOff>
    </xdr:from>
    <xdr:to>
      <xdr:col>4</xdr:col>
      <xdr:colOff>155575</xdr:colOff>
      <xdr:row>98</xdr:row>
      <xdr:rowOff>39619</xdr:rowOff>
    </xdr:to>
    <xdr:cxnSp macro="">
      <xdr:nvCxnSpPr>
        <xdr:cNvPr id="243" name="直線コネクタ 242"/>
        <xdr:cNvCxnSpPr/>
      </xdr:nvCxnSpPr>
      <xdr:spPr>
        <a:xfrm>
          <a:off x="2019300" y="16833329"/>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45380</xdr:rowOff>
    </xdr:from>
    <xdr:to>
      <xdr:col>2</xdr:col>
      <xdr:colOff>638175</xdr:colOff>
      <xdr:row>98</xdr:row>
      <xdr:rowOff>31229</xdr:rowOff>
    </xdr:to>
    <xdr:cxnSp macro="">
      <xdr:nvCxnSpPr>
        <xdr:cNvPr id="246" name="直線コネクタ 245"/>
        <xdr:cNvCxnSpPr/>
      </xdr:nvCxnSpPr>
      <xdr:spPr>
        <a:xfrm>
          <a:off x="1130300" y="16504580"/>
          <a:ext cx="88900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101961</xdr:rowOff>
    </xdr:from>
    <xdr:ext cx="534377" cy="259045"/>
    <xdr:sp macro="" textlink="">
      <xdr:nvSpPr>
        <xdr:cNvPr id="250" name="テキスト ボックス 249"/>
        <xdr:cNvSpPr txBox="1"/>
      </xdr:nvSpPr>
      <xdr:spPr>
        <a:xfrm>
          <a:off x="863111"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79527</xdr:rowOff>
    </xdr:from>
    <xdr:to>
      <xdr:col>6</xdr:col>
      <xdr:colOff>561975</xdr:colOff>
      <xdr:row>98</xdr:row>
      <xdr:rowOff>9677</xdr:rowOff>
    </xdr:to>
    <xdr:sp macro="" textlink="">
      <xdr:nvSpPr>
        <xdr:cNvPr id="256" name="円/楕円 255"/>
        <xdr:cNvSpPr/>
      </xdr:nvSpPr>
      <xdr:spPr>
        <a:xfrm>
          <a:off x="45847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57954</xdr:rowOff>
    </xdr:from>
    <xdr:ext cx="534377" cy="259045"/>
    <xdr:sp macro="" textlink="">
      <xdr:nvSpPr>
        <xdr:cNvPr id="257" name="衛生費該当値テキスト"/>
        <xdr:cNvSpPr txBox="1"/>
      </xdr:nvSpPr>
      <xdr:spPr>
        <a:xfrm>
          <a:off x="4686300" y="166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164658</xdr:rowOff>
    </xdr:from>
    <xdr:to>
      <xdr:col>5</xdr:col>
      <xdr:colOff>409575</xdr:colOff>
      <xdr:row>98</xdr:row>
      <xdr:rowOff>94808</xdr:rowOff>
    </xdr:to>
    <xdr:sp macro="" textlink="">
      <xdr:nvSpPr>
        <xdr:cNvPr id="258" name="円/楕円 257"/>
        <xdr:cNvSpPr/>
      </xdr:nvSpPr>
      <xdr:spPr>
        <a:xfrm>
          <a:off x="3746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85935</xdr:rowOff>
    </xdr:from>
    <xdr:ext cx="534377" cy="259045"/>
    <xdr:sp macro="" textlink="">
      <xdr:nvSpPr>
        <xdr:cNvPr id="259" name="テキスト ボックス 258"/>
        <xdr:cNvSpPr txBox="1"/>
      </xdr:nvSpPr>
      <xdr:spPr>
        <a:xfrm>
          <a:off x="3530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160269</xdr:rowOff>
    </xdr:from>
    <xdr:to>
      <xdr:col>4</xdr:col>
      <xdr:colOff>206375</xdr:colOff>
      <xdr:row>98</xdr:row>
      <xdr:rowOff>90419</xdr:rowOff>
    </xdr:to>
    <xdr:sp macro="" textlink="">
      <xdr:nvSpPr>
        <xdr:cNvPr id="260" name="円/楕円 259"/>
        <xdr:cNvSpPr/>
      </xdr:nvSpPr>
      <xdr:spPr>
        <a:xfrm>
          <a:off x="2857500" y="167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81546</xdr:rowOff>
    </xdr:from>
    <xdr:ext cx="534377" cy="259045"/>
    <xdr:sp macro="" textlink="">
      <xdr:nvSpPr>
        <xdr:cNvPr id="261" name="テキスト ボックス 260"/>
        <xdr:cNvSpPr txBox="1"/>
      </xdr:nvSpPr>
      <xdr:spPr>
        <a:xfrm>
          <a:off x="2641111" y="168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151879</xdr:rowOff>
    </xdr:from>
    <xdr:to>
      <xdr:col>3</xdr:col>
      <xdr:colOff>3175</xdr:colOff>
      <xdr:row>98</xdr:row>
      <xdr:rowOff>82029</xdr:rowOff>
    </xdr:to>
    <xdr:sp macro="" textlink="">
      <xdr:nvSpPr>
        <xdr:cNvPr id="262" name="円/楕円 261"/>
        <xdr:cNvSpPr/>
      </xdr:nvSpPr>
      <xdr:spPr>
        <a:xfrm>
          <a:off x="1968500" y="167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73156</xdr:rowOff>
    </xdr:from>
    <xdr:ext cx="534377" cy="259045"/>
    <xdr:sp macro="" textlink="">
      <xdr:nvSpPr>
        <xdr:cNvPr id="263" name="テキスト ボックス 262"/>
        <xdr:cNvSpPr txBox="1"/>
      </xdr:nvSpPr>
      <xdr:spPr>
        <a:xfrm>
          <a:off x="1752111" y="1687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24,745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166030</xdr:rowOff>
    </xdr:from>
    <xdr:to>
      <xdr:col>1</xdr:col>
      <xdr:colOff>485775</xdr:colOff>
      <xdr:row>96</xdr:row>
      <xdr:rowOff>96180</xdr:rowOff>
    </xdr:to>
    <xdr:sp macro="" textlink="">
      <xdr:nvSpPr>
        <xdr:cNvPr id="264" name="円/楕円 263"/>
        <xdr:cNvSpPr/>
      </xdr:nvSpPr>
      <xdr:spPr>
        <a:xfrm>
          <a:off x="1079500" y="164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112707</xdr:rowOff>
    </xdr:from>
    <xdr:ext cx="534377" cy="259045"/>
    <xdr:sp macro="" textlink="">
      <xdr:nvSpPr>
        <xdr:cNvPr id="265" name="テキスト ボックス 264"/>
        <xdr:cNvSpPr txBox="1"/>
      </xdr:nvSpPr>
      <xdr:spPr>
        <a:xfrm>
          <a:off x="863111" y="1622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127356</xdr:rowOff>
    </xdr:from>
    <xdr:to>
      <xdr:col>15</xdr:col>
      <xdr:colOff>180975</xdr:colOff>
      <xdr:row>37</xdr:row>
      <xdr:rowOff>12598</xdr:rowOff>
    </xdr:to>
    <xdr:cxnSp macro="">
      <xdr:nvCxnSpPr>
        <xdr:cNvPr id="292" name="直線コネクタ 291"/>
        <xdr:cNvCxnSpPr/>
      </xdr:nvCxnSpPr>
      <xdr:spPr>
        <a:xfrm>
          <a:off x="9639300" y="6299556"/>
          <a:ext cx="8382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50546</xdr:rowOff>
    </xdr:from>
    <xdr:to>
      <xdr:col>14</xdr:col>
      <xdr:colOff>28575</xdr:colOff>
      <xdr:row>36</xdr:row>
      <xdr:rowOff>127356</xdr:rowOff>
    </xdr:to>
    <xdr:cxnSp macro="">
      <xdr:nvCxnSpPr>
        <xdr:cNvPr id="295" name="直線コネクタ 294"/>
        <xdr:cNvCxnSpPr/>
      </xdr:nvCxnSpPr>
      <xdr:spPr>
        <a:xfrm>
          <a:off x="8750300" y="6222746"/>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7" name="テキスト ボックス 296"/>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93523</xdr:rowOff>
    </xdr:from>
    <xdr:to>
      <xdr:col>12</xdr:col>
      <xdr:colOff>511175</xdr:colOff>
      <xdr:row>36</xdr:row>
      <xdr:rowOff>50546</xdr:rowOff>
    </xdr:to>
    <xdr:cxnSp macro="">
      <xdr:nvCxnSpPr>
        <xdr:cNvPr id="298" name="直線コネクタ 297"/>
        <xdr:cNvCxnSpPr/>
      </xdr:nvCxnSpPr>
      <xdr:spPr>
        <a:xfrm>
          <a:off x="7861300" y="609427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300" name="テキスト ボックス 299"/>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93523</xdr:rowOff>
    </xdr:from>
    <xdr:to>
      <xdr:col>11</xdr:col>
      <xdr:colOff>307975</xdr:colOff>
      <xdr:row>35</xdr:row>
      <xdr:rowOff>149758</xdr:rowOff>
    </xdr:to>
    <xdr:cxnSp macro="">
      <xdr:nvCxnSpPr>
        <xdr:cNvPr id="301" name="直線コネクタ 300"/>
        <xdr:cNvCxnSpPr/>
      </xdr:nvCxnSpPr>
      <xdr:spPr>
        <a:xfrm flipV="1">
          <a:off x="6972300" y="6094273"/>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158310</xdr:rowOff>
    </xdr:from>
    <xdr:ext cx="469744" cy="259045"/>
    <xdr:sp macro="" textlink="">
      <xdr:nvSpPr>
        <xdr:cNvPr id="303" name="テキスト ボックス 302"/>
        <xdr:cNvSpPr txBox="1"/>
      </xdr:nvSpPr>
      <xdr:spPr>
        <a:xfrm>
          <a:off x="7626427"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5" name="テキスト ボックス 304"/>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133248</xdr:rowOff>
    </xdr:from>
    <xdr:to>
      <xdr:col>15</xdr:col>
      <xdr:colOff>231775</xdr:colOff>
      <xdr:row>37</xdr:row>
      <xdr:rowOff>63398</xdr:rowOff>
    </xdr:to>
    <xdr:sp macro="" textlink="">
      <xdr:nvSpPr>
        <xdr:cNvPr id="311" name="円/楕円 310"/>
        <xdr:cNvSpPr/>
      </xdr:nvSpPr>
      <xdr:spPr>
        <a:xfrm>
          <a:off x="104267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111675</xdr:rowOff>
    </xdr:from>
    <xdr:ext cx="378565" cy="259045"/>
    <xdr:sp macro="" textlink="">
      <xdr:nvSpPr>
        <xdr:cNvPr id="312" name="労働費該当値テキスト"/>
        <xdr:cNvSpPr txBox="1"/>
      </xdr:nvSpPr>
      <xdr:spPr>
        <a:xfrm>
          <a:off x="10528300"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76556</xdr:rowOff>
    </xdr:from>
    <xdr:to>
      <xdr:col>14</xdr:col>
      <xdr:colOff>79375</xdr:colOff>
      <xdr:row>37</xdr:row>
      <xdr:rowOff>6706</xdr:rowOff>
    </xdr:to>
    <xdr:sp macro="" textlink="">
      <xdr:nvSpPr>
        <xdr:cNvPr id="313" name="円/楕円 312"/>
        <xdr:cNvSpPr/>
      </xdr:nvSpPr>
      <xdr:spPr>
        <a:xfrm>
          <a:off x="9588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169283</xdr:rowOff>
    </xdr:from>
    <xdr:ext cx="378565" cy="259045"/>
    <xdr:sp macro="" textlink="">
      <xdr:nvSpPr>
        <xdr:cNvPr id="314" name="テキスト ボックス 313"/>
        <xdr:cNvSpPr txBox="1"/>
      </xdr:nvSpPr>
      <xdr:spPr>
        <a:xfrm>
          <a:off x="9450017" y="63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171196</xdr:rowOff>
    </xdr:from>
    <xdr:to>
      <xdr:col>12</xdr:col>
      <xdr:colOff>561975</xdr:colOff>
      <xdr:row>36</xdr:row>
      <xdr:rowOff>101346</xdr:rowOff>
    </xdr:to>
    <xdr:sp macro="" textlink="">
      <xdr:nvSpPr>
        <xdr:cNvPr id="315" name="円/楕円 314"/>
        <xdr:cNvSpPr/>
      </xdr:nvSpPr>
      <xdr:spPr>
        <a:xfrm>
          <a:off x="8699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92473</xdr:rowOff>
    </xdr:from>
    <xdr:ext cx="378565" cy="259045"/>
    <xdr:sp macro="" textlink="">
      <xdr:nvSpPr>
        <xdr:cNvPr id="316" name="テキスト ボックス 315"/>
        <xdr:cNvSpPr txBox="1"/>
      </xdr:nvSpPr>
      <xdr:spPr>
        <a:xfrm>
          <a:off x="85610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42723</xdr:rowOff>
    </xdr:from>
    <xdr:to>
      <xdr:col>11</xdr:col>
      <xdr:colOff>358775</xdr:colOff>
      <xdr:row>35</xdr:row>
      <xdr:rowOff>144323</xdr:rowOff>
    </xdr:to>
    <xdr:sp macro="" textlink="">
      <xdr:nvSpPr>
        <xdr:cNvPr id="317" name="円/楕円 316"/>
        <xdr:cNvSpPr/>
      </xdr:nvSpPr>
      <xdr:spPr>
        <a:xfrm>
          <a:off x="7810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160850</xdr:rowOff>
    </xdr:from>
    <xdr:ext cx="469744" cy="259045"/>
    <xdr:sp macro="" textlink="">
      <xdr:nvSpPr>
        <xdr:cNvPr id="318" name="テキスト ボックス 317"/>
        <xdr:cNvSpPr txBox="1"/>
      </xdr:nvSpPr>
      <xdr:spPr>
        <a:xfrm>
          <a:off x="7626427" y="58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98958</xdr:rowOff>
    </xdr:from>
    <xdr:to>
      <xdr:col>10</xdr:col>
      <xdr:colOff>155575</xdr:colOff>
      <xdr:row>36</xdr:row>
      <xdr:rowOff>29108</xdr:rowOff>
    </xdr:to>
    <xdr:sp macro="" textlink="">
      <xdr:nvSpPr>
        <xdr:cNvPr id="319" name="円/楕円 318"/>
        <xdr:cNvSpPr/>
      </xdr:nvSpPr>
      <xdr:spPr>
        <a:xfrm>
          <a:off x="6921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20235</xdr:rowOff>
    </xdr:from>
    <xdr:ext cx="469744" cy="259045"/>
    <xdr:sp macro="" textlink="">
      <xdr:nvSpPr>
        <xdr:cNvPr id="320" name="テキスト ボックス 319"/>
        <xdr:cNvSpPr txBox="1"/>
      </xdr:nvSpPr>
      <xdr:spPr>
        <a:xfrm>
          <a:off x="6737427" y="61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102253</xdr:rowOff>
    </xdr:from>
    <xdr:to>
      <xdr:col>15</xdr:col>
      <xdr:colOff>180975</xdr:colOff>
      <xdr:row>56</xdr:row>
      <xdr:rowOff>3193</xdr:rowOff>
    </xdr:to>
    <xdr:cxnSp macro="">
      <xdr:nvCxnSpPr>
        <xdr:cNvPr id="351" name="直線コネクタ 350"/>
        <xdr:cNvCxnSpPr/>
      </xdr:nvCxnSpPr>
      <xdr:spPr>
        <a:xfrm flipV="1">
          <a:off x="9639300" y="953200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41620</xdr:rowOff>
    </xdr:from>
    <xdr:to>
      <xdr:col>14</xdr:col>
      <xdr:colOff>28575</xdr:colOff>
      <xdr:row>56</xdr:row>
      <xdr:rowOff>3193</xdr:rowOff>
    </xdr:to>
    <xdr:cxnSp macro="">
      <xdr:nvCxnSpPr>
        <xdr:cNvPr id="354" name="直線コネクタ 353"/>
        <xdr:cNvCxnSpPr/>
      </xdr:nvCxnSpPr>
      <xdr:spPr>
        <a:xfrm>
          <a:off x="8750300" y="9471370"/>
          <a:ext cx="889000" cy="13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128069</xdr:rowOff>
    </xdr:from>
    <xdr:ext cx="469744" cy="259045"/>
    <xdr:sp macro="" textlink="">
      <xdr:nvSpPr>
        <xdr:cNvPr id="356" name="テキスト ボックス 355"/>
        <xdr:cNvSpPr txBox="1"/>
      </xdr:nvSpPr>
      <xdr:spPr>
        <a:xfrm>
          <a:off x="9404427" y="97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41620</xdr:rowOff>
    </xdr:from>
    <xdr:to>
      <xdr:col>12</xdr:col>
      <xdr:colOff>511175</xdr:colOff>
      <xdr:row>56</xdr:row>
      <xdr:rowOff>23005</xdr:rowOff>
    </xdr:to>
    <xdr:cxnSp macro="">
      <xdr:nvCxnSpPr>
        <xdr:cNvPr id="357" name="直線コネクタ 356"/>
        <xdr:cNvCxnSpPr/>
      </xdr:nvCxnSpPr>
      <xdr:spPr>
        <a:xfrm flipV="1">
          <a:off x="7861300" y="9471370"/>
          <a:ext cx="889000" cy="1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117401</xdr:rowOff>
    </xdr:from>
    <xdr:ext cx="469744" cy="259045"/>
    <xdr:sp macro="" textlink="">
      <xdr:nvSpPr>
        <xdr:cNvPr id="359" name="テキスト ボックス 358"/>
        <xdr:cNvSpPr txBox="1"/>
      </xdr:nvSpPr>
      <xdr:spPr>
        <a:xfrm>
          <a:off x="8515427"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141115</xdr:rowOff>
    </xdr:from>
    <xdr:to>
      <xdr:col>11</xdr:col>
      <xdr:colOff>307975</xdr:colOff>
      <xdr:row>56</xdr:row>
      <xdr:rowOff>23005</xdr:rowOff>
    </xdr:to>
    <xdr:cxnSp macro="">
      <xdr:nvCxnSpPr>
        <xdr:cNvPr id="360" name="直線コネクタ 359"/>
        <xdr:cNvCxnSpPr/>
      </xdr:nvCxnSpPr>
      <xdr:spPr>
        <a:xfrm>
          <a:off x="6972300" y="95708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160835</xdr:rowOff>
    </xdr:from>
    <xdr:ext cx="469744" cy="259045"/>
    <xdr:sp macro="" textlink="">
      <xdr:nvSpPr>
        <xdr:cNvPr id="362" name="テキスト ボックス 361"/>
        <xdr:cNvSpPr txBox="1"/>
      </xdr:nvSpPr>
      <xdr:spPr>
        <a:xfrm>
          <a:off x="7626427" y="97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146139</xdr:rowOff>
    </xdr:from>
    <xdr:ext cx="469744" cy="259045"/>
    <xdr:sp macro="" textlink="">
      <xdr:nvSpPr>
        <xdr:cNvPr id="364" name="テキスト ボックス 363"/>
        <xdr:cNvSpPr txBox="1"/>
      </xdr:nvSpPr>
      <xdr:spPr>
        <a:xfrm>
          <a:off x="6737427" y="974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51453</xdr:rowOff>
    </xdr:from>
    <xdr:to>
      <xdr:col>15</xdr:col>
      <xdr:colOff>231775</xdr:colOff>
      <xdr:row>55</xdr:row>
      <xdr:rowOff>153053</xdr:rowOff>
    </xdr:to>
    <xdr:sp macro="" textlink="">
      <xdr:nvSpPr>
        <xdr:cNvPr id="370" name="円/楕円 369"/>
        <xdr:cNvSpPr/>
      </xdr:nvSpPr>
      <xdr:spPr>
        <a:xfrm>
          <a:off x="10426700" y="94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74330</xdr:rowOff>
    </xdr:from>
    <xdr:ext cx="469744" cy="259045"/>
    <xdr:sp macro="" textlink="">
      <xdr:nvSpPr>
        <xdr:cNvPr id="371" name="農林水産業費該当値テキスト"/>
        <xdr:cNvSpPr txBox="1"/>
      </xdr:nvSpPr>
      <xdr:spPr>
        <a:xfrm>
          <a:off x="10528300" y="93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123843</xdr:rowOff>
    </xdr:from>
    <xdr:to>
      <xdr:col>14</xdr:col>
      <xdr:colOff>79375</xdr:colOff>
      <xdr:row>56</xdr:row>
      <xdr:rowOff>53993</xdr:rowOff>
    </xdr:to>
    <xdr:sp macro="" textlink="">
      <xdr:nvSpPr>
        <xdr:cNvPr id="372" name="円/楕円 371"/>
        <xdr:cNvSpPr/>
      </xdr:nvSpPr>
      <xdr:spPr>
        <a:xfrm>
          <a:off x="9588500" y="95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70520</xdr:rowOff>
    </xdr:from>
    <xdr:ext cx="469744" cy="259045"/>
    <xdr:sp macro="" textlink="">
      <xdr:nvSpPr>
        <xdr:cNvPr id="373" name="テキスト ボックス 372"/>
        <xdr:cNvSpPr txBox="1"/>
      </xdr:nvSpPr>
      <xdr:spPr>
        <a:xfrm>
          <a:off x="9404427" y="932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162270</xdr:rowOff>
    </xdr:from>
    <xdr:to>
      <xdr:col>12</xdr:col>
      <xdr:colOff>561975</xdr:colOff>
      <xdr:row>55</xdr:row>
      <xdr:rowOff>92420</xdr:rowOff>
    </xdr:to>
    <xdr:sp macro="" textlink="">
      <xdr:nvSpPr>
        <xdr:cNvPr id="374" name="円/楕円 373"/>
        <xdr:cNvSpPr/>
      </xdr:nvSpPr>
      <xdr:spPr>
        <a:xfrm>
          <a:off x="8699500" y="94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108947</xdr:rowOff>
    </xdr:from>
    <xdr:ext cx="469744" cy="259045"/>
    <xdr:sp macro="" textlink="">
      <xdr:nvSpPr>
        <xdr:cNvPr id="375" name="テキスト ボックス 374"/>
        <xdr:cNvSpPr txBox="1"/>
      </xdr:nvSpPr>
      <xdr:spPr>
        <a:xfrm>
          <a:off x="8515427" y="91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143655</xdr:rowOff>
    </xdr:from>
    <xdr:to>
      <xdr:col>11</xdr:col>
      <xdr:colOff>358775</xdr:colOff>
      <xdr:row>56</xdr:row>
      <xdr:rowOff>73805</xdr:rowOff>
    </xdr:to>
    <xdr:sp macro="" textlink="">
      <xdr:nvSpPr>
        <xdr:cNvPr id="376" name="円/楕円 375"/>
        <xdr:cNvSpPr/>
      </xdr:nvSpPr>
      <xdr:spPr>
        <a:xfrm>
          <a:off x="7810500" y="95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90332</xdr:rowOff>
    </xdr:from>
    <xdr:ext cx="469744" cy="259045"/>
    <xdr:sp macro="" textlink="">
      <xdr:nvSpPr>
        <xdr:cNvPr id="377" name="テキスト ボックス 376"/>
        <xdr:cNvSpPr txBox="1"/>
      </xdr:nvSpPr>
      <xdr:spPr>
        <a:xfrm>
          <a:off x="7626427" y="934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90315</xdr:rowOff>
    </xdr:from>
    <xdr:to>
      <xdr:col>10</xdr:col>
      <xdr:colOff>155575</xdr:colOff>
      <xdr:row>56</xdr:row>
      <xdr:rowOff>20465</xdr:rowOff>
    </xdr:to>
    <xdr:sp macro="" textlink="">
      <xdr:nvSpPr>
        <xdr:cNvPr id="378" name="円/楕円 377"/>
        <xdr:cNvSpPr/>
      </xdr:nvSpPr>
      <xdr:spPr>
        <a:xfrm>
          <a:off x="6921500" y="9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36992</xdr:rowOff>
    </xdr:from>
    <xdr:ext cx="469744" cy="259045"/>
    <xdr:sp macro="" textlink="">
      <xdr:nvSpPr>
        <xdr:cNvPr id="379" name="テキスト ボックス 378"/>
        <xdr:cNvSpPr txBox="1"/>
      </xdr:nvSpPr>
      <xdr:spPr>
        <a:xfrm>
          <a:off x="6737427" y="929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34818</xdr:rowOff>
    </xdr:from>
    <xdr:to>
      <xdr:col>15</xdr:col>
      <xdr:colOff>180975</xdr:colOff>
      <xdr:row>77</xdr:row>
      <xdr:rowOff>113686</xdr:rowOff>
    </xdr:to>
    <xdr:cxnSp macro="">
      <xdr:nvCxnSpPr>
        <xdr:cNvPr id="406" name="直線コネクタ 405"/>
        <xdr:cNvCxnSpPr/>
      </xdr:nvCxnSpPr>
      <xdr:spPr>
        <a:xfrm>
          <a:off x="9639300" y="13236468"/>
          <a:ext cx="8382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7"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34818</xdr:rowOff>
    </xdr:from>
    <xdr:to>
      <xdr:col>14</xdr:col>
      <xdr:colOff>28575</xdr:colOff>
      <xdr:row>77</xdr:row>
      <xdr:rowOff>44397</xdr:rowOff>
    </xdr:to>
    <xdr:cxnSp macro="">
      <xdr:nvCxnSpPr>
        <xdr:cNvPr id="409" name="直線コネクタ 408"/>
        <xdr:cNvCxnSpPr/>
      </xdr:nvCxnSpPr>
      <xdr:spPr>
        <a:xfrm flipV="1">
          <a:off x="8750300" y="13236468"/>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1" name="テキスト ボックス 410"/>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44397</xdr:rowOff>
    </xdr:from>
    <xdr:to>
      <xdr:col>12</xdr:col>
      <xdr:colOff>511175</xdr:colOff>
      <xdr:row>77</xdr:row>
      <xdr:rowOff>110417</xdr:rowOff>
    </xdr:to>
    <xdr:cxnSp macro="">
      <xdr:nvCxnSpPr>
        <xdr:cNvPr id="412" name="直線コネクタ 411"/>
        <xdr:cNvCxnSpPr/>
      </xdr:nvCxnSpPr>
      <xdr:spPr>
        <a:xfrm flipV="1">
          <a:off x="7861300" y="13246047"/>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4" name="テキスト ボックス 413"/>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110417</xdr:rowOff>
    </xdr:from>
    <xdr:to>
      <xdr:col>11</xdr:col>
      <xdr:colOff>307975</xdr:colOff>
      <xdr:row>77</xdr:row>
      <xdr:rowOff>128567</xdr:rowOff>
    </xdr:to>
    <xdr:cxnSp macro="">
      <xdr:nvCxnSpPr>
        <xdr:cNvPr id="415" name="直線コネクタ 414"/>
        <xdr:cNvCxnSpPr/>
      </xdr:nvCxnSpPr>
      <xdr:spPr>
        <a:xfrm flipV="1">
          <a:off x="6972300" y="13312067"/>
          <a:ext cx="889000" cy="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7" name="テキスト ボックス 416"/>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19" name="テキスト ボックス 418"/>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62886</xdr:rowOff>
    </xdr:from>
    <xdr:to>
      <xdr:col>15</xdr:col>
      <xdr:colOff>231775</xdr:colOff>
      <xdr:row>77</xdr:row>
      <xdr:rowOff>164486</xdr:rowOff>
    </xdr:to>
    <xdr:sp macro="" textlink="">
      <xdr:nvSpPr>
        <xdr:cNvPr id="425" name="円/楕円 424"/>
        <xdr:cNvSpPr/>
      </xdr:nvSpPr>
      <xdr:spPr>
        <a:xfrm>
          <a:off x="10426700" y="132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41313</xdr:rowOff>
    </xdr:from>
    <xdr:ext cx="469744" cy="259045"/>
    <xdr:sp macro="" textlink="">
      <xdr:nvSpPr>
        <xdr:cNvPr id="426" name="商工費該当値テキスト"/>
        <xdr:cNvSpPr txBox="1"/>
      </xdr:nvSpPr>
      <xdr:spPr>
        <a:xfrm>
          <a:off x="10528300" y="1324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155468</xdr:rowOff>
    </xdr:from>
    <xdr:to>
      <xdr:col>14</xdr:col>
      <xdr:colOff>79375</xdr:colOff>
      <xdr:row>77</xdr:row>
      <xdr:rowOff>85618</xdr:rowOff>
    </xdr:to>
    <xdr:sp macro="" textlink="">
      <xdr:nvSpPr>
        <xdr:cNvPr id="427" name="円/楕円 426"/>
        <xdr:cNvSpPr/>
      </xdr:nvSpPr>
      <xdr:spPr>
        <a:xfrm>
          <a:off x="9588500" y="13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76745</xdr:rowOff>
    </xdr:from>
    <xdr:ext cx="534377" cy="259045"/>
    <xdr:sp macro="" textlink="">
      <xdr:nvSpPr>
        <xdr:cNvPr id="428" name="テキスト ボックス 427"/>
        <xdr:cNvSpPr txBox="1"/>
      </xdr:nvSpPr>
      <xdr:spPr>
        <a:xfrm>
          <a:off x="9372111" y="1327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165047</xdr:rowOff>
    </xdr:from>
    <xdr:to>
      <xdr:col>12</xdr:col>
      <xdr:colOff>561975</xdr:colOff>
      <xdr:row>77</xdr:row>
      <xdr:rowOff>95197</xdr:rowOff>
    </xdr:to>
    <xdr:sp macro="" textlink="">
      <xdr:nvSpPr>
        <xdr:cNvPr id="429" name="円/楕円 428"/>
        <xdr:cNvSpPr/>
      </xdr:nvSpPr>
      <xdr:spPr>
        <a:xfrm>
          <a:off x="8699500" y="1319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86324</xdr:rowOff>
    </xdr:from>
    <xdr:ext cx="534377" cy="259045"/>
    <xdr:sp macro="" textlink="">
      <xdr:nvSpPr>
        <xdr:cNvPr id="430" name="テキスト ボックス 429"/>
        <xdr:cNvSpPr txBox="1"/>
      </xdr:nvSpPr>
      <xdr:spPr>
        <a:xfrm>
          <a:off x="8483111" y="132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59617</xdr:rowOff>
    </xdr:from>
    <xdr:to>
      <xdr:col>11</xdr:col>
      <xdr:colOff>358775</xdr:colOff>
      <xdr:row>77</xdr:row>
      <xdr:rowOff>161217</xdr:rowOff>
    </xdr:to>
    <xdr:sp macro="" textlink="">
      <xdr:nvSpPr>
        <xdr:cNvPr id="431" name="円/楕円 430"/>
        <xdr:cNvSpPr/>
      </xdr:nvSpPr>
      <xdr:spPr>
        <a:xfrm>
          <a:off x="7810500" y="1326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152344</xdr:rowOff>
    </xdr:from>
    <xdr:ext cx="469744" cy="259045"/>
    <xdr:sp macro="" textlink="">
      <xdr:nvSpPr>
        <xdr:cNvPr id="432" name="テキスト ボックス 431"/>
        <xdr:cNvSpPr txBox="1"/>
      </xdr:nvSpPr>
      <xdr:spPr>
        <a:xfrm>
          <a:off x="7626427" y="1335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77767</xdr:rowOff>
    </xdr:from>
    <xdr:to>
      <xdr:col>10</xdr:col>
      <xdr:colOff>155575</xdr:colOff>
      <xdr:row>78</xdr:row>
      <xdr:rowOff>7917</xdr:rowOff>
    </xdr:to>
    <xdr:sp macro="" textlink="">
      <xdr:nvSpPr>
        <xdr:cNvPr id="433" name="円/楕円 432"/>
        <xdr:cNvSpPr/>
      </xdr:nvSpPr>
      <xdr:spPr>
        <a:xfrm>
          <a:off x="6921500" y="132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170494</xdr:rowOff>
    </xdr:from>
    <xdr:ext cx="469744" cy="259045"/>
    <xdr:sp macro="" textlink="">
      <xdr:nvSpPr>
        <xdr:cNvPr id="434" name="テキスト ボックス 433"/>
        <xdr:cNvSpPr txBox="1"/>
      </xdr:nvSpPr>
      <xdr:spPr>
        <a:xfrm>
          <a:off x="6737427" y="1337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82245</xdr:rowOff>
    </xdr:from>
    <xdr:to>
      <xdr:col>15</xdr:col>
      <xdr:colOff>180975</xdr:colOff>
      <xdr:row>97</xdr:row>
      <xdr:rowOff>117411</xdr:rowOff>
    </xdr:to>
    <xdr:cxnSp macro="">
      <xdr:nvCxnSpPr>
        <xdr:cNvPr id="464" name="直線コネクタ 463"/>
        <xdr:cNvCxnSpPr/>
      </xdr:nvCxnSpPr>
      <xdr:spPr>
        <a:xfrm flipV="1">
          <a:off x="9639300" y="16712895"/>
          <a:ext cx="8382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87503</xdr:rowOff>
    </xdr:from>
    <xdr:to>
      <xdr:col>14</xdr:col>
      <xdr:colOff>28575</xdr:colOff>
      <xdr:row>97</xdr:row>
      <xdr:rowOff>117411</xdr:rowOff>
    </xdr:to>
    <xdr:cxnSp macro="">
      <xdr:nvCxnSpPr>
        <xdr:cNvPr id="467" name="直線コネクタ 466"/>
        <xdr:cNvCxnSpPr/>
      </xdr:nvCxnSpPr>
      <xdr:spPr>
        <a:xfrm>
          <a:off x="8750300" y="1671815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9" name="テキスト ボックス 468"/>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87503</xdr:rowOff>
    </xdr:from>
    <xdr:to>
      <xdr:col>12</xdr:col>
      <xdr:colOff>511175</xdr:colOff>
      <xdr:row>97</xdr:row>
      <xdr:rowOff>104629</xdr:rowOff>
    </xdr:to>
    <xdr:cxnSp macro="">
      <xdr:nvCxnSpPr>
        <xdr:cNvPr id="470" name="直線コネクタ 469"/>
        <xdr:cNvCxnSpPr/>
      </xdr:nvCxnSpPr>
      <xdr:spPr>
        <a:xfrm flipV="1">
          <a:off x="7861300" y="16718153"/>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104629</xdr:rowOff>
    </xdr:from>
    <xdr:to>
      <xdr:col>11</xdr:col>
      <xdr:colOff>307975</xdr:colOff>
      <xdr:row>97</xdr:row>
      <xdr:rowOff>117697</xdr:rowOff>
    </xdr:to>
    <xdr:cxnSp macro="">
      <xdr:nvCxnSpPr>
        <xdr:cNvPr id="473" name="直線コネクタ 472"/>
        <xdr:cNvCxnSpPr/>
      </xdr:nvCxnSpPr>
      <xdr:spPr>
        <a:xfrm flipV="1">
          <a:off x="6972300" y="16735279"/>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31445</xdr:rowOff>
    </xdr:from>
    <xdr:to>
      <xdr:col>15</xdr:col>
      <xdr:colOff>231775</xdr:colOff>
      <xdr:row>97</xdr:row>
      <xdr:rowOff>133045</xdr:rowOff>
    </xdr:to>
    <xdr:sp macro="" textlink="">
      <xdr:nvSpPr>
        <xdr:cNvPr id="483" name="円/楕円 482"/>
        <xdr:cNvSpPr/>
      </xdr:nvSpPr>
      <xdr:spPr>
        <a:xfrm>
          <a:off x="104267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9872</xdr:rowOff>
    </xdr:from>
    <xdr:ext cx="534377" cy="259045"/>
    <xdr:sp macro="" textlink="">
      <xdr:nvSpPr>
        <xdr:cNvPr id="484" name="土木費該当値テキスト"/>
        <xdr:cNvSpPr txBox="1"/>
      </xdr:nvSpPr>
      <xdr:spPr>
        <a:xfrm>
          <a:off x="10528300"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66611</xdr:rowOff>
    </xdr:from>
    <xdr:to>
      <xdr:col>14</xdr:col>
      <xdr:colOff>79375</xdr:colOff>
      <xdr:row>97</xdr:row>
      <xdr:rowOff>168211</xdr:rowOff>
    </xdr:to>
    <xdr:sp macro="" textlink="">
      <xdr:nvSpPr>
        <xdr:cNvPr id="485" name="円/楕円 484"/>
        <xdr:cNvSpPr/>
      </xdr:nvSpPr>
      <xdr:spPr>
        <a:xfrm>
          <a:off x="9588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159338</xdr:rowOff>
    </xdr:from>
    <xdr:ext cx="534377" cy="259045"/>
    <xdr:sp macro="" textlink="">
      <xdr:nvSpPr>
        <xdr:cNvPr id="486" name="テキスト ボックス 485"/>
        <xdr:cNvSpPr txBox="1"/>
      </xdr:nvSpPr>
      <xdr:spPr>
        <a:xfrm>
          <a:off x="9372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36703</xdr:rowOff>
    </xdr:from>
    <xdr:to>
      <xdr:col>12</xdr:col>
      <xdr:colOff>561975</xdr:colOff>
      <xdr:row>97</xdr:row>
      <xdr:rowOff>138303</xdr:rowOff>
    </xdr:to>
    <xdr:sp macro="" textlink="">
      <xdr:nvSpPr>
        <xdr:cNvPr id="487" name="円/楕円 486"/>
        <xdr:cNvSpPr/>
      </xdr:nvSpPr>
      <xdr:spPr>
        <a:xfrm>
          <a:off x="8699500" y="16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129430</xdr:rowOff>
    </xdr:from>
    <xdr:ext cx="534377" cy="259045"/>
    <xdr:sp macro="" textlink="">
      <xdr:nvSpPr>
        <xdr:cNvPr id="488" name="テキスト ボックス 487"/>
        <xdr:cNvSpPr txBox="1"/>
      </xdr:nvSpPr>
      <xdr:spPr>
        <a:xfrm>
          <a:off x="8483111" y="167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53829</xdr:rowOff>
    </xdr:from>
    <xdr:to>
      <xdr:col>11</xdr:col>
      <xdr:colOff>358775</xdr:colOff>
      <xdr:row>97</xdr:row>
      <xdr:rowOff>155429</xdr:rowOff>
    </xdr:to>
    <xdr:sp macro="" textlink="">
      <xdr:nvSpPr>
        <xdr:cNvPr id="489" name="円/楕円 488"/>
        <xdr:cNvSpPr/>
      </xdr:nvSpPr>
      <xdr:spPr>
        <a:xfrm>
          <a:off x="7810500" y="166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146556</xdr:rowOff>
    </xdr:from>
    <xdr:ext cx="534377" cy="259045"/>
    <xdr:sp macro="" textlink="">
      <xdr:nvSpPr>
        <xdr:cNvPr id="490" name="テキスト ボックス 489"/>
        <xdr:cNvSpPr txBox="1"/>
      </xdr:nvSpPr>
      <xdr:spPr>
        <a:xfrm>
          <a:off x="7594111" y="167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66897</xdr:rowOff>
    </xdr:from>
    <xdr:to>
      <xdr:col>10</xdr:col>
      <xdr:colOff>155575</xdr:colOff>
      <xdr:row>97</xdr:row>
      <xdr:rowOff>168497</xdr:rowOff>
    </xdr:to>
    <xdr:sp macro="" textlink="">
      <xdr:nvSpPr>
        <xdr:cNvPr id="491" name="円/楕円 490"/>
        <xdr:cNvSpPr/>
      </xdr:nvSpPr>
      <xdr:spPr>
        <a:xfrm>
          <a:off x="6921500" y="166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159624</xdr:rowOff>
    </xdr:from>
    <xdr:ext cx="534377" cy="259045"/>
    <xdr:sp macro="" textlink="">
      <xdr:nvSpPr>
        <xdr:cNvPr id="492" name="テキスト ボックス 491"/>
        <xdr:cNvSpPr txBox="1"/>
      </xdr:nvSpPr>
      <xdr:spPr>
        <a:xfrm>
          <a:off x="6705111" y="167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53158</xdr:rowOff>
    </xdr:from>
    <xdr:to>
      <xdr:col>23</xdr:col>
      <xdr:colOff>517525</xdr:colOff>
      <xdr:row>37</xdr:row>
      <xdr:rowOff>151457</xdr:rowOff>
    </xdr:to>
    <xdr:cxnSp macro="">
      <xdr:nvCxnSpPr>
        <xdr:cNvPr id="524" name="直線コネクタ 523"/>
        <xdr:cNvCxnSpPr/>
      </xdr:nvCxnSpPr>
      <xdr:spPr>
        <a:xfrm flipV="1">
          <a:off x="15481300" y="6396808"/>
          <a:ext cx="8382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168928</xdr:rowOff>
    </xdr:from>
    <xdr:to>
      <xdr:col>22</xdr:col>
      <xdr:colOff>365125</xdr:colOff>
      <xdr:row>37</xdr:row>
      <xdr:rowOff>151457</xdr:rowOff>
    </xdr:to>
    <xdr:cxnSp macro="">
      <xdr:nvCxnSpPr>
        <xdr:cNvPr id="527" name="直線コネクタ 526"/>
        <xdr:cNvCxnSpPr/>
      </xdr:nvCxnSpPr>
      <xdr:spPr>
        <a:xfrm>
          <a:off x="14592300" y="6341128"/>
          <a:ext cx="889000" cy="15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168928</xdr:rowOff>
    </xdr:from>
    <xdr:to>
      <xdr:col>21</xdr:col>
      <xdr:colOff>161925</xdr:colOff>
      <xdr:row>37</xdr:row>
      <xdr:rowOff>120596</xdr:rowOff>
    </xdr:to>
    <xdr:cxnSp macro="">
      <xdr:nvCxnSpPr>
        <xdr:cNvPr id="530" name="直線コネクタ 529"/>
        <xdr:cNvCxnSpPr/>
      </xdr:nvCxnSpPr>
      <xdr:spPr>
        <a:xfrm flipV="1">
          <a:off x="13703300" y="6341128"/>
          <a:ext cx="8890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120596</xdr:rowOff>
    </xdr:from>
    <xdr:to>
      <xdr:col>19</xdr:col>
      <xdr:colOff>644525</xdr:colOff>
      <xdr:row>37</xdr:row>
      <xdr:rowOff>121739</xdr:rowOff>
    </xdr:to>
    <xdr:cxnSp macro="">
      <xdr:nvCxnSpPr>
        <xdr:cNvPr id="533" name="直線コネクタ 532"/>
        <xdr:cNvCxnSpPr/>
      </xdr:nvCxnSpPr>
      <xdr:spPr>
        <a:xfrm flipV="1">
          <a:off x="12814300" y="646424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106116</xdr:rowOff>
    </xdr:from>
    <xdr:ext cx="534377" cy="259045"/>
    <xdr:sp macro="" textlink="">
      <xdr:nvSpPr>
        <xdr:cNvPr id="535" name="テキスト ボックス 534"/>
        <xdr:cNvSpPr txBox="1"/>
      </xdr:nvSpPr>
      <xdr:spPr>
        <a:xfrm>
          <a:off x="13436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7" name="テキスト ボックス 536"/>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2358</xdr:rowOff>
    </xdr:from>
    <xdr:to>
      <xdr:col>23</xdr:col>
      <xdr:colOff>568325</xdr:colOff>
      <xdr:row>37</xdr:row>
      <xdr:rowOff>103958</xdr:rowOff>
    </xdr:to>
    <xdr:sp macro="" textlink="">
      <xdr:nvSpPr>
        <xdr:cNvPr id="543" name="円/楕円 542"/>
        <xdr:cNvSpPr/>
      </xdr:nvSpPr>
      <xdr:spPr>
        <a:xfrm>
          <a:off x="162687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152235</xdr:rowOff>
    </xdr:from>
    <xdr:ext cx="534377" cy="259045"/>
    <xdr:sp macro="" textlink="">
      <xdr:nvSpPr>
        <xdr:cNvPr id="544" name="消防費該当値テキスト"/>
        <xdr:cNvSpPr txBox="1"/>
      </xdr:nvSpPr>
      <xdr:spPr>
        <a:xfrm>
          <a:off x="16370300" y="632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10,380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100657</xdr:rowOff>
    </xdr:from>
    <xdr:to>
      <xdr:col>22</xdr:col>
      <xdr:colOff>415925</xdr:colOff>
      <xdr:row>38</xdr:row>
      <xdr:rowOff>30807</xdr:rowOff>
    </xdr:to>
    <xdr:sp macro="" textlink="">
      <xdr:nvSpPr>
        <xdr:cNvPr id="545" name="円/楕円 544"/>
        <xdr:cNvSpPr/>
      </xdr:nvSpPr>
      <xdr:spPr>
        <a:xfrm>
          <a:off x="15430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21934</xdr:rowOff>
    </xdr:from>
    <xdr:ext cx="469744" cy="259045"/>
    <xdr:sp macro="" textlink="">
      <xdr:nvSpPr>
        <xdr:cNvPr id="546" name="テキスト ボックス 545"/>
        <xdr:cNvSpPr txBox="1"/>
      </xdr:nvSpPr>
      <xdr:spPr>
        <a:xfrm>
          <a:off x="15246427" y="6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118128</xdr:rowOff>
    </xdr:from>
    <xdr:to>
      <xdr:col>21</xdr:col>
      <xdr:colOff>212725</xdr:colOff>
      <xdr:row>37</xdr:row>
      <xdr:rowOff>48278</xdr:rowOff>
    </xdr:to>
    <xdr:sp macro="" textlink="">
      <xdr:nvSpPr>
        <xdr:cNvPr id="547" name="円/楕円 546"/>
        <xdr:cNvSpPr/>
      </xdr:nvSpPr>
      <xdr:spPr>
        <a:xfrm>
          <a:off x="14541500" y="62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39405</xdr:rowOff>
    </xdr:from>
    <xdr:ext cx="534377" cy="259045"/>
    <xdr:sp macro="" textlink="">
      <xdr:nvSpPr>
        <xdr:cNvPr id="548" name="テキスト ボックス 547"/>
        <xdr:cNvSpPr txBox="1"/>
      </xdr:nvSpPr>
      <xdr:spPr>
        <a:xfrm>
          <a:off x="14325111" y="63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69796</xdr:rowOff>
    </xdr:from>
    <xdr:to>
      <xdr:col>20</xdr:col>
      <xdr:colOff>9525</xdr:colOff>
      <xdr:row>37</xdr:row>
      <xdr:rowOff>171396</xdr:rowOff>
    </xdr:to>
    <xdr:sp macro="" textlink="">
      <xdr:nvSpPr>
        <xdr:cNvPr id="549" name="円/楕円 548"/>
        <xdr:cNvSpPr/>
      </xdr:nvSpPr>
      <xdr:spPr>
        <a:xfrm>
          <a:off x="13652500" y="64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162523</xdr:rowOff>
    </xdr:from>
    <xdr:ext cx="469744" cy="259045"/>
    <xdr:sp macro="" textlink="">
      <xdr:nvSpPr>
        <xdr:cNvPr id="550" name="テキスト ボックス 549"/>
        <xdr:cNvSpPr txBox="1"/>
      </xdr:nvSpPr>
      <xdr:spPr>
        <a:xfrm>
          <a:off x="13468427" y="650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70939</xdr:rowOff>
    </xdr:from>
    <xdr:to>
      <xdr:col>18</xdr:col>
      <xdr:colOff>492125</xdr:colOff>
      <xdr:row>38</xdr:row>
      <xdr:rowOff>1088</xdr:rowOff>
    </xdr:to>
    <xdr:sp macro="" textlink="">
      <xdr:nvSpPr>
        <xdr:cNvPr id="551" name="円/楕円 550"/>
        <xdr:cNvSpPr/>
      </xdr:nvSpPr>
      <xdr:spPr>
        <a:xfrm>
          <a:off x="127635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163665</xdr:rowOff>
    </xdr:from>
    <xdr:ext cx="469744" cy="259045"/>
    <xdr:sp macro="" textlink="">
      <xdr:nvSpPr>
        <xdr:cNvPr id="552" name="テキスト ボックス 551"/>
        <xdr:cNvSpPr txBox="1"/>
      </xdr:nvSpPr>
      <xdr:spPr>
        <a:xfrm>
          <a:off x="12579427" y="65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21696</xdr:rowOff>
    </xdr:from>
    <xdr:to>
      <xdr:col>23</xdr:col>
      <xdr:colOff>517525</xdr:colOff>
      <xdr:row>57</xdr:row>
      <xdr:rowOff>59301</xdr:rowOff>
    </xdr:to>
    <xdr:cxnSp macro="">
      <xdr:nvCxnSpPr>
        <xdr:cNvPr id="580" name="直線コネクタ 579"/>
        <xdr:cNvCxnSpPr/>
      </xdr:nvCxnSpPr>
      <xdr:spPr>
        <a:xfrm>
          <a:off x="15481300" y="9622896"/>
          <a:ext cx="838200" cy="20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81"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21696</xdr:rowOff>
    </xdr:from>
    <xdr:to>
      <xdr:col>22</xdr:col>
      <xdr:colOff>365125</xdr:colOff>
      <xdr:row>57</xdr:row>
      <xdr:rowOff>79784</xdr:rowOff>
    </xdr:to>
    <xdr:cxnSp macro="">
      <xdr:nvCxnSpPr>
        <xdr:cNvPr id="583" name="直線コネクタ 582"/>
        <xdr:cNvCxnSpPr/>
      </xdr:nvCxnSpPr>
      <xdr:spPr>
        <a:xfrm flipV="1">
          <a:off x="14592300" y="9622896"/>
          <a:ext cx="889000" cy="22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5" name="テキスト ボックス 584"/>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79784</xdr:rowOff>
    </xdr:from>
    <xdr:to>
      <xdr:col>21</xdr:col>
      <xdr:colOff>161925</xdr:colOff>
      <xdr:row>57</xdr:row>
      <xdr:rowOff>113777</xdr:rowOff>
    </xdr:to>
    <xdr:cxnSp macro="">
      <xdr:nvCxnSpPr>
        <xdr:cNvPr id="586" name="直線コネクタ 585"/>
        <xdr:cNvCxnSpPr/>
      </xdr:nvCxnSpPr>
      <xdr:spPr>
        <a:xfrm flipV="1">
          <a:off x="13703300" y="9852434"/>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8" name="テキスト ボックス 587"/>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113777</xdr:rowOff>
    </xdr:from>
    <xdr:to>
      <xdr:col>19</xdr:col>
      <xdr:colOff>644525</xdr:colOff>
      <xdr:row>57</xdr:row>
      <xdr:rowOff>162789</xdr:rowOff>
    </xdr:to>
    <xdr:cxnSp macro="">
      <xdr:nvCxnSpPr>
        <xdr:cNvPr id="589" name="直線コネクタ 588"/>
        <xdr:cNvCxnSpPr/>
      </xdr:nvCxnSpPr>
      <xdr:spPr>
        <a:xfrm flipV="1">
          <a:off x="12814300" y="9886427"/>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91" name="テキスト ボックス 590"/>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14934</xdr:rowOff>
    </xdr:from>
    <xdr:ext cx="534377" cy="259045"/>
    <xdr:sp macro="" textlink="">
      <xdr:nvSpPr>
        <xdr:cNvPr id="593" name="テキスト ボックス 592"/>
        <xdr:cNvSpPr txBox="1"/>
      </xdr:nvSpPr>
      <xdr:spPr>
        <a:xfrm>
          <a:off x="12547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8501</xdr:rowOff>
    </xdr:from>
    <xdr:to>
      <xdr:col>23</xdr:col>
      <xdr:colOff>568325</xdr:colOff>
      <xdr:row>57</xdr:row>
      <xdr:rowOff>110101</xdr:rowOff>
    </xdr:to>
    <xdr:sp macro="" textlink="">
      <xdr:nvSpPr>
        <xdr:cNvPr id="599" name="円/楕円 598"/>
        <xdr:cNvSpPr/>
      </xdr:nvSpPr>
      <xdr:spPr>
        <a:xfrm>
          <a:off x="16268700" y="97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94878</xdr:rowOff>
    </xdr:from>
    <xdr:ext cx="534377" cy="259045"/>
    <xdr:sp macro="" textlink="">
      <xdr:nvSpPr>
        <xdr:cNvPr id="600" name="教育費該当値テキスト"/>
        <xdr:cNvSpPr txBox="1"/>
      </xdr:nvSpPr>
      <xdr:spPr>
        <a:xfrm>
          <a:off x="16370300" y="96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31,017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142346</xdr:rowOff>
    </xdr:from>
    <xdr:to>
      <xdr:col>22</xdr:col>
      <xdr:colOff>415925</xdr:colOff>
      <xdr:row>56</xdr:row>
      <xdr:rowOff>72496</xdr:rowOff>
    </xdr:to>
    <xdr:sp macro="" textlink="">
      <xdr:nvSpPr>
        <xdr:cNvPr id="601" name="円/楕円 600"/>
        <xdr:cNvSpPr/>
      </xdr:nvSpPr>
      <xdr:spPr>
        <a:xfrm>
          <a:off x="15430500" y="95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63623</xdr:rowOff>
    </xdr:from>
    <xdr:ext cx="534377" cy="259045"/>
    <xdr:sp macro="" textlink="">
      <xdr:nvSpPr>
        <xdr:cNvPr id="602" name="テキスト ボックス 601"/>
        <xdr:cNvSpPr txBox="1"/>
      </xdr:nvSpPr>
      <xdr:spPr>
        <a:xfrm>
          <a:off x="15214111" y="96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40,162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28984</xdr:rowOff>
    </xdr:from>
    <xdr:to>
      <xdr:col>21</xdr:col>
      <xdr:colOff>212725</xdr:colOff>
      <xdr:row>57</xdr:row>
      <xdr:rowOff>130584</xdr:rowOff>
    </xdr:to>
    <xdr:sp macro="" textlink="">
      <xdr:nvSpPr>
        <xdr:cNvPr id="603" name="円/楕円 602"/>
        <xdr:cNvSpPr/>
      </xdr:nvSpPr>
      <xdr:spPr>
        <a:xfrm>
          <a:off x="14541500" y="98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121711</xdr:rowOff>
    </xdr:from>
    <xdr:ext cx="534377" cy="259045"/>
    <xdr:sp macro="" textlink="">
      <xdr:nvSpPr>
        <xdr:cNvPr id="604" name="テキスト ボックス 603"/>
        <xdr:cNvSpPr txBox="1"/>
      </xdr:nvSpPr>
      <xdr:spPr>
        <a:xfrm>
          <a:off x="14325111" y="989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62977</xdr:rowOff>
    </xdr:from>
    <xdr:to>
      <xdr:col>20</xdr:col>
      <xdr:colOff>9525</xdr:colOff>
      <xdr:row>57</xdr:row>
      <xdr:rowOff>164577</xdr:rowOff>
    </xdr:to>
    <xdr:sp macro="" textlink="">
      <xdr:nvSpPr>
        <xdr:cNvPr id="605" name="円/楕円 604"/>
        <xdr:cNvSpPr/>
      </xdr:nvSpPr>
      <xdr:spPr>
        <a:xfrm>
          <a:off x="13652500" y="98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155704</xdr:rowOff>
    </xdr:from>
    <xdr:ext cx="534377" cy="259045"/>
    <xdr:sp macro="" textlink="">
      <xdr:nvSpPr>
        <xdr:cNvPr id="606" name="テキスト ボックス 605"/>
        <xdr:cNvSpPr txBox="1"/>
      </xdr:nvSpPr>
      <xdr:spPr>
        <a:xfrm>
          <a:off x="13436111" y="992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111989</xdr:rowOff>
    </xdr:from>
    <xdr:to>
      <xdr:col>18</xdr:col>
      <xdr:colOff>492125</xdr:colOff>
      <xdr:row>58</xdr:row>
      <xdr:rowOff>42139</xdr:rowOff>
    </xdr:to>
    <xdr:sp macro="" textlink="">
      <xdr:nvSpPr>
        <xdr:cNvPr id="607" name="円/楕円 606"/>
        <xdr:cNvSpPr/>
      </xdr:nvSpPr>
      <xdr:spPr>
        <a:xfrm>
          <a:off x="12763500" y="9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33266</xdr:rowOff>
    </xdr:from>
    <xdr:ext cx="534377" cy="259045"/>
    <xdr:sp macro="" textlink="">
      <xdr:nvSpPr>
        <xdr:cNvPr id="608" name="テキスト ボックス 607"/>
        <xdr:cNvSpPr txBox="1"/>
      </xdr:nvSpPr>
      <xdr:spPr>
        <a:xfrm>
          <a:off x="12547111" y="99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93588</xdr:rowOff>
    </xdr:from>
    <xdr:to>
      <xdr:col>23</xdr:col>
      <xdr:colOff>517525</xdr:colOff>
      <xdr:row>79</xdr:row>
      <xdr:rowOff>97670</xdr:rowOff>
    </xdr:to>
    <xdr:cxnSp macro="">
      <xdr:nvCxnSpPr>
        <xdr:cNvPr id="639" name="直線コネクタ 638"/>
        <xdr:cNvCxnSpPr/>
      </xdr:nvCxnSpPr>
      <xdr:spPr>
        <a:xfrm flipV="1">
          <a:off x="15481300" y="13638138"/>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97670</xdr:rowOff>
    </xdr:from>
    <xdr:to>
      <xdr:col>22</xdr:col>
      <xdr:colOff>365125</xdr:colOff>
      <xdr:row>79</xdr:row>
      <xdr:rowOff>97867</xdr:rowOff>
    </xdr:to>
    <xdr:cxnSp macro="">
      <xdr:nvCxnSpPr>
        <xdr:cNvPr id="642" name="直線コネクタ 641"/>
        <xdr:cNvCxnSpPr/>
      </xdr:nvCxnSpPr>
      <xdr:spPr>
        <a:xfrm flipV="1">
          <a:off x="14592300" y="13642220"/>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97800</xdr:rowOff>
    </xdr:from>
    <xdr:to>
      <xdr:col>21</xdr:col>
      <xdr:colOff>161925</xdr:colOff>
      <xdr:row>79</xdr:row>
      <xdr:rowOff>97867</xdr:rowOff>
    </xdr:to>
    <xdr:cxnSp macro="">
      <xdr:nvCxnSpPr>
        <xdr:cNvPr id="645" name="直線コネクタ 644"/>
        <xdr:cNvCxnSpPr/>
      </xdr:nvCxnSpPr>
      <xdr:spPr>
        <a:xfrm>
          <a:off x="13703300" y="13642350"/>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97800</xdr:rowOff>
    </xdr:from>
    <xdr:to>
      <xdr:col>19</xdr:col>
      <xdr:colOff>644525</xdr:colOff>
      <xdr:row>79</xdr:row>
      <xdr:rowOff>97800</xdr:rowOff>
    </xdr:to>
    <xdr:cxnSp macro="">
      <xdr:nvCxnSpPr>
        <xdr:cNvPr id="648" name="直線コネクタ 647"/>
        <xdr:cNvCxnSpPr/>
      </xdr:nvCxnSpPr>
      <xdr:spPr>
        <a:xfrm>
          <a:off x="12814300" y="13642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42788</xdr:rowOff>
    </xdr:from>
    <xdr:to>
      <xdr:col>23</xdr:col>
      <xdr:colOff>568325</xdr:colOff>
      <xdr:row>79</xdr:row>
      <xdr:rowOff>144388</xdr:rowOff>
    </xdr:to>
    <xdr:sp macro="" textlink="">
      <xdr:nvSpPr>
        <xdr:cNvPr id="658" name="円/楕円 657"/>
        <xdr:cNvSpPr/>
      </xdr:nvSpPr>
      <xdr:spPr>
        <a:xfrm>
          <a:off x="162687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153313</xdr:rowOff>
    </xdr:from>
    <xdr:ext cx="378565" cy="259045"/>
    <xdr:sp macro="" textlink="">
      <xdr:nvSpPr>
        <xdr:cNvPr id="659" name="災害復旧費該当値テキスト"/>
        <xdr:cNvSpPr txBox="1"/>
      </xdr:nvSpPr>
      <xdr:spPr>
        <a:xfrm>
          <a:off x="16370300" y="1352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46870</xdr:rowOff>
    </xdr:from>
    <xdr:to>
      <xdr:col>22</xdr:col>
      <xdr:colOff>415925</xdr:colOff>
      <xdr:row>79</xdr:row>
      <xdr:rowOff>148470</xdr:rowOff>
    </xdr:to>
    <xdr:sp macro="" textlink="">
      <xdr:nvSpPr>
        <xdr:cNvPr id="660" name="円/楕円 659"/>
        <xdr:cNvSpPr/>
      </xdr:nvSpPr>
      <xdr:spPr>
        <a:xfrm>
          <a:off x="15430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139597</xdr:rowOff>
    </xdr:from>
    <xdr:ext cx="313932" cy="259045"/>
    <xdr:sp macro="" textlink="">
      <xdr:nvSpPr>
        <xdr:cNvPr id="661" name="テキスト ボックス 660"/>
        <xdr:cNvSpPr txBox="1"/>
      </xdr:nvSpPr>
      <xdr:spPr>
        <a:xfrm>
          <a:off x="15324333" y="1368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47067</xdr:rowOff>
    </xdr:from>
    <xdr:to>
      <xdr:col>21</xdr:col>
      <xdr:colOff>212725</xdr:colOff>
      <xdr:row>79</xdr:row>
      <xdr:rowOff>148667</xdr:rowOff>
    </xdr:to>
    <xdr:sp macro="" textlink="">
      <xdr:nvSpPr>
        <xdr:cNvPr id="662" name="円/楕円 661"/>
        <xdr:cNvSpPr/>
      </xdr:nvSpPr>
      <xdr:spPr>
        <a:xfrm>
          <a:off x="14541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139794</xdr:rowOff>
    </xdr:from>
    <xdr:ext cx="313932" cy="259045"/>
    <xdr:sp macro="" textlink="">
      <xdr:nvSpPr>
        <xdr:cNvPr id="663" name="テキスト ボックス 662"/>
        <xdr:cNvSpPr txBox="1"/>
      </xdr:nvSpPr>
      <xdr:spPr>
        <a:xfrm>
          <a:off x="14435333" y="13684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47000</xdr:rowOff>
    </xdr:from>
    <xdr:to>
      <xdr:col>20</xdr:col>
      <xdr:colOff>9525</xdr:colOff>
      <xdr:row>79</xdr:row>
      <xdr:rowOff>148600</xdr:rowOff>
    </xdr:to>
    <xdr:sp macro="" textlink="">
      <xdr:nvSpPr>
        <xdr:cNvPr id="664" name="円/楕円 663"/>
        <xdr:cNvSpPr/>
      </xdr:nvSpPr>
      <xdr:spPr>
        <a:xfrm>
          <a:off x="13652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139727</xdr:rowOff>
    </xdr:from>
    <xdr:ext cx="313932" cy="259045"/>
    <xdr:sp macro="" textlink="">
      <xdr:nvSpPr>
        <xdr:cNvPr id="665" name="テキスト ボックス 664"/>
        <xdr:cNvSpPr txBox="1"/>
      </xdr:nvSpPr>
      <xdr:spPr>
        <a:xfrm>
          <a:off x="13546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47000</xdr:rowOff>
    </xdr:from>
    <xdr:to>
      <xdr:col>18</xdr:col>
      <xdr:colOff>492125</xdr:colOff>
      <xdr:row>79</xdr:row>
      <xdr:rowOff>148600</xdr:rowOff>
    </xdr:to>
    <xdr:sp macro="" textlink="">
      <xdr:nvSpPr>
        <xdr:cNvPr id="666" name="円/楕円 665"/>
        <xdr:cNvSpPr/>
      </xdr:nvSpPr>
      <xdr:spPr>
        <a:xfrm>
          <a:off x="12763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139727</xdr:rowOff>
    </xdr:from>
    <xdr:ext cx="313932" cy="259045"/>
    <xdr:sp macro="" textlink="">
      <xdr:nvSpPr>
        <xdr:cNvPr id="667" name="テキスト ボックス 666"/>
        <xdr:cNvSpPr txBox="1"/>
      </xdr:nvSpPr>
      <xdr:spPr>
        <a:xfrm>
          <a:off x="12657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88069</xdr:rowOff>
    </xdr:from>
    <xdr:to>
      <xdr:col>23</xdr:col>
      <xdr:colOff>517525</xdr:colOff>
      <xdr:row>95</xdr:row>
      <xdr:rowOff>98650</xdr:rowOff>
    </xdr:to>
    <xdr:cxnSp macro="">
      <xdr:nvCxnSpPr>
        <xdr:cNvPr id="699" name="直線コネクタ 698"/>
        <xdr:cNvCxnSpPr/>
      </xdr:nvCxnSpPr>
      <xdr:spPr>
        <a:xfrm>
          <a:off x="15481300" y="16375819"/>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57</xdr:rowOff>
    </xdr:from>
    <xdr:ext cx="534377" cy="259045"/>
    <xdr:sp macro="" textlink="">
      <xdr:nvSpPr>
        <xdr:cNvPr id="700" name="公債費平均値テキスト"/>
        <xdr:cNvSpPr txBox="1"/>
      </xdr:nvSpPr>
      <xdr:spPr>
        <a:xfrm>
          <a:off x="16370300" y="1594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88069</xdr:rowOff>
    </xdr:from>
    <xdr:to>
      <xdr:col>22</xdr:col>
      <xdr:colOff>365125</xdr:colOff>
      <xdr:row>95</xdr:row>
      <xdr:rowOff>90486</xdr:rowOff>
    </xdr:to>
    <xdr:cxnSp macro="">
      <xdr:nvCxnSpPr>
        <xdr:cNvPr id="702" name="直線コネクタ 701"/>
        <xdr:cNvCxnSpPr/>
      </xdr:nvCxnSpPr>
      <xdr:spPr>
        <a:xfrm flipV="1">
          <a:off x="14592300" y="16375819"/>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89625</xdr:rowOff>
    </xdr:from>
    <xdr:ext cx="534377" cy="259045"/>
    <xdr:sp macro="" textlink="">
      <xdr:nvSpPr>
        <xdr:cNvPr id="704" name="テキスト ボックス 703"/>
        <xdr:cNvSpPr txBox="1"/>
      </xdr:nvSpPr>
      <xdr:spPr>
        <a:xfrm>
          <a:off x="15214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65438</xdr:rowOff>
    </xdr:from>
    <xdr:to>
      <xdr:col>21</xdr:col>
      <xdr:colOff>161925</xdr:colOff>
      <xdr:row>95</xdr:row>
      <xdr:rowOff>90486</xdr:rowOff>
    </xdr:to>
    <xdr:cxnSp macro="">
      <xdr:nvCxnSpPr>
        <xdr:cNvPr id="705" name="直線コネクタ 704"/>
        <xdr:cNvCxnSpPr/>
      </xdr:nvCxnSpPr>
      <xdr:spPr>
        <a:xfrm>
          <a:off x="13703300" y="1635318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17485</xdr:rowOff>
    </xdr:from>
    <xdr:ext cx="534377" cy="259045"/>
    <xdr:sp macro="" textlink="">
      <xdr:nvSpPr>
        <xdr:cNvPr id="707" name="テキスト ボックス 706"/>
        <xdr:cNvSpPr txBox="1"/>
      </xdr:nvSpPr>
      <xdr:spPr>
        <a:xfrm>
          <a:off x="14325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122653</xdr:rowOff>
    </xdr:from>
    <xdr:to>
      <xdr:col>19</xdr:col>
      <xdr:colOff>644525</xdr:colOff>
      <xdr:row>95</xdr:row>
      <xdr:rowOff>65438</xdr:rowOff>
    </xdr:to>
    <xdr:cxnSp macro="">
      <xdr:nvCxnSpPr>
        <xdr:cNvPr id="708" name="直線コネクタ 707"/>
        <xdr:cNvCxnSpPr/>
      </xdr:nvCxnSpPr>
      <xdr:spPr>
        <a:xfrm>
          <a:off x="12814300" y="16238953"/>
          <a:ext cx="889000" cy="1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3018</xdr:rowOff>
    </xdr:from>
    <xdr:ext cx="534377" cy="259045"/>
    <xdr:sp macro="" textlink="">
      <xdr:nvSpPr>
        <xdr:cNvPr id="710" name="テキスト ボックス 709"/>
        <xdr:cNvSpPr txBox="1"/>
      </xdr:nvSpPr>
      <xdr:spPr>
        <a:xfrm>
          <a:off x="13436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156278</xdr:rowOff>
    </xdr:from>
    <xdr:ext cx="534377" cy="259045"/>
    <xdr:sp macro="" textlink="">
      <xdr:nvSpPr>
        <xdr:cNvPr id="712" name="テキスト ボックス 711"/>
        <xdr:cNvSpPr txBox="1"/>
      </xdr:nvSpPr>
      <xdr:spPr>
        <a:xfrm>
          <a:off x="12547111" y="15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47850</xdr:rowOff>
    </xdr:from>
    <xdr:to>
      <xdr:col>23</xdr:col>
      <xdr:colOff>568325</xdr:colOff>
      <xdr:row>95</xdr:row>
      <xdr:rowOff>149450</xdr:rowOff>
    </xdr:to>
    <xdr:sp macro="" textlink="">
      <xdr:nvSpPr>
        <xdr:cNvPr id="718" name="円/楕円 717"/>
        <xdr:cNvSpPr/>
      </xdr:nvSpPr>
      <xdr:spPr>
        <a:xfrm>
          <a:off x="16268700" y="163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26277</xdr:rowOff>
    </xdr:from>
    <xdr:ext cx="534377" cy="259045"/>
    <xdr:sp macro="" textlink="">
      <xdr:nvSpPr>
        <xdr:cNvPr id="719" name="公債費該当値テキスト"/>
        <xdr:cNvSpPr txBox="1"/>
      </xdr:nvSpPr>
      <xdr:spPr>
        <a:xfrm>
          <a:off x="16370300" y="163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31,007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37269</xdr:rowOff>
    </xdr:from>
    <xdr:to>
      <xdr:col>22</xdr:col>
      <xdr:colOff>415925</xdr:colOff>
      <xdr:row>95</xdr:row>
      <xdr:rowOff>138869</xdr:rowOff>
    </xdr:to>
    <xdr:sp macro="" textlink="">
      <xdr:nvSpPr>
        <xdr:cNvPr id="720" name="円/楕円 719"/>
        <xdr:cNvSpPr/>
      </xdr:nvSpPr>
      <xdr:spPr>
        <a:xfrm>
          <a:off x="15430500" y="163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129996</xdr:rowOff>
    </xdr:from>
    <xdr:ext cx="534377" cy="259045"/>
    <xdr:sp macro="" textlink="">
      <xdr:nvSpPr>
        <xdr:cNvPr id="721" name="テキスト ボックス 720"/>
        <xdr:cNvSpPr txBox="1"/>
      </xdr:nvSpPr>
      <xdr:spPr>
        <a:xfrm>
          <a:off x="15214111" y="164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39686</xdr:rowOff>
    </xdr:from>
    <xdr:to>
      <xdr:col>21</xdr:col>
      <xdr:colOff>212725</xdr:colOff>
      <xdr:row>95</xdr:row>
      <xdr:rowOff>141286</xdr:rowOff>
    </xdr:to>
    <xdr:sp macro="" textlink="">
      <xdr:nvSpPr>
        <xdr:cNvPr id="722" name="円/楕円 721"/>
        <xdr:cNvSpPr/>
      </xdr:nvSpPr>
      <xdr:spPr>
        <a:xfrm>
          <a:off x="14541500" y="163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132413</xdr:rowOff>
    </xdr:from>
    <xdr:ext cx="534377" cy="259045"/>
    <xdr:sp macro="" textlink="">
      <xdr:nvSpPr>
        <xdr:cNvPr id="723" name="テキスト ボックス 722"/>
        <xdr:cNvSpPr txBox="1"/>
      </xdr:nvSpPr>
      <xdr:spPr>
        <a:xfrm>
          <a:off x="14325111" y="164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14638</xdr:rowOff>
    </xdr:from>
    <xdr:to>
      <xdr:col>20</xdr:col>
      <xdr:colOff>9525</xdr:colOff>
      <xdr:row>95</xdr:row>
      <xdr:rowOff>116238</xdr:rowOff>
    </xdr:to>
    <xdr:sp macro="" textlink="">
      <xdr:nvSpPr>
        <xdr:cNvPr id="724" name="円/楕円 723"/>
        <xdr:cNvSpPr/>
      </xdr:nvSpPr>
      <xdr:spPr>
        <a:xfrm>
          <a:off x="13652500" y="163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107365</xdr:rowOff>
    </xdr:from>
    <xdr:ext cx="534377" cy="259045"/>
    <xdr:sp macro="" textlink="">
      <xdr:nvSpPr>
        <xdr:cNvPr id="725" name="テキスト ボックス 724"/>
        <xdr:cNvSpPr txBox="1"/>
      </xdr:nvSpPr>
      <xdr:spPr>
        <a:xfrm>
          <a:off x="13436111" y="163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71853</xdr:rowOff>
    </xdr:from>
    <xdr:to>
      <xdr:col>18</xdr:col>
      <xdr:colOff>492125</xdr:colOff>
      <xdr:row>95</xdr:row>
      <xdr:rowOff>2003</xdr:rowOff>
    </xdr:to>
    <xdr:sp macro="" textlink="">
      <xdr:nvSpPr>
        <xdr:cNvPr id="726" name="円/楕円 725"/>
        <xdr:cNvSpPr/>
      </xdr:nvSpPr>
      <xdr:spPr>
        <a:xfrm>
          <a:off x="12763500" y="161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164580</xdr:rowOff>
    </xdr:from>
    <xdr:ext cx="534377" cy="259045"/>
    <xdr:sp macro="" textlink="">
      <xdr:nvSpPr>
        <xdr:cNvPr id="727" name="テキスト ボックス 726"/>
        <xdr:cNvSpPr txBox="1"/>
      </xdr:nvSpPr>
      <xdr:spPr>
        <a:xfrm>
          <a:off x="12547111" y="162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87449</xdr:rowOff>
    </xdr:from>
    <xdr:to>
      <xdr:col>32</xdr:col>
      <xdr:colOff>187325</xdr:colOff>
      <xdr:row>39</xdr:row>
      <xdr:rowOff>87449</xdr:rowOff>
    </xdr:to>
    <xdr:cxnSp macro="">
      <xdr:nvCxnSpPr>
        <xdr:cNvPr id="758" name="直線コネクタ 757"/>
        <xdr:cNvCxnSpPr/>
      </xdr:nvCxnSpPr>
      <xdr:spPr>
        <a:xfrm>
          <a:off x="21323300" y="6773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9"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85816</xdr:rowOff>
    </xdr:from>
    <xdr:to>
      <xdr:col>31</xdr:col>
      <xdr:colOff>34925</xdr:colOff>
      <xdr:row>39</xdr:row>
      <xdr:rowOff>87449</xdr:rowOff>
    </xdr:to>
    <xdr:cxnSp macro="">
      <xdr:nvCxnSpPr>
        <xdr:cNvPr id="761" name="直線コネクタ 760"/>
        <xdr:cNvCxnSpPr/>
      </xdr:nvCxnSpPr>
      <xdr:spPr>
        <a:xfrm>
          <a:off x="20434300" y="67723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35250</xdr:rowOff>
    </xdr:from>
    <xdr:ext cx="378565" cy="259045"/>
    <xdr:sp macro="" textlink="">
      <xdr:nvSpPr>
        <xdr:cNvPr id="763" name="テキスト ボックス 762"/>
        <xdr:cNvSpPr txBox="1"/>
      </xdr:nvSpPr>
      <xdr:spPr>
        <a:xfrm>
          <a:off x="21134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82224</xdr:rowOff>
    </xdr:from>
    <xdr:to>
      <xdr:col>29</xdr:col>
      <xdr:colOff>517525</xdr:colOff>
      <xdr:row>39</xdr:row>
      <xdr:rowOff>85816</xdr:rowOff>
    </xdr:to>
    <xdr:cxnSp macro="">
      <xdr:nvCxnSpPr>
        <xdr:cNvPr id="764" name="直線コネクタ 763"/>
        <xdr:cNvCxnSpPr/>
      </xdr:nvCxnSpPr>
      <xdr:spPr>
        <a:xfrm>
          <a:off x="19545300" y="676877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6" name="テキスト ボックス 765"/>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94633</xdr:rowOff>
    </xdr:from>
    <xdr:to>
      <xdr:col>28</xdr:col>
      <xdr:colOff>314325</xdr:colOff>
      <xdr:row>39</xdr:row>
      <xdr:rowOff>82224</xdr:rowOff>
    </xdr:to>
    <xdr:cxnSp macro="">
      <xdr:nvCxnSpPr>
        <xdr:cNvPr id="767" name="直線コネクタ 766"/>
        <xdr:cNvCxnSpPr/>
      </xdr:nvCxnSpPr>
      <xdr:spPr>
        <a:xfrm>
          <a:off x="18656300" y="5923933"/>
          <a:ext cx="889000" cy="8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9" name="テキスト ボックス 768"/>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146684</xdr:rowOff>
    </xdr:from>
    <xdr:ext cx="469744" cy="259045"/>
    <xdr:sp macro="" textlink="">
      <xdr:nvSpPr>
        <xdr:cNvPr id="771" name="テキスト ボックス 770"/>
        <xdr:cNvSpPr txBox="1"/>
      </xdr:nvSpPr>
      <xdr:spPr>
        <a:xfrm>
          <a:off x="18421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36649</xdr:rowOff>
    </xdr:from>
    <xdr:to>
      <xdr:col>32</xdr:col>
      <xdr:colOff>238125</xdr:colOff>
      <xdr:row>39</xdr:row>
      <xdr:rowOff>138249</xdr:rowOff>
    </xdr:to>
    <xdr:sp macro="" textlink="">
      <xdr:nvSpPr>
        <xdr:cNvPr id="777" name="円/楕円 776"/>
        <xdr:cNvSpPr/>
      </xdr:nvSpPr>
      <xdr:spPr>
        <a:xfrm>
          <a:off x="22110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123026</xdr:rowOff>
    </xdr:from>
    <xdr:ext cx="313932" cy="259045"/>
    <xdr:sp macro="" textlink="">
      <xdr:nvSpPr>
        <xdr:cNvPr id="778" name="諸支出金該当値テキスト"/>
        <xdr:cNvSpPr txBox="1"/>
      </xdr:nvSpPr>
      <xdr:spPr>
        <a:xfrm>
          <a:off x="22212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36649</xdr:rowOff>
    </xdr:from>
    <xdr:to>
      <xdr:col>31</xdr:col>
      <xdr:colOff>85725</xdr:colOff>
      <xdr:row>39</xdr:row>
      <xdr:rowOff>138249</xdr:rowOff>
    </xdr:to>
    <xdr:sp macro="" textlink="">
      <xdr:nvSpPr>
        <xdr:cNvPr id="779" name="円/楕円 778"/>
        <xdr:cNvSpPr/>
      </xdr:nvSpPr>
      <xdr:spPr>
        <a:xfrm>
          <a:off x="21272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129376</xdr:rowOff>
    </xdr:from>
    <xdr:ext cx="313932" cy="259045"/>
    <xdr:sp macro="" textlink="">
      <xdr:nvSpPr>
        <xdr:cNvPr id="780" name="テキスト ボックス 779"/>
        <xdr:cNvSpPr txBox="1"/>
      </xdr:nvSpPr>
      <xdr:spPr>
        <a:xfrm>
          <a:off x="21166333" y="6815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35016</xdr:rowOff>
    </xdr:from>
    <xdr:to>
      <xdr:col>29</xdr:col>
      <xdr:colOff>568325</xdr:colOff>
      <xdr:row>39</xdr:row>
      <xdr:rowOff>136616</xdr:rowOff>
    </xdr:to>
    <xdr:sp macro="" textlink="">
      <xdr:nvSpPr>
        <xdr:cNvPr id="781" name="円/楕円 780"/>
        <xdr:cNvSpPr/>
      </xdr:nvSpPr>
      <xdr:spPr>
        <a:xfrm>
          <a:off x="20383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127743</xdr:rowOff>
    </xdr:from>
    <xdr:ext cx="313932" cy="259045"/>
    <xdr:sp macro="" textlink="">
      <xdr:nvSpPr>
        <xdr:cNvPr id="782" name="テキスト ボックス 781"/>
        <xdr:cNvSpPr txBox="1"/>
      </xdr:nvSpPr>
      <xdr:spPr>
        <a:xfrm>
          <a:off x="20277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31424</xdr:rowOff>
    </xdr:from>
    <xdr:to>
      <xdr:col>28</xdr:col>
      <xdr:colOff>365125</xdr:colOff>
      <xdr:row>39</xdr:row>
      <xdr:rowOff>133024</xdr:rowOff>
    </xdr:to>
    <xdr:sp macro="" textlink="">
      <xdr:nvSpPr>
        <xdr:cNvPr id="783" name="円/楕円 782"/>
        <xdr:cNvSpPr/>
      </xdr:nvSpPr>
      <xdr:spPr>
        <a:xfrm>
          <a:off x="19494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124151</xdr:rowOff>
    </xdr:from>
    <xdr:ext cx="313932" cy="259045"/>
    <xdr:sp macro="" textlink="">
      <xdr:nvSpPr>
        <xdr:cNvPr id="784" name="テキスト ボックス 783"/>
        <xdr:cNvSpPr txBox="1"/>
      </xdr:nvSpPr>
      <xdr:spPr>
        <a:xfrm>
          <a:off x="19388333" y="6810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43833</xdr:rowOff>
    </xdr:from>
    <xdr:to>
      <xdr:col>27</xdr:col>
      <xdr:colOff>161925</xdr:colOff>
      <xdr:row>34</xdr:row>
      <xdr:rowOff>145433</xdr:rowOff>
    </xdr:to>
    <xdr:sp macro="" textlink="">
      <xdr:nvSpPr>
        <xdr:cNvPr id="785" name="円/楕円 784"/>
        <xdr:cNvSpPr/>
      </xdr:nvSpPr>
      <xdr:spPr>
        <a:xfrm>
          <a:off x="18605500" y="58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161960</xdr:rowOff>
    </xdr:from>
    <xdr:ext cx="469744" cy="259045"/>
    <xdr:sp macro="" textlink="">
      <xdr:nvSpPr>
        <xdr:cNvPr id="786" name="テキスト ボックス 785"/>
        <xdr:cNvSpPr txBox="1"/>
      </xdr:nvSpPr>
      <xdr:spPr>
        <a:xfrm>
          <a:off x="18421427" y="564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平成２８年度は、年金生活者等支援臨時福祉給付金の実施、子ども・子育て支援新制度の対象施設の増加などによる</a:t>
          </a:r>
          <a:r>
            <a:rPr kumimoji="1" lang="ja-JP" altLang="en-US" sz="1300">
              <a:solidFill>
                <a:schemeClr val="dk1"/>
              </a:solidFill>
              <a:effectLst/>
              <a:latin typeface="+mn-lt"/>
              <a:ea typeface="+mn-ea"/>
              <a:cs typeface="+mn-cs"/>
            </a:rPr>
            <a:t>民生費</a:t>
          </a:r>
          <a:r>
            <a:rPr kumimoji="1" lang="ja-JP" altLang="ja-JP" sz="1300">
              <a:solidFill>
                <a:schemeClr val="dk1"/>
              </a:solidFill>
              <a:effectLst/>
              <a:latin typeface="+mn-lt"/>
              <a:ea typeface="+mn-ea"/>
              <a:cs typeface="+mn-cs"/>
            </a:rPr>
            <a:t>の増</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産業廃棄物支障等除去事業の実施に伴う</a:t>
          </a:r>
          <a:r>
            <a:rPr kumimoji="1" lang="ja-JP" altLang="en-US" sz="1300">
              <a:solidFill>
                <a:schemeClr val="dk1"/>
              </a:solidFill>
              <a:effectLst/>
              <a:latin typeface="+mn-lt"/>
              <a:ea typeface="+mn-ea"/>
              <a:cs typeface="+mn-cs"/>
            </a:rPr>
            <a:t>衛生費の</a:t>
          </a:r>
          <a:r>
            <a:rPr kumimoji="1" lang="ja-JP" altLang="ja-JP" sz="1300">
              <a:solidFill>
                <a:schemeClr val="dk1"/>
              </a:solidFill>
              <a:effectLst/>
              <a:latin typeface="+mn-lt"/>
              <a:ea typeface="+mn-ea"/>
              <a:cs typeface="+mn-cs"/>
            </a:rPr>
            <a:t>増があった。</a:t>
          </a:r>
          <a:endParaRPr lang="ja-JP" altLang="ja-JP" sz="1300">
            <a:effectLst/>
          </a:endParaRPr>
        </a:p>
        <a:p>
          <a:r>
            <a:rPr kumimoji="1" lang="ja-JP" altLang="ja-JP" sz="1300">
              <a:solidFill>
                <a:schemeClr val="dk1"/>
              </a:solidFill>
              <a:effectLst/>
              <a:latin typeface="+mn-lt"/>
              <a:ea typeface="+mn-ea"/>
              <a:cs typeface="+mn-cs"/>
            </a:rPr>
            <a:t>一方で、</a:t>
          </a:r>
          <a:r>
            <a:rPr kumimoji="1" lang="ja-JP" altLang="en-US" sz="1300">
              <a:solidFill>
                <a:schemeClr val="dk1"/>
              </a:solidFill>
              <a:effectLst/>
              <a:latin typeface="+mn-lt"/>
              <a:ea typeface="+mn-ea"/>
              <a:cs typeface="+mn-cs"/>
            </a:rPr>
            <a:t>中学校移転整備や教育施設等の整備完了に伴い教育費が大幅に減となったことや、</a:t>
          </a:r>
          <a:r>
            <a:rPr kumimoji="1" lang="ja-JP" altLang="ja-JP" sz="1300">
              <a:solidFill>
                <a:schemeClr val="dk1"/>
              </a:solidFill>
              <a:effectLst/>
              <a:latin typeface="+mn-lt"/>
              <a:ea typeface="+mn-ea"/>
              <a:cs typeface="+mn-cs"/>
            </a:rPr>
            <a:t>プレミアム付商品券発行事業</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の終了に伴い</a:t>
          </a:r>
          <a:r>
            <a:rPr kumimoji="1" lang="ja-JP" altLang="en-US" sz="1300">
              <a:solidFill>
                <a:schemeClr val="dk1"/>
              </a:solidFill>
              <a:effectLst/>
              <a:latin typeface="+mn-lt"/>
              <a:ea typeface="+mn-ea"/>
              <a:cs typeface="+mn-cs"/>
            </a:rPr>
            <a:t>商工費</a:t>
          </a:r>
          <a:r>
            <a:rPr kumimoji="1" lang="ja-JP" altLang="ja-JP" sz="1300">
              <a:solidFill>
                <a:schemeClr val="dk1"/>
              </a:solidFill>
              <a:effectLst/>
              <a:latin typeface="+mn-lt"/>
              <a:ea typeface="+mn-ea"/>
              <a:cs typeface="+mn-cs"/>
            </a:rPr>
            <a:t>が減となったことで、歳出全体としては前年度から減少している。</a:t>
          </a:r>
          <a:endParaRPr lang="ja-JP" altLang="ja-JP" sz="1300">
            <a:effectLst/>
          </a:endParaRPr>
        </a:p>
        <a:p>
          <a:r>
            <a:rPr kumimoji="1" lang="ja-JP" altLang="ja-JP" sz="1300">
              <a:solidFill>
                <a:schemeClr val="dk1"/>
              </a:solidFill>
              <a:effectLst/>
              <a:latin typeface="+mn-lt"/>
              <a:ea typeface="+mn-ea"/>
              <a:cs typeface="+mn-cs"/>
            </a:rPr>
            <a:t>なお、類似団体と比較すると、</a:t>
          </a:r>
          <a:r>
            <a:rPr kumimoji="1" lang="ja-JP" altLang="en-US" sz="1300">
              <a:solidFill>
                <a:schemeClr val="dk1"/>
              </a:solidFill>
              <a:effectLst/>
              <a:latin typeface="+mn-lt"/>
              <a:ea typeface="+mn-ea"/>
              <a:cs typeface="+mn-cs"/>
            </a:rPr>
            <a:t>土木費、公債費などは例年平均値を下回っているが、民生費、農林水産業費は</a:t>
          </a:r>
          <a:r>
            <a:rPr kumimoji="1" lang="ja-JP" altLang="ja-JP" sz="1300">
              <a:solidFill>
                <a:schemeClr val="dk1"/>
              </a:solidFill>
              <a:effectLst/>
              <a:latin typeface="+mn-lt"/>
              <a:ea typeface="+mn-ea"/>
              <a:cs typeface="+mn-cs"/>
            </a:rPr>
            <a:t>例年平均値を上回っている。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地方交付税や臨時財政対策債、地方消費税交付金等が前年度に比べ大幅に減収する中、国体の開催準備や子育て環境の充実等に財源対策を講じた結果、平成２８年度の実質単年度収支は赤字となっている。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昨年度に引き続き、一般会計・特別会計・企業会計の全会計で黒字を達成している。今後も各会計において、黒字を継続できるよう健全財政の確保に努める。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188928710</v>
      </c>
      <c r="BO4" s="381"/>
      <c r="BP4" s="381"/>
      <c r="BQ4" s="381"/>
      <c r="BR4" s="381"/>
      <c r="BS4" s="381"/>
      <c r="BT4" s="381"/>
      <c r="BU4" s="382"/>
      <c r="BV4" s="380">
        <v>190736775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2.6</v>
      </c>
      <c r="CU4" s="387"/>
      <c r="CV4" s="387"/>
      <c r="CW4" s="387"/>
      <c r="CX4" s="387"/>
      <c r="CY4" s="387"/>
      <c r="CZ4" s="387"/>
      <c r="DA4" s="388"/>
      <c r="DB4" s="386">
        <v>2.5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184226763</v>
      </c>
      <c r="BO5" s="418"/>
      <c r="BP5" s="418"/>
      <c r="BQ5" s="418"/>
      <c r="BR5" s="418"/>
      <c r="BS5" s="418"/>
      <c r="BT5" s="418"/>
      <c r="BU5" s="419"/>
      <c r="BV5" s="417">
        <v>184806197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89.8</v>
      </c>
      <c r="CU5" s="415"/>
      <c r="CV5" s="415"/>
      <c r="CW5" s="415"/>
      <c r="CX5" s="415"/>
      <c r="CY5" s="415"/>
      <c r="CZ5" s="415"/>
      <c r="DA5" s="416"/>
      <c r="DB5" s="414">
        <v>87.7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4701947</v>
      </c>
      <c r="BO6" s="418"/>
      <c r="BP6" s="418"/>
      <c r="BQ6" s="418"/>
      <c r="BR6" s="418"/>
      <c r="BS6" s="418"/>
      <c r="BT6" s="418"/>
      <c r="BU6" s="419"/>
      <c r="BV6" s="417">
        <v>5930578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96.5</v>
      </c>
      <c r="CU6" s="455"/>
      <c r="CV6" s="455"/>
      <c r="CW6" s="455"/>
      <c r="CX6" s="455"/>
      <c r="CY6" s="455"/>
      <c r="CZ6" s="455"/>
      <c r="DA6" s="456"/>
      <c r="DB6" s="454">
        <v>94.9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1946928</v>
      </c>
      <c r="BO7" s="418"/>
      <c r="BP7" s="418"/>
      <c r="BQ7" s="418"/>
      <c r="BR7" s="418"/>
      <c r="BS7" s="418"/>
      <c r="BT7" s="418"/>
      <c r="BU7" s="419"/>
      <c r="BV7" s="417">
        <v>3231125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105975296</v>
      </c>
      <c r="CU7" s="418"/>
      <c r="CV7" s="418"/>
      <c r="CW7" s="418"/>
      <c r="CX7" s="418"/>
      <c r="CY7" s="418"/>
      <c r="CZ7" s="418"/>
      <c r="DA7" s="419"/>
      <c r="DB7" s="417">
        <v>106199589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2755019</v>
      </c>
      <c r="BO8" s="418"/>
      <c r="BP8" s="418"/>
      <c r="BQ8" s="418"/>
      <c r="BR8" s="418"/>
      <c r="BS8" s="418"/>
      <c r="BT8" s="418"/>
      <c r="BU8" s="419"/>
      <c r="BV8" s="417">
        <v>2699453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0.75</v>
      </c>
      <c r="CU8" s="458"/>
      <c r="CV8" s="458"/>
      <c r="CW8" s="458"/>
      <c r="CX8" s="458"/>
      <c r="CY8" s="458"/>
      <c r="CZ8" s="458"/>
      <c r="DA8" s="459"/>
      <c r="DB8" s="457">
        <v>0.73</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514865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55566</v>
      </c>
      <c r="BO9" s="418"/>
      <c r="BP9" s="418"/>
      <c r="BQ9" s="418"/>
      <c r="BR9" s="418"/>
      <c r="BS9" s="418"/>
      <c r="BT9" s="418"/>
      <c r="BU9" s="419"/>
      <c r="BV9" s="417">
        <v>-105770</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13.4</v>
      </c>
      <c r="CU9" s="415"/>
      <c r="CV9" s="415"/>
      <c r="CW9" s="415"/>
      <c r="CX9" s="415"/>
      <c r="CY9" s="415"/>
      <c r="CZ9" s="415"/>
      <c r="DA9" s="416"/>
      <c r="DB9" s="414">
        <v>13.2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517231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1000000</v>
      </c>
      <c r="BO10" s="418"/>
      <c r="BP10" s="418"/>
      <c r="BQ10" s="418"/>
      <c r="BR10" s="418"/>
      <c r="BS10" s="418"/>
      <c r="BT10" s="418"/>
      <c r="BU10" s="419"/>
      <c r="BV10" s="417">
        <v>100000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515882</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2700000</v>
      </c>
      <c r="BO12" s="418"/>
      <c r="BP12" s="418"/>
      <c r="BQ12" s="418"/>
      <c r="BR12" s="418"/>
      <c r="BS12" s="418"/>
      <c r="BT12" s="418"/>
      <c r="BU12" s="419"/>
      <c r="BV12" s="417">
        <v>2700000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513003</v>
      </c>
      <c r="S13" s="499"/>
      <c r="T13" s="499"/>
      <c r="U13" s="499"/>
      <c r="V13" s="500"/>
      <c r="W13" s="433" t="s">
        <v>125</v>
      </c>
      <c r="X13" s="434"/>
      <c r="Y13" s="434"/>
      <c r="Z13" s="434"/>
      <c r="AA13" s="434"/>
      <c r="AB13" s="424"/>
      <c r="AC13" s="468">
        <v>6957</v>
      </c>
      <c r="AD13" s="469"/>
      <c r="AE13" s="469"/>
      <c r="AF13" s="469"/>
      <c r="AG13" s="508"/>
      <c r="AH13" s="468">
        <v>8087</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-1644434</v>
      </c>
      <c r="BO13" s="418"/>
      <c r="BP13" s="418"/>
      <c r="BQ13" s="418"/>
      <c r="BR13" s="418"/>
      <c r="BS13" s="418"/>
      <c r="BT13" s="418"/>
      <c r="BU13" s="419"/>
      <c r="BV13" s="417">
        <v>-2705770</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6.7</v>
      </c>
      <c r="CU13" s="415"/>
      <c r="CV13" s="415"/>
      <c r="CW13" s="415"/>
      <c r="CX13" s="415"/>
      <c r="CY13" s="415"/>
      <c r="CZ13" s="415"/>
      <c r="DA13" s="416"/>
      <c r="DB13" s="414">
        <v>6.4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517057</v>
      </c>
      <c r="S14" s="499"/>
      <c r="T14" s="499"/>
      <c r="U14" s="499"/>
      <c r="V14" s="500"/>
      <c r="W14" s="407"/>
      <c r="X14" s="408"/>
      <c r="Y14" s="408"/>
      <c r="Z14" s="408"/>
      <c r="AA14" s="408"/>
      <c r="AB14" s="397"/>
      <c r="AC14" s="501">
        <v>3.2</v>
      </c>
      <c r="AD14" s="502"/>
      <c r="AE14" s="502"/>
      <c r="AF14" s="502"/>
      <c r="AG14" s="503"/>
      <c r="AH14" s="501">
        <v>3.6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59.5</v>
      </c>
      <c r="CU14" s="513"/>
      <c r="CV14" s="513"/>
      <c r="CW14" s="513"/>
      <c r="CX14" s="513"/>
      <c r="CY14" s="513"/>
      <c r="CZ14" s="513"/>
      <c r="DA14" s="514"/>
      <c r="DB14" s="512">
        <v>57.6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514206</v>
      </c>
      <c r="S15" s="499"/>
      <c r="T15" s="499"/>
      <c r="U15" s="499"/>
      <c r="V15" s="500"/>
      <c r="W15" s="433" t="s">
        <v>132</v>
      </c>
      <c r="X15" s="434"/>
      <c r="Y15" s="434"/>
      <c r="Z15" s="434"/>
      <c r="AA15" s="434"/>
      <c r="AB15" s="424"/>
      <c r="AC15" s="468">
        <v>40668</v>
      </c>
      <c r="AD15" s="469"/>
      <c r="AE15" s="469"/>
      <c r="AF15" s="469"/>
      <c r="AG15" s="508"/>
      <c r="AH15" s="468">
        <v>42280</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61261350</v>
      </c>
      <c r="BO15" s="381"/>
      <c r="BP15" s="381"/>
      <c r="BQ15" s="381"/>
      <c r="BR15" s="381"/>
      <c r="BS15" s="381"/>
      <c r="BT15" s="381"/>
      <c r="BU15" s="382"/>
      <c r="BV15" s="380">
        <v>59764668</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18.8</v>
      </c>
      <c r="AD16" s="502"/>
      <c r="AE16" s="502"/>
      <c r="AF16" s="502"/>
      <c r="AG16" s="503"/>
      <c r="AH16" s="501">
        <v>18.8</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80664376</v>
      </c>
      <c r="BO16" s="418"/>
      <c r="BP16" s="418"/>
      <c r="BQ16" s="418"/>
      <c r="BR16" s="418"/>
      <c r="BS16" s="418"/>
      <c r="BT16" s="418"/>
      <c r="BU16" s="419"/>
      <c r="BV16" s="417">
        <v>80174694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v>169242</v>
      </c>
      <c r="AD17" s="469"/>
      <c r="AE17" s="469"/>
      <c r="AF17" s="469"/>
      <c r="AG17" s="508"/>
      <c r="AH17" s="468">
        <v>174203</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78689226</v>
      </c>
      <c r="BO17" s="418"/>
      <c r="BP17" s="418"/>
      <c r="BQ17" s="418"/>
      <c r="BR17" s="418"/>
      <c r="BS17" s="418"/>
      <c r="BT17" s="418"/>
      <c r="BU17" s="419"/>
      <c r="BV17" s="417">
        <v>76730826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429.4</v>
      </c>
      <c r="M18" s="530"/>
      <c r="N18" s="530"/>
      <c r="O18" s="530"/>
      <c r="P18" s="530"/>
      <c r="Q18" s="530"/>
      <c r="R18" s="531"/>
      <c r="S18" s="531"/>
      <c r="T18" s="531"/>
      <c r="U18" s="531"/>
      <c r="V18" s="532"/>
      <c r="W18" s="435"/>
      <c r="X18" s="436"/>
      <c r="Y18" s="436"/>
      <c r="Z18" s="436"/>
      <c r="AA18" s="436"/>
      <c r="AB18" s="427"/>
      <c r="AC18" s="533">
        <v>78</v>
      </c>
      <c r="AD18" s="534"/>
      <c r="AE18" s="534"/>
      <c r="AF18" s="534"/>
      <c r="AG18" s="535"/>
      <c r="AH18" s="533">
        <v>77.599999999999994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96256141</v>
      </c>
      <c r="BO18" s="418"/>
      <c r="BP18" s="418"/>
      <c r="BQ18" s="418"/>
      <c r="BR18" s="418"/>
      <c r="BS18" s="418"/>
      <c r="BT18" s="418"/>
      <c r="BU18" s="419"/>
      <c r="BV18" s="417">
        <v>96332959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1199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116357001</v>
      </c>
      <c r="BO19" s="418"/>
      <c r="BP19" s="418"/>
      <c r="BQ19" s="418"/>
      <c r="BR19" s="418"/>
      <c r="BS19" s="418"/>
      <c r="BT19" s="418"/>
      <c r="BU19" s="419"/>
      <c r="BV19" s="417">
        <v>119803965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230509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173635130</v>
      </c>
      <c r="BO23" s="418"/>
      <c r="BP23" s="418"/>
      <c r="BQ23" s="418"/>
      <c r="BR23" s="418"/>
      <c r="BS23" s="418"/>
      <c r="BT23" s="418"/>
      <c r="BU23" s="419"/>
      <c r="BV23" s="417">
        <v>173491503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10304</v>
      </c>
      <c r="R24" s="469"/>
      <c r="S24" s="469"/>
      <c r="T24" s="469"/>
      <c r="U24" s="469"/>
      <c r="V24" s="508"/>
      <c r="W24" s="563"/>
      <c r="X24" s="551"/>
      <c r="Y24" s="552"/>
      <c r="Z24" s="467" t="s">
        <v>155</v>
      </c>
      <c r="AA24" s="447"/>
      <c r="AB24" s="447"/>
      <c r="AC24" s="447"/>
      <c r="AD24" s="447"/>
      <c r="AE24" s="447"/>
      <c r="AF24" s="447"/>
      <c r="AG24" s="448"/>
      <c r="AH24" s="468">
        <v>2833</v>
      </c>
      <c r="AI24" s="469"/>
      <c r="AJ24" s="469"/>
      <c r="AK24" s="469"/>
      <c r="AL24" s="508"/>
      <c r="AM24" s="468">
        <v>9122260</v>
      </c>
      <c r="AN24" s="469"/>
      <c r="AO24" s="469"/>
      <c r="AP24" s="469"/>
      <c r="AQ24" s="469"/>
      <c r="AR24" s="508"/>
      <c r="AS24" s="468">
        <v>3220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124752530</v>
      </c>
      <c r="BO24" s="418"/>
      <c r="BP24" s="418"/>
      <c r="BQ24" s="418"/>
      <c r="BR24" s="418"/>
      <c r="BS24" s="418"/>
      <c r="BT24" s="418"/>
      <c r="BU24" s="419"/>
      <c r="BV24" s="417">
        <v>128992412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2</v>
      </c>
      <c r="M25" s="469"/>
      <c r="N25" s="469"/>
      <c r="O25" s="469"/>
      <c r="P25" s="508"/>
      <c r="Q25" s="468">
        <v>8451</v>
      </c>
      <c r="R25" s="469"/>
      <c r="S25" s="469"/>
      <c r="T25" s="469"/>
      <c r="U25" s="469"/>
      <c r="V25" s="508"/>
      <c r="W25" s="563"/>
      <c r="X25" s="551"/>
      <c r="Y25" s="552"/>
      <c r="Z25" s="467" t="s">
        <v>158</v>
      </c>
      <c r="AA25" s="447"/>
      <c r="AB25" s="447"/>
      <c r="AC25" s="447"/>
      <c r="AD25" s="447"/>
      <c r="AE25" s="447"/>
      <c r="AF25" s="447"/>
      <c r="AG25" s="448"/>
      <c r="AH25" s="468">
        <v>457</v>
      </c>
      <c r="AI25" s="469"/>
      <c r="AJ25" s="469"/>
      <c r="AK25" s="469"/>
      <c r="AL25" s="508"/>
      <c r="AM25" s="468">
        <v>1472911</v>
      </c>
      <c r="AN25" s="469"/>
      <c r="AO25" s="469"/>
      <c r="AP25" s="469"/>
      <c r="AQ25" s="469"/>
      <c r="AR25" s="508"/>
      <c r="AS25" s="468">
        <v>3223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45292706</v>
      </c>
      <c r="BO25" s="381"/>
      <c r="BP25" s="381"/>
      <c r="BQ25" s="381"/>
      <c r="BR25" s="381"/>
      <c r="BS25" s="381"/>
      <c r="BT25" s="381"/>
      <c r="BU25" s="382"/>
      <c r="BV25" s="380">
        <v>41950562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6928</v>
      </c>
      <c r="R26" s="469"/>
      <c r="S26" s="469"/>
      <c r="T26" s="469"/>
      <c r="U26" s="469"/>
      <c r="V26" s="508"/>
      <c r="W26" s="563"/>
      <c r="X26" s="551"/>
      <c r="Y26" s="552"/>
      <c r="Z26" s="467" t="s">
        <v>161</v>
      </c>
      <c r="AA26" s="573"/>
      <c r="AB26" s="573"/>
      <c r="AC26" s="573"/>
      <c r="AD26" s="573"/>
      <c r="AE26" s="573"/>
      <c r="AF26" s="573"/>
      <c r="AG26" s="574"/>
      <c r="AH26" s="468">
        <v>292</v>
      </c>
      <c r="AI26" s="469"/>
      <c r="AJ26" s="469"/>
      <c r="AK26" s="469"/>
      <c r="AL26" s="508"/>
      <c r="AM26" s="468">
        <v>999224</v>
      </c>
      <c r="AN26" s="469"/>
      <c r="AO26" s="469"/>
      <c r="AP26" s="469"/>
      <c r="AQ26" s="469"/>
      <c r="AR26" s="508"/>
      <c r="AS26" s="468">
        <v>3422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7320</v>
      </c>
      <c r="R27" s="469"/>
      <c r="S27" s="469"/>
      <c r="T27" s="469"/>
      <c r="U27" s="469"/>
      <c r="V27" s="508"/>
      <c r="W27" s="563"/>
      <c r="X27" s="551"/>
      <c r="Y27" s="552"/>
      <c r="Z27" s="467" t="s">
        <v>164</v>
      </c>
      <c r="AA27" s="447"/>
      <c r="AB27" s="447"/>
      <c r="AC27" s="447"/>
      <c r="AD27" s="447"/>
      <c r="AE27" s="447"/>
      <c r="AF27" s="447"/>
      <c r="AG27" s="448"/>
      <c r="AH27" s="468">
        <v>58</v>
      </c>
      <c r="AI27" s="469"/>
      <c r="AJ27" s="469"/>
      <c r="AK27" s="469"/>
      <c r="AL27" s="508"/>
      <c r="AM27" s="468">
        <v>216616</v>
      </c>
      <c r="AN27" s="469"/>
      <c r="AO27" s="469"/>
      <c r="AP27" s="469"/>
      <c r="AQ27" s="469"/>
      <c r="AR27" s="508"/>
      <c r="AS27" s="468">
        <v>3735</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1000000</v>
      </c>
      <c r="BO27" s="587"/>
      <c r="BP27" s="587"/>
      <c r="BQ27" s="587"/>
      <c r="BR27" s="587"/>
      <c r="BS27" s="587"/>
      <c r="BT27" s="587"/>
      <c r="BU27" s="588"/>
      <c r="BV27" s="586">
        <v>1000000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6540</v>
      </c>
      <c r="R28" s="469"/>
      <c r="S28" s="469"/>
      <c r="T28" s="469"/>
      <c r="U28" s="469"/>
      <c r="V28" s="508"/>
      <c r="W28" s="563"/>
      <c r="X28" s="551"/>
      <c r="Y28" s="552"/>
      <c r="Z28" s="467" t="s">
        <v>167</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17800000</v>
      </c>
      <c r="BO28" s="381"/>
      <c r="BP28" s="381"/>
      <c r="BQ28" s="381"/>
      <c r="BR28" s="381"/>
      <c r="BS28" s="381"/>
      <c r="BT28" s="381"/>
      <c r="BU28" s="382"/>
      <c r="BV28" s="380">
        <v>18200000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41</v>
      </c>
      <c r="M29" s="469"/>
      <c r="N29" s="469"/>
      <c r="O29" s="469"/>
      <c r="P29" s="508"/>
      <c r="Q29" s="468">
        <v>6230</v>
      </c>
      <c r="R29" s="469"/>
      <c r="S29" s="469"/>
      <c r="T29" s="469"/>
      <c r="U29" s="469"/>
      <c r="V29" s="508"/>
      <c r="W29" s="564"/>
      <c r="X29" s="565"/>
      <c r="Y29" s="566"/>
      <c r="Z29" s="467" t="s">
        <v>171</v>
      </c>
      <c r="AA29" s="447"/>
      <c r="AB29" s="447"/>
      <c r="AC29" s="447"/>
      <c r="AD29" s="447"/>
      <c r="AE29" s="447"/>
      <c r="AF29" s="447"/>
      <c r="AG29" s="448"/>
      <c r="AH29" s="468">
        <v>2891</v>
      </c>
      <c r="AI29" s="469"/>
      <c r="AJ29" s="469"/>
      <c r="AK29" s="469"/>
      <c r="AL29" s="508"/>
      <c r="AM29" s="468">
        <v>9338876</v>
      </c>
      <c r="AN29" s="469"/>
      <c r="AO29" s="469"/>
      <c r="AP29" s="469"/>
      <c r="AQ29" s="469"/>
      <c r="AR29" s="508"/>
      <c r="AS29" s="468">
        <v>3230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7650000</v>
      </c>
      <c r="BO29" s="418"/>
      <c r="BP29" s="418"/>
      <c r="BQ29" s="418"/>
      <c r="BR29" s="418"/>
      <c r="BS29" s="418"/>
      <c r="BT29" s="418"/>
      <c r="BU29" s="419"/>
      <c r="BV29" s="417">
        <v>7650000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20352542</v>
      </c>
      <c r="BO30" s="587"/>
      <c r="BP30" s="587"/>
      <c r="BQ30" s="587"/>
      <c r="BR30" s="587"/>
      <c r="BS30" s="587"/>
      <c r="BT30" s="587"/>
      <c r="BU30" s="588"/>
      <c r="BV30" s="586">
        <v>21060730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国民健康保険事業勘定特別会計</v>
      </c>
      <c r="X34" s="599"/>
      <c r="Y34" s="599"/>
      <c r="Z34" s="599"/>
      <c r="AA34" s="599"/>
      <c r="AB34" s="599"/>
      <c r="AC34" s="599"/>
      <c r="AD34" s="599"/>
      <c r="AE34" s="599"/>
      <c r="AF34" s="599"/>
      <c r="AG34" s="599"/>
      <c r="AH34" s="599"/>
      <c r="AI34" s="599"/>
      <c r="AJ34" s="599"/>
      <c r="AK34" s="599"/>
      <c r="AL34" s="167"/>
      <c r="AM34" s="598">
        <f>IF(AO34="","",MAX(C34:D43,U34:V43)+1)</f>
        <v>10</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14</v>
      </c>
      <c r="BF34" s="598"/>
      <c r="BG34" s="599" t="str">
        <f>IF('各会計、関係団体の財政状況及び健全化判断比率'!B37="","",'各会計、関係団体の財政状況及び健全化判断比率'!B37)</f>
        <v>鹿島観光事業特別会計</v>
      </c>
      <c r="BH34" s="599"/>
      <c r="BI34" s="599"/>
      <c r="BJ34" s="599"/>
      <c r="BK34" s="599"/>
      <c r="BL34" s="599"/>
      <c r="BM34" s="599"/>
      <c r="BN34" s="599"/>
      <c r="BO34" s="599"/>
      <c r="BP34" s="599"/>
      <c r="BQ34" s="599"/>
      <c r="BR34" s="599"/>
      <c r="BS34" s="599"/>
      <c r="BT34" s="599"/>
      <c r="BU34" s="599"/>
      <c r="BV34" s="167"/>
      <c r="BW34" s="598">
        <f>IF(BY34="","",MAX(C34:D43,U34:V43,AM34:AN43,BE34:BF43)+1)</f>
        <v>19</v>
      </c>
      <c r="BX34" s="598"/>
      <c r="BY34" s="599" t="str">
        <f>IF('各会計、関係団体の財政状況及び健全化判断比率'!B68="","",'各会計、関係団体の財政状況及び健全化判断比率'!B68)</f>
        <v>松山市衛生事務組合</v>
      </c>
      <c r="BZ34" s="599"/>
      <c r="CA34" s="599"/>
      <c r="CB34" s="599"/>
      <c r="CC34" s="599"/>
      <c r="CD34" s="599"/>
      <c r="CE34" s="599"/>
      <c r="CF34" s="599"/>
      <c r="CG34" s="599"/>
      <c r="CH34" s="599"/>
      <c r="CI34" s="599"/>
      <c r="CJ34" s="599"/>
      <c r="CK34" s="599"/>
      <c r="CL34" s="599"/>
      <c r="CM34" s="599"/>
      <c r="CN34" s="167"/>
      <c r="CO34" s="598">
        <f>IF(CQ34="","",MAX(C34:D43,U34:V43,AM34:AN43,BE34:BF43,BW34:BX43)+1)</f>
        <v>28</v>
      </c>
      <c r="CP34" s="598"/>
      <c r="CQ34" s="599" t="str">
        <f>IF('各会計、関係団体の財政状況及び健全化判断比率'!BS7="","",'各会計、関係団体の財政状況及び健全化判断比率'!BS7)</f>
        <v>松山市土地開発公社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母子父子寡婦福祉資金貸付事業特別会計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11</v>
      </c>
      <c r="AN35" s="598"/>
      <c r="AO35" s="599" t="str">
        <f>IF('各会計、関係団体の財政状況及び健全化判断比率'!B34="","",'各会計、関係団体の財政状況及び健全化判断比率'!B34)</f>
        <v>簡易水道事業会計</v>
      </c>
      <c r="AP35" s="599"/>
      <c r="AQ35" s="599"/>
      <c r="AR35" s="599"/>
      <c r="AS35" s="599"/>
      <c r="AT35" s="599"/>
      <c r="AU35" s="599"/>
      <c r="AV35" s="599"/>
      <c r="AW35" s="599"/>
      <c r="AX35" s="599"/>
      <c r="AY35" s="599"/>
      <c r="AZ35" s="599"/>
      <c r="BA35" s="599"/>
      <c r="BB35" s="599"/>
      <c r="BC35" s="599"/>
      <c r="BD35" s="167"/>
      <c r="BE35" s="598">
        <f t="shared" ref="BE35:BE43" si="1">IF(BG35="","",BE34+1)</f>
        <v>15</v>
      </c>
      <c r="BF35" s="598"/>
      <c r="BG35" s="599" t="str">
        <f>IF('各会計、関係団体の財政状況及び健全化判断比率'!B38="","",'各会計、関係団体の財政状況及び健全化判断比率'!B38)</f>
        <v>卸売市場事業特別会計</v>
      </c>
      <c r="BH35" s="599"/>
      <c r="BI35" s="599"/>
      <c r="BJ35" s="599"/>
      <c r="BK35" s="599"/>
      <c r="BL35" s="599"/>
      <c r="BM35" s="599"/>
      <c r="BN35" s="599"/>
      <c r="BO35" s="599"/>
      <c r="BP35" s="599"/>
      <c r="BQ35" s="599"/>
      <c r="BR35" s="599"/>
      <c r="BS35" s="599"/>
      <c r="BT35" s="599"/>
      <c r="BU35" s="599"/>
      <c r="BV35" s="167"/>
      <c r="BW35" s="598">
        <f t="shared" ref="BW35:BW43" si="2">IF(BY35="","",BW34+1)</f>
        <v>20</v>
      </c>
      <c r="BX35" s="598"/>
      <c r="BY35" s="599" t="str">
        <f>IF('各会計、関係団体の財政状況及び健全化判断比率'!B69="","",'各会計、関係団体の財政状況及び健全化判断比率'!B69)</f>
        <v>愛媛地方税滞納整理機構</v>
      </c>
      <c r="BZ35" s="599"/>
      <c r="CA35" s="599"/>
      <c r="CB35" s="599"/>
      <c r="CC35" s="599"/>
      <c r="CD35" s="599"/>
      <c r="CE35" s="599"/>
      <c r="CF35" s="599"/>
      <c r="CG35" s="599"/>
      <c r="CH35" s="599"/>
      <c r="CI35" s="599"/>
      <c r="CJ35" s="599"/>
      <c r="CK35" s="599"/>
      <c r="CL35" s="599"/>
      <c r="CM35" s="599"/>
      <c r="CN35" s="167"/>
      <c r="CO35" s="598">
        <f t="shared" ref="CO35:CO43" si="3">IF(CQ35="","",CO34+1)</f>
        <v>29</v>
      </c>
      <c r="CP35" s="598"/>
      <c r="CQ35" s="599" t="str">
        <f>IF('各会計、関係団体の財政状況及び健全化判断比率'!BS8="","",'各会計、関係団体の財政状況及び健全化判断比率'!BS8)</f>
        <v>松山市体育協会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勤労者福祉サービスセンター事業特別会計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12</v>
      </c>
      <c r="AN36" s="598"/>
      <c r="AO36" s="599" t="str">
        <f>IF('各会計、関係団体の財政状況及び健全化判断比率'!B35="","",'各会計、関係団体の財政状況及び健全化判断比率'!B35)</f>
        <v>工業用水道事業会計</v>
      </c>
      <c r="AP36" s="599"/>
      <c r="AQ36" s="599"/>
      <c r="AR36" s="599"/>
      <c r="AS36" s="599"/>
      <c r="AT36" s="599"/>
      <c r="AU36" s="599"/>
      <c r="AV36" s="599"/>
      <c r="AW36" s="599"/>
      <c r="AX36" s="599"/>
      <c r="AY36" s="599"/>
      <c r="AZ36" s="599"/>
      <c r="BA36" s="599"/>
      <c r="BB36" s="599"/>
      <c r="BC36" s="599"/>
      <c r="BD36" s="167"/>
      <c r="BE36" s="598">
        <f t="shared" si="1"/>
        <v>16</v>
      </c>
      <c r="BF36" s="598"/>
      <c r="BG36" s="599" t="str">
        <f>IF('各会計、関係団体の財政状況及び健全化判断比率'!B39="","",'各会計、関係団体の財政状況及び健全化判断比率'!B39)</f>
        <v>小規模下水道事業特別会計</v>
      </c>
      <c r="BH36" s="599"/>
      <c r="BI36" s="599"/>
      <c r="BJ36" s="599"/>
      <c r="BK36" s="599"/>
      <c r="BL36" s="599"/>
      <c r="BM36" s="599"/>
      <c r="BN36" s="599"/>
      <c r="BO36" s="599"/>
      <c r="BP36" s="599"/>
      <c r="BQ36" s="599"/>
      <c r="BR36" s="599"/>
      <c r="BS36" s="599"/>
      <c r="BT36" s="599"/>
      <c r="BU36" s="599"/>
      <c r="BV36" s="167"/>
      <c r="BW36" s="598">
        <f t="shared" si="2"/>
        <v>21</v>
      </c>
      <c r="BX36" s="598"/>
      <c r="BY36" s="599" t="str">
        <f>IF('各会計、関係団体の財政状況及び健全化判断比率'!B70="","",'各会計、関係団体の財政状況及び健全化判断比率'!B70)</f>
        <v>松山市広域福祉施設事務組合（一般組合）</v>
      </c>
      <c r="BZ36" s="599"/>
      <c r="CA36" s="599"/>
      <c r="CB36" s="599"/>
      <c r="CC36" s="599"/>
      <c r="CD36" s="599"/>
      <c r="CE36" s="599"/>
      <c r="CF36" s="599"/>
      <c r="CG36" s="599"/>
      <c r="CH36" s="599"/>
      <c r="CI36" s="599"/>
      <c r="CJ36" s="599"/>
      <c r="CK36" s="599"/>
      <c r="CL36" s="599"/>
      <c r="CM36" s="599"/>
      <c r="CN36" s="167"/>
      <c r="CO36" s="598">
        <f t="shared" si="3"/>
        <v>30</v>
      </c>
      <c r="CP36" s="598"/>
      <c r="CQ36" s="599" t="str">
        <f>IF('各会計、関係団体の財政状況及び健全化判断比率'!BS9="","",'各会計、関係団体の財政状況及び健全化判断比率'!BS9)</f>
        <v>松山市国際交流協会</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公債管理特別会計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7"/>
      <c r="AM37" s="598">
        <f t="shared" si="0"/>
        <v>13</v>
      </c>
      <c r="AN37" s="598"/>
      <c r="AO37" s="599" t="str">
        <f>IF('各会計、関係団体の財政状況及び健全化判断比率'!B36="","",'各会計、関係団体の財政状況及び健全化判断比率'!B36)</f>
        <v>公共下水道事業会計</v>
      </c>
      <c r="AP37" s="599"/>
      <c r="AQ37" s="599"/>
      <c r="AR37" s="599"/>
      <c r="AS37" s="599"/>
      <c r="AT37" s="599"/>
      <c r="AU37" s="599"/>
      <c r="AV37" s="599"/>
      <c r="AW37" s="599"/>
      <c r="AX37" s="599"/>
      <c r="AY37" s="599"/>
      <c r="AZ37" s="599"/>
      <c r="BA37" s="599"/>
      <c r="BB37" s="599"/>
      <c r="BC37" s="599"/>
      <c r="BD37" s="167"/>
      <c r="BE37" s="598">
        <f t="shared" si="1"/>
        <v>17</v>
      </c>
      <c r="BF37" s="598"/>
      <c r="BG37" s="599" t="str">
        <f>IF('各会計、関係団体の財政状況及び健全化判断比率'!B40="","",'各会計、関係団体の財政状況及び健全化判断比率'!B40)</f>
        <v>松山城観光事業特別会計</v>
      </c>
      <c r="BH37" s="599"/>
      <c r="BI37" s="599"/>
      <c r="BJ37" s="599"/>
      <c r="BK37" s="599"/>
      <c r="BL37" s="599"/>
      <c r="BM37" s="599"/>
      <c r="BN37" s="599"/>
      <c r="BO37" s="599"/>
      <c r="BP37" s="599"/>
      <c r="BQ37" s="599"/>
      <c r="BR37" s="599"/>
      <c r="BS37" s="599"/>
      <c r="BT37" s="599"/>
      <c r="BU37" s="599"/>
      <c r="BV37" s="167"/>
      <c r="BW37" s="598">
        <f t="shared" si="2"/>
        <v>22</v>
      </c>
      <c r="BX37" s="598"/>
      <c r="BY37" s="599" t="str">
        <f>IF('各会計、関係団体の財政状況及び健全化判断比率'!B71="","",'各会計、関係団体の財政状況及び健全化判断比率'!B71)</f>
        <v>松山市広域福祉施設事務組合（公営企業会計）</v>
      </c>
      <c r="BZ37" s="599"/>
      <c r="CA37" s="599"/>
      <c r="CB37" s="599"/>
      <c r="CC37" s="599"/>
      <c r="CD37" s="599"/>
      <c r="CE37" s="599"/>
      <c r="CF37" s="599"/>
      <c r="CG37" s="599"/>
      <c r="CH37" s="599"/>
      <c r="CI37" s="599"/>
      <c r="CJ37" s="599"/>
      <c r="CK37" s="599"/>
      <c r="CL37" s="599"/>
      <c r="CM37" s="599"/>
      <c r="CN37" s="167"/>
      <c r="CO37" s="598">
        <f t="shared" si="3"/>
        <v>31</v>
      </c>
      <c r="CP37" s="598"/>
      <c r="CQ37" s="599" t="str">
        <f>IF('各会計、関係団体の財政状況及び健全化判断比率'!BS10="","",'各会計、関係団体の財政状況及び健全化判断比率'!BS10)</f>
        <v>松山市男女共同参画推進財団</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9</v>
      </c>
      <c r="V38" s="598"/>
      <c r="W38" s="599" t="str">
        <f>IF('各会計、関係団体の財政状況及び健全化判断比率'!B32="","",'各会計、関係団体の財政状況及び健全化判断比率'!B32)</f>
        <v>競輪事業特別会計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18</v>
      </c>
      <c r="BF38" s="598"/>
      <c r="BG38" s="599" t="str">
        <f>IF('各会計、関係団体の財政状況及び健全化判断比率'!B41="","",'各会計、関係団体の財政状況及び健全化判断比率'!B41)</f>
        <v>道後温泉事業特別会計</v>
      </c>
      <c r="BH38" s="599"/>
      <c r="BI38" s="599"/>
      <c r="BJ38" s="599"/>
      <c r="BK38" s="599"/>
      <c r="BL38" s="599"/>
      <c r="BM38" s="599"/>
      <c r="BN38" s="599"/>
      <c r="BO38" s="599"/>
      <c r="BP38" s="599"/>
      <c r="BQ38" s="599"/>
      <c r="BR38" s="599"/>
      <c r="BS38" s="599"/>
      <c r="BT38" s="599"/>
      <c r="BU38" s="599"/>
      <c r="BV38" s="167"/>
      <c r="BW38" s="598">
        <f t="shared" si="2"/>
        <v>23</v>
      </c>
      <c r="BX38" s="598"/>
      <c r="BY38" s="599" t="str">
        <f>IF('各会計、関係団体の財政状況及び健全化判断比率'!B72="","",'各会計、関係団体の財政状況及び健全化判断比率'!B72)</f>
        <v>松山養護老人ホーム事務組合（一般会計）</v>
      </c>
      <c r="BZ38" s="599"/>
      <c r="CA38" s="599"/>
      <c r="CB38" s="599"/>
      <c r="CC38" s="599"/>
      <c r="CD38" s="599"/>
      <c r="CE38" s="599"/>
      <c r="CF38" s="599"/>
      <c r="CG38" s="599"/>
      <c r="CH38" s="599"/>
      <c r="CI38" s="599"/>
      <c r="CJ38" s="599"/>
      <c r="CK38" s="599"/>
      <c r="CL38" s="599"/>
      <c r="CM38" s="599"/>
      <c r="CN38" s="167"/>
      <c r="CO38" s="598">
        <f t="shared" si="3"/>
        <v>32</v>
      </c>
      <c r="CP38" s="598"/>
      <c r="CQ38" s="599" t="str">
        <f>IF('各会計、関係団体の財政状況及び健全化判断比率'!BS11="","",'各会計、関係団体の財政状況及び健全化判断比率'!BS11)</f>
        <v>松山観光コンベンション協会</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24</v>
      </c>
      <c r="BX39" s="598"/>
      <c r="BY39" s="599" t="str">
        <f>IF('各会計、関係団体の財政状況及び健全化判断比率'!B73="","",'各会計、関係団体の財政状況及び健全化判断比率'!B73)</f>
        <v>松山養護老人ホーム事務組合（診療所事業会計）</v>
      </c>
      <c r="BZ39" s="599"/>
      <c r="CA39" s="599"/>
      <c r="CB39" s="599"/>
      <c r="CC39" s="599"/>
      <c r="CD39" s="599"/>
      <c r="CE39" s="599"/>
      <c r="CF39" s="599"/>
      <c r="CG39" s="599"/>
      <c r="CH39" s="599"/>
      <c r="CI39" s="599"/>
      <c r="CJ39" s="599"/>
      <c r="CK39" s="599"/>
      <c r="CL39" s="599"/>
      <c r="CM39" s="599"/>
      <c r="CN39" s="167"/>
      <c r="CO39" s="598">
        <f t="shared" si="3"/>
        <v>33</v>
      </c>
      <c r="CP39" s="598"/>
      <c r="CQ39" s="599" t="str">
        <f>IF('各会計、関係団体の財政状況及び健全化判断比率'!BS12="","",'各会計、関係団体の財政状況及び健全化判断比率'!BS12)</f>
        <v>まちづくり松山</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25</v>
      </c>
      <c r="BX40" s="598"/>
      <c r="BY40" s="599" t="str">
        <f>IF('各会計、関係団体の財政状況及び健全化判断比率'!B74="","",'各会計、関係団体の財政状況及び健全化判断比率'!B74)</f>
        <v>愛媛県後期高齢者医療広域連合（一般会計）</v>
      </c>
      <c r="BZ40" s="599"/>
      <c r="CA40" s="599"/>
      <c r="CB40" s="599"/>
      <c r="CC40" s="599"/>
      <c r="CD40" s="599"/>
      <c r="CE40" s="599"/>
      <c r="CF40" s="599"/>
      <c r="CG40" s="599"/>
      <c r="CH40" s="599"/>
      <c r="CI40" s="599"/>
      <c r="CJ40" s="599"/>
      <c r="CK40" s="599"/>
      <c r="CL40" s="599"/>
      <c r="CM40" s="599"/>
      <c r="CN40" s="167"/>
      <c r="CO40" s="598">
        <f t="shared" si="3"/>
        <v>34</v>
      </c>
      <c r="CP40" s="598"/>
      <c r="CQ40" s="599" t="str">
        <f>IF('各会計、関係団体の財政状況及び健全化判断比率'!BS13="","",'各会計、関係団体の財政状況及び健全化判断比率'!BS13)</f>
        <v>松山市文化・スポーツ振興財団</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26</v>
      </c>
      <c r="BX41" s="598"/>
      <c r="BY41" s="599" t="str">
        <f>IF('各会計、関係団体の財政状況及び健全化判断比率'!B75="","",'各会計、関係団体の財政状況及び健全化判断比率'!B75)</f>
        <v>愛媛県後期高齢者医療広域連合（後期高齢者医療特別会計）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27</v>
      </c>
      <c r="BX42" s="598"/>
      <c r="BY42" s="599" t="str">
        <f>IF('各会計、関係団体の財政状況及び健全化判断比率'!B76="","",'各会計、関係団体の財政状況及び健全化判断比率'!B76)</f>
        <v>松山市、東温市共有山林組合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4" t="s">
        <v>538</v>
      </c>
      <c r="D34" s="1184"/>
      <c r="E34" s="1185"/>
      <c r="F34" s="32">
        <v>12.64</v>
      </c>
      <c r="G34" s="33">
        <v>12.67</v>
      </c>
      <c r="H34" s="33">
        <v>12.44</v>
      </c>
      <c r="I34" s="33">
        <v>12.98</v>
      </c>
      <c r="J34" s="34">
        <v>11.98</v>
      </c>
      <c r="K34" s="22"/>
      <c r="L34" s="22"/>
      <c r="M34" s="22"/>
      <c r="N34" s="22"/>
      <c r="O34" s="22"/>
      <c r="P34" s="22"/>
    </row>
    <row r="35" spans="1:16" ht="39" customHeight="1" x14ac:dyDescent="0.15">
      <c r="A35" s="22"/>
      <c r="B35" s="35"/>
      <c r="C35" s="1178" t="s">
        <v>539</v>
      </c>
      <c r="D35" s="1179"/>
      <c r="E35" s="1180"/>
      <c r="F35" s="36">
        <v>0.86</v>
      </c>
      <c r="G35" s="37">
        <v>1.2</v>
      </c>
      <c r="H35" s="37">
        <v>1.39</v>
      </c>
      <c r="I35" s="37">
        <v>2.19</v>
      </c>
      <c r="J35" s="38">
        <v>3.34</v>
      </c>
      <c r="K35" s="22"/>
      <c r="L35" s="22"/>
      <c r="M35" s="22"/>
      <c r="N35" s="22"/>
      <c r="O35" s="22"/>
      <c r="P35" s="22"/>
    </row>
    <row r="36" spans="1:16" ht="39" customHeight="1" x14ac:dyDescent="0.15">
      <c r="A36" s="22"/>
      <c r="B36" s="35"/>
      <c r="C36" s="1178" t="s">
        <v>540</v>
      </c>
      <c r="D36" s="1179"/>
      <c r="E36" s="1180"/>
      <c r="F36" s="36">
        <v>2.96</v>
      </c>
      <c r="G36" s="37">
        <v>3.1</v>
      </c>
      <c r="H36" s="37">
        <v>3.38</v>
      </c>
      <c r="I36" s="37">
        <v>3.3</v>
      </c>
      <c r="J36" s="38">
        <v>2.8</v>
      </c>
      <c r="K36" s="22"/>
      <c r="L36" s="22"/>
      <c r="M36" s="22"/>
      <c r="N36" s="22"/>
      <c r="O36" s="22"/>
      <c r="P36" s="22"/>
    </row>
    <row r="37" spans="1:16" ht="39" customHeight="1" x14ac:dyDescent="0.15">
      <c r="A37" s="22"/>
      <c r="B37" s="35"/>
      <c r="C37" s="1178" t="s">
        <v>541</v>
      </c>
      <c r="D37" s="1179"/>
      <c r="E37" s="1180"/>
      <c r="F37" s="36">
        <v>2.09</v>
      </c>
      <c r="G37" s="37">
        <v>2.69</v>
      </c>
      <c r="H37" s="37">
        <v>2.34</v>
      </c>
      <c r="I37" s="37">
        <v>2.16</v>
      </c>
      <c r="J37" s="38">
        <v>2.15</v>
      </c>
      <c r="K37" s="22"/>
      <c r="L37" s="22"/>
      <c r="M37" s="22"/>
      <c r="N37" s="22"/>
      <c r="O37" s="22"/>
      <c r="P37" s="22"/>
    </row>
    <row r="38" spans="1:16" ht="39" customHeight="1" x14ac:dyDescent="0.15">
      <c r="A38" s="22"/>
      <c r="B38" s="35"/>
      <c r="C38" s="1178" t="s">
        <v>542</v>
      </c>
      <c r="D38" s="1179"/>
      <c r="E38" s="1180"/>
      <c r="F38" s="36">
        <v>0.79</v>
      </c>
      <c r="G38" s="37">
        <v>0.88</v>
      </c>
      <c r="H38" s="37">
        <v>1.1000000000000001</v>
      </c>
      <c r="I38" s="37">
        <v>1.3</v>
      </c>
      <c r="J38" s="38">
        <v>1.58</v>
      </c>
      <c r="K38" s="22"/>
      <c r="L38" s="22"/>
      <c r="M38" s="22"/>
      <c r="N38" s="22"/>
      <c r="O38" s="22"/>
      <c r="P38" s="22"/>
    </row>
    <row r="39" spans="1:16" ht="39" customHeight="1" x14ac:dyDescent="0.15">
      <c r="A39" s="22"/>
      <c r="B39" s="35"/>
      <c r="C39" s="1178" t="s">
        <v>543</v>
      </c>
      <c r="D39" s="1179"/>
      <c r="E39" s="1180"/>
      <c r="F39" s="36">
        <v>0.18</v>
      </c>
      <c r="G39" s="37">
        <v>0.18</v>
      </c>
      <c r="H39" s="37">
        <v>0.24</v>
      </c>
      <c r="I39" s="37">
        <v>0.41</v>
      </c>
      <c r="J39" s="38">
        <v>0.68</v>
      </c>
      <c r="K39" s="22"/>
      <c r="L39" s="22"/>
      <c r="M39" s="22"/>
      <c r="N39" s="22"/>
      <c r="O39" s="22"/>
      <c r="P39" s="22"/>
    </row>
    <row r="40" spans="1:16" ht="39" customHeight="1" x14ac:dyDescent="0.15">
      <c r="A40" s="22"/>
      <c r="B40" s="35"/>
      <c r="C40" s="1178" t="s">
        <v>544</v>
      </c>
      <c r="D40" s="1179"/>
      <c r="E40" s="1180"/>
      <c r="F40" s="36">
        <v>0.76</v>
      </c>
      <c r="G40" s="37">
        <v>1.39</v>
      </c>
      <c r="H40" s="37">
        <v>1.1599999999999999</v>
      </c>
      <c r="I40" s="37">
        <v>0.03</v>
      </c>
      <c r="J40" s="38">
        <v>0.63</v>
      </c>
      <c r="K40" s="22"/>
      <c r="L40" s="22"/>
      <c r="M40" s="22"/>
      <c r="N40" s="22"/>
      <c r="O40" s="22"/>
      <c r="P40" s="22"/>
    </row>
    <row r="41" spans="1:16" ht="39" customHeight="1" x14ac:dyDescent="0.15">
      <c r="A41" s="22"/>
      <c r="B41" s="35"/>
      <c r="C41" s="1178" t="s">
        <v>545</v>
      </c>
      <c r="D41" s="1179"/>
      <c r="E41" s="1180"/>
      <c r="F41" s="36">
        <v>0.46</v>
      </c>
      <c r="G41" s="37">
        <v>0.46</v>
      </c>
      <c r="H41" s="37">
        <v>0.47</v>
      </c>
      <c r="I41" s="37">
        <v>0.51</v>
      </c>
      <c r="J41" s="38">
        <v>0.51</v>
      </c>
      <c r="K41" s="22"/>
      <c r="L41" s="22"/>
      <c r="M41" s="22"/>
      <c r="N41" s="22"/>
      <c r="O41" s="22"/>
      <c r="P41" s="22"/>
    </row>
    <row r="42" spans="1:16" ht="39" customHeight="1" x14ac:dyDescent="0.15">
      <c r="A42" s="22"/>
      <c r="B42" s="39"/>
      <c r="C42" s="1178" t="s">
        <v>546</v>
      </c>
      <c r="D42" s="1179"/>
      <c r="E42" s="1180"/>
      <c r="F42" s="36" t="s">
        <v>490</v>
      </c>
      <c r="G42" s="37" t="s">
        <v>490</v>
      </c>
      <c r="H42" s="37" t="s">
        <v>490</v>
      </c>
      <c r="I42" s="37" t="s">
        <v>490</v>
      </c>
      <c r="J42" s="38" t="s">
        <v>490</v>
      </c>
      <c r="K42" s="22"/>
      <c r="L42" s="22"/>
      <c r="M42" s="22"/>
      <c r="N42" s="22"/>
      <c r="O42" s="22"/>
      <c r="P42" s="22"/>
    </row>
    <row r="43" spans="1:16" ht="39" customHeight="1" thickBot="1" x14ac:dyDescent="0.2">
      <c r="A43" s="22"/>
      <c r="B43" s="40"/>
      <c r="C43" s="1181" t="s">
        <v>547</v>
      </c>
      <c r="D43" s="1182"/>
      <c r="E43" s="1183"/>
      <c r="F43" s="41">
        <v>0.98</v>
      </c>
      <c r="G43" s="42">
        <v>1.1000000000000001</v>
      </c>
      <c r="H43" s="42">
        <v>1.1000000000000001</v>
      </c>
      <c r="I43" s="42">
        <v>1.01</v>
      </c>
      <c r="J43" s="43">
        <v>1.37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1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17241</v>
      </c>
      <c r="L45" s="60">
        <v>15700</v>
      </c>
      <c r="M45" s="60">
        <v>15304</v>
      </c>
      <c r="N45" s="60">
        <v>15333</v>
      </c>
      <c r="O45" s="61">
        <v>15273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490</v>
      </c>
      <c r="L46" s="64" t="s">
        <v>490</v>
      </c>
      <c r="M46" s="64" t="s">
        <v>490</v>
      </c>
      <c r="N46" s="64" t="s">
        <v>490</v>
      </c>
      <c r="O46" s="65" t="s">
        <v>490</v>
      </c>
      <c r="P46" s="48"/>
      <c r="Q46" s="48"/>
      <c r="R46" s="48"/>
      <c r="S46" s="48"/>
      <c r="T46" s="48"/>
      <c r="U46" s="48"/>
    </row>
    <row r="47" spans="1:21" ht="30.75" customHeight="1" x14ac:dyDescent="0.15">
      <c r="A47" s="48"/>
      <c r="B47" s="1196"/>
      <c r="C47" s="1197"/>
      <c r="D47" s="62"/>
      <c r="E47" s="1188" t="s">
        <v>14</v>
      </c>
      <c r="F47" s="1188"/>
      <c r="G47" s="1188"/>
      <c r="H47" s="1188"/>
      <c r="I47" s="1188"/>
      <c r="J47" s="1189"/>
      <c r="K47" s="63">
        <v>363</v>
      </c>
      <c r="L47" s="64">
        <v>387</v>
      </c>
      <c r="M47" s="64">
        <v>410</v>
      </c>
      <c r="N47" s="64">
        <v>433</v>
      </c>
      <c r="O47" s="65">
        <v>433</v>
      </c>
      <c r="P47" s="48"/>
      <c r="Q47" s="48"/>
      <c r="R47" s="48"/>
      <c r="S47" s="48"/>
      <c r="T47" s="48"/>
      <c r="U47" s="48"/>
    </row>
    <row r="48" spans="1:21" ht="30.75" customHeight="1" x14ac:dyDescent="0.15">
      <c r="A48" s="48"/>
      <c r="B48" s="1196"/>
      <c r="C48" s="1197"/>
      <c r="D48" s="62"/>
      <c r="E48" s="1188" t="s">
        <v>15</v>
      </c>
      <c r="F48" s="1188"/>
      <c r="G48" s="1188"/>
      <c r="H48" s="1188"/>
      <c r="I48" s="1188"/>
      <c r="J48" s="1189"/>
      <c r="K48" s="63">
        <v>5106</v>
      </c>
      <c r="L48" s="64">
        <v>5278</v>
      </c>
      <c r="M48" s="64">
        <v>5188</v>
      </c>
      <c r="N48" s="64">
        <v>5602</v>
      </c>
      <c r="O48" s="65">
        <v>5632</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490</v>
      </c>
      <c r="L49" s="64" t="s">
        <v>490</v>
      </c>
      <c r="M49" s="64" t="s">
        <v>490</v>
      </c>
      <c r="N49" s="64" t="s">
        <v>490</v>
      </c>
      <c r="O49" s="65" t="s">
        <v>490</v>
      </c>
      <c r="P49" s="48"/>
      <c r="Q49" s="48"/>
      <c r="R49" s="48"/>
      <c r="S49" s="48"/>
      <c r="T49" s="48"/>
      <c r="U49" s="48"/>
    </row>
    <row r="50" spans="1:21" ht="30.75" customHeight="1" x14ac:dyDescent="0.15">
      <c r="A50" s="48"/>
      <c r="B50" s="1196"/>
      <c r="C50" s="1197"/>
      <c r="D50" s="62"/>
      <c r="E50" s="1188" t="s">
        <v>17</v>
      </c>
      <c r="F50" s="1188"/>
      <c r="G50" s="1188"/>
      <c r="H50" s="1188"/>
      <c r="I50" s="1188"/>
      <c r="J50" s="1189"/>
      <c r="K50" s="63">
        <v>2</v>
      </c>
      <c r="L50" s="64">
        <v>2</v>
      </c>
      <c r="M50" s="64">
        <v>1</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8</v>
      </c>
      <c r="L51" s="64">
        <v>25</v>
      </c>
      <c r="M51" s="64">
        <v>5</v>
      </c>
      <c r="N51" s="64">
        <v>5</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15471</v>
      </c>
      <c r="L52" s="64">
        <v>15309</v>
      </c>
      <c r="M52" s="64">
        <v>15721</v>
      </c>
      <c r="N52" s="64">
        <v>14915</v>
      </c>
      <c r="O52" s="65">
        <v>14428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7249</v>
      </c>
      <c r="L53" s="69">
        <v>6083</v>
      </c>
      <c r="M53" s="69">
        <v>5187</v>
      </c>
      <c r="N53" s="69">
        <v>6458</v>
      </c>
      <c r="O53" s="70">
        <v>6911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55" zoomScale="70" zoomScaleNormal="70" zoomScaleSheetLayoutView="100" workbookViewId="0">
      <selection activeCell="J41" sqref="J4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202" t="s">
        <v>24</v>
      </c>
      <c r="C41" s="1203"/>
      <c r="D41" s="81"/>
      <c r="E41" s="1208" t="s">
        <v>25</v>
      </c>
      <c r="F41" s="1208"/>
      <c r="G41" s="1208"/>
      <c r="H41" s="1209"/>
      <c r="I41" s="82">
        <v>175405</v>
      </c>
      <c r="J41" s="83">
        <v>176890</v>
      </c>
      <c r="K41" s="83">
        <v>177400</v>
      </c>
      <c r="L41" s="83">
        <v>177393</v>
      </c>
      <c r="M41" s="84">
        <v>178284</v>
      </c>
    </row>
    <row r="42" spans="2:13" ht="27.75" customHeight="1" x14ac:dyDescent="0.15">
      <c r="B42" s="1204"/>
      <c r="C42" s="1205"/>
      <c r="D42" s="85"/>
      <c r="E42" s="1210" t="s">
        <v>26</v>
      </c>
      <c r="F42" s="1210"/>
      <c r="G42" s="1210"/>
      <c r="H42" s="1211"/>
      <c r="I42" s="86" t="s">
        <v>490</v>
      </c>
      <c r="J42" s="87" t="s">
        <v>490</v>
      </c>
      <c r="K42" s="87" t="s">
        <v>490</v>
      </c>
      <c r="L42" s="87" t="s">
        <v>490</v>
      </c>
      <c r="M42" s="88" t="s">
        <v>490</v>
      </c>
    </row>
    <row r="43" spans="2:13" ht="27.75" customHeight="1" x14ac:dyDescent="0.15">
      <c r="B43" s="1204"/>
      <c r="C43" s="1205"/>
      <c r="D43" s="85"/>
      <c r="E43" s="1210" t="s">
        <v>27</v>
      </c>
      <c r="F43" s="1210"/>
      <c r="G43" s="1210"/>
      <c r="H43" s="1211"/>
      <c r="I43" s="86">
        <v>92048</v>
      </c>
      <c r="J43" s="87">
        <v>91838</v>
      </c>
      <c r="K43" s="87">
        <v>89225</v>
      </c>
      <c r="L43" s="87">
        <v>89600</v>
      </c>
      <c r="M43" s="88">
        <v>89585</v>
      </c>
    </row>
    <row r="44" spans="2:13" ht="27.75" customHeight="1" x14ac:dyDescent="0.15">
      <c r="B44" s="1204"/>
      <c r="C44" s="1205"/>
      <c r="D44" s="85"/>
      <c r="E44" s="1210" t="s">
        <v>28</v>
      </c>
      <c r="F44" s="1210"/>
      <c r="G44" s="1210"/>
      <c r="H44" s="1211"/>
      <c r="I44" s="86" t="s">
        <v>490</v>
      </c>
      <c r="J44" s="87" t="s">
        <v>490</v>
      </c>
      <c r="K44" s="87" t="s">
        <v>490</v>
      </c>
      <c r="L44" s="87" t="s">
        <v>490</v>
      </c>
      <c r="M44" s="88" t="s">
        <v>490</v>
      </c>
    </row>
    <row r="45" spans="2:13" ht="27.75" customHeight="1" x14ac:dyDescent="0.15">
      <c r="B45" s="1204"/>
      <c r="C45" s="1205"/>
      <c r="D45" s="85"/>
      <c r="E45" s="1210" t="s">
        <v>29</v>
      </c>
      <c r="F45" s="1210"/>
      <c r="G45" s="1210"/>
      <c r="H45" s="1211"/>
      <c r="I45" s="86">
        <v>22756</v>
      </c>
      <c r="J45" s="87">
        <v>21799</v>
      </c>
      <c r="K45" s="87">
        <v>20874</v>
      </c>
      <c r="L45" s="87">
        <v>22368</v>
      </c>
      <c r="M45" s="88">
        <v>22131</v>
      </c>
    </row>
    <row r="46" spans="2:13" ht="27.75" customHeight="1" x14ac:dyDescent="0.15">
      <c r="B46" s="1204"/>
      <c r="C46" s="1205"/>
      <c r="D46" s="89"/>
      <c r="E46" s="1210" t="s">
        <v>30</v>
      </c>
      <c r="F46" s="1210"/>
      <c r="G46" s="1210"/>
      <c r="H46" s="1211"/>
      <c r="I46" s="86">
        <v>0</v>
      </c>
      <c r="J46" s="87">
        <v>0</v>
      </c>
      <c r="K46" s="87">
        <v>0</v>
      </c>
      <c r="L46" s="87">
        <v>0</v>
      </c>
      <c r="M46" s="88">
        <v>0</v>
      </c>
    </row>
    <row r="47" spans="2:13" ht="27.75" customHeight="1" x14ac:dyDescent="0.15">
      <c r="B47" s="1204"/>
      <c r="C47" s="1205"/>
      <c r="D47" s="90"/>
      <c r="E47" s="1212" t="s">
        <v>31</v>
      </c>
      <c r="F47" s="1213"/>
      <c r="G47" s="1213"/>
      <c r="H47" s="1214"/>
      <c r="I47" s="86" t="s">
        <v>490</v>
      </c>
      <c r="J47" s="87" t="s">
        <v>490</v>
      </c>
      <c r="K47" s="87" t="s">
        <v>490</v>
      </c>
      <c r="L47" s="87" t="s">
        <v>490</v>
      </c>
      <c r="M47" s="88" t="s">
        <v>490</v>
      </c>
    </row>
    <row r="48" spans="2:13" ht="27.75" customHeight="1" x14ac:dyDescent="0.15">
      <c r="B48" s="1204"/>
      <c r="C48" s="1205"/>
      <c r="D48" s="85"/>
      <c r="E48" s="1210" t="s">
        <v>32</v>
      </c>
      <c r="F48" s="1210"/>
      <c r="G48" s="1210"/>
      <c r="H48" s="1211"/>
      <c r="I48" s="86" t="s">
        <v>490</v>
      </c>
      <c r="J48" s="87" t="s">
        <v>490</v>
      </c>
      <c r="K48" s="87" t="s">
        <v>490</v>
      </c>
      <c r="L48" s="87" t="s">
        <v>490</v>
      </c>
      <c r="M48" s="88" t="s">
        <v>490</v>
      </c>
    </row>
    <row r="49" spans="2:13" ht="27.75" customHeight="1" x14ac:dyDescent="0.15">
      <c r="B49" s="1206"/>
      <c r="C49" s="1207"/>
      <c r="D49" s="85"/>
      <c r="E49" s="1210" t="s">
        <v>33</v>
      </c>
      <c r="F49" s="1210"/>
      <c r="G49" s="1210"/>
      <c r="H49" s="1211"/>
      <c r="I49" s="86" t="s">
        <v>490</v>
      </c>
      <c r="J49" s="87" t="s">
        <v>490</v>
      </c>
      <c r="K49" s="87" t="s">
        <v>490</v>
      </c>
      <c r="L49" s="87" t="s">
        <v>490</v>
      </c>
      <c r="M49" s="88" t="s">
        <v>490</v>
      </c>
    </row>
    <row r="50" spans="2:13" ht="27.75" customHeight="1" x14ac:dyDescent="0.15">
      <c r="B50" s="1215" t="s">
        <v>34</v>
      </c>
      <c r="C50" s="1216"/>
      <c r="D50" s="91"/>
      <c r="E50" s="1210" t="s">
        <v>35</v>
      </c>
      <c r="F50" s="1210"/>
      <c r="G50" s="1210"/>
      <c r="H50" s="1211"/>
      <c r="I50" s="86">
        <v>45975</v>
      </c>
      <c r="J50" s="87">
        <v>50337</v>
      </c>
      <c r="K50" s="87">
        <v>51692</v>
      </c>
      <c r="L50" s="87">
        <v>49399</v>
      </c>
      <c r="M50" s="88">
        <v>48601</v>
      </c>
    </row>
    <row r="51" spans="2:13" ht="27.75" customHeight="1" x14ac:dyDescent="0.15">
      <c r="B51" s="1204"/>
      <c r="C51" s="1205"/>
      <c r="D51" s="85"/>
      <c r="E51" s="1210" t="s">
        <v>36</v>
      </c>
      <c r="F51" s="1210"/>
      <c r="G51" s="1210"/>
      <c r="H51" s="1211"/>
      <c r="I51" s="86">
        <v>1933</v>
      </c>
      <c r="J51" s="87">
        <v>1798</v>
      </c>
      <c r="K51" s="87">
        <v>1854</v>
      </c>
      <c r="L51" s="87">
        <v>2112</v>
      </c>
      <c r="M51" s="88">
        <v>2176</v>
      </c>
    </row>
    <row r="52" spans="2:13" ht="27.75" customHeight="1" x14ac:dyDescent="0.15">
      <c r="B52" s="1206"/>
      <c r="C52" s="1207"/>
      <c r="D52" s="85"/>
      <c r="E52" s="1210" t="s">
        <v>37</v>
      </c>
      <c r="F52" s="1210"/>
      <c r="G52" s="1210"/>
      <c r="H52" s="1211"/>
      <c r="I52" s="86">
        <v>180740</v>
      </c>
      <c r="J52" s="87">
        <v>182861</v>
      </c>
      <c r="K52" s="87">
        <v>183701</v>
      </c>
      <c r="L52" s="87">
        <v>184933</v>
      </c>
      <c r="M52" s="88">
        <v>184495</v>
      </c>
    </row>
    <row r="53" spans="2:13" ht="27.75" customHeight="1" thickBot="1" x14ac:dyDescent="0.2">
      <c r="B53" s="1217" t="s">
        <v>21</v>
      </c>
      <c r="C53" s="1218"/>
      <c r="D53" s="92"/>
      <c r="E53" s="1219" t="s">
        <v>38</v>
      </c>
      <c r="F53" s="1219"/>
      <c r="G53" s="1219"/>
      <c r="H53" s="1220"/>
      <c r="I53" s="93">
        <v>61561</v>
      </c>
      <c r="J53" s="94">
        <v>55531</v>
      </c>
      <c r="K53" s="94">
        <v>50251</v>
      </c>
      <c r="L53" s="94">
        <v>52918</v>
      </c>
      <c r="M53" s="95">
        <v>54728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I14" sqref="I1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570</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571</v>
      </c>
    </row>
    <row r="50" spans="1:17" x14ac:dyDescent="0.15">
      <c r="B50" s="250"/>
      <c r="C50" s="246"/>
      <c r="D50" s="246"/>
      <c r="E50" s="246"/>
      <c r="F50" s="246"/>
      <c r="G50" s="1244"/>
      <c r="H50" s="1245"/>
      <c r="I50" s="1245"/>
      <c r="J50" s="1246"/>
      <c r="K50" s="356" t="s">
        <v>529</v>
      </c>
      <c r="L50" s="356" t="s">
        <v>530</v>
      </c>
      <c r="M50" s="356" t="s">
        <v>531</v>
      </c>
      <c r="N50" s="356" t="s">
        <v>532</v>
      </c>
      <c r="O50" s="356" t="s">
        <v>533</v>
      </c>
    </row>
    <row r="51" spans="1:17" x14ac:dyDescent="0.15">
      <c r="B51" s="250"/>
      <c r="C51" s="246"/>
      <c r="D51" s="246"/>
      <c r="E51" s="246"/>
      <c r="F51" s="246"/>
      <c r="G51" s="1247" t="s">
        <v>572</v>
      </c>
      <c r="H51" s="1248"/>
      <c r="I51" s="1253" t="s">
        <v>573</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579</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574</v>
      </c>
      <c r="H55" s="1228"/>
      <c r="I55" s="1233" t="s">
        <v>573</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578</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575</v>
      </c>
      <c r="C63" s="246"/>
      <c r="D63" s="246"/>
      <c r="E63" s="246"/>
      <c r="F63" s="246"/>
      <c r="G63" s="246"/>
      <c r="H63" s="246"/>
      <c r="I63" s="246"/>
      <c r="J63" s="246"/>
      <c r="K63" s="246"/>
      <c r="L63" s="246"/>
      <c r="M63" s="246"/>
      <c r="N63" s="246"/>
      <c r="O63" s="246"/>
    </row>
    <row r="64" spans="1:17" x14ac:dyDescent="0.15">
      <c r="B64" s="250"/>
      <c r="C64" s="246"/>
      <c r="D64" s="246"/>
      <c r="E64" s="246"/>
      <c r="F64" s="246"/>
      <c r="G64" s="353" t="s">
        <v>570</v>
      </c>
      <c r="I64" s="354"/>
      <c r="J64" s="354"/>
      <c r="K64" s="354"/>
      <c r="L64" s="246"/>
      <c r="M64" s="246"/>
      <c r="N64" s="246"/>
      <c r="O64" s="246"/>
    </row>
    <row r="65" spans="2:30" x14ac:dyDescent="0.15">
      <c r="B65" s="250"/>
      <c r="C65" s="246"/>
      <c r="D65" s="246"/>
      <c r="E65" s="246"/>
      <c r="F65" s="246"/>
      <c r="G65" s="1235" t="s">
        <v>580</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576</v>
      </c>
      <c r="I71" s="370"/>
      <c r="J71" s="366"/>
      <c r="K71" s="366"/>
      <c r="L71" s="367"/>
      <c r="M71" s="366"/>
      <c r="N71" s="367"/>
      <c r="O71" s="368"/>
    </row>
    <row r="72" spans="2:30" x14ac:dyDescent="0.15">
      <c r="B72" s="250"/>
      <c r="C72" s="246"/>
      <c r="D72" s="246"/>
      <c r="E72" s="246"/>
      <c r="F72" s="246"/>
      <c r="G72" s="1244"/>
      <c r="H72" s="1245"/>
      <c r="I72" s="1245"/>
      <c r="J72" s="1246"/>
      <c r="K72" s="356" t="s">
        <v>529</v>
      </c>
      <c r="L72" s="356" t="s">
        <v>530</v>
      </c>
      <c r="M72" s="356" t="s">
        <v>531</v>
      </c>
      <c r="N72" s="356" t="s">
        <v>532</v>
      </c>
      <c r="O72" s="356" t="s">
        <v>533</v>
      </c>
    </row>
    <row r="73" spans="2:30" x14ac:dyDescent="0.15">
      <c r="B73" s="250"/>
      <c r="C73" s="246"/>
      <c r="D73" s="246"/>
      <c r="E73" s="246"/>
      <c r="F73" s="246"/>
      <c r="G73" s="1247" t="s">
        <v>572</v>
      </c>
      <c r="H73" s="1248"/>
      <c r="I73" s="1253" t="s">
        <v>573</v>
      </c>
      <c r="J73" s="1253"/>
      <c r="K73" s="1234">
        <v>67.900000000000006</v>
      </c>
      <c r="L73" s="1234">
        <v>60.9</v>
      </c>
      <c r="M73" s="1221">
        <v>55.6</v>
      </c>
      <c r="N73" s="1221">
        <v>57.6</v>
      </c>
      <c r="O73" s="1221">
        <v>59.5</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577</v>
      </c>
      <c r="J75" s="1233"/>
      <c r="K75" s="1225">
        <v>8.3000000000000007</v>
      </c>
      <c r="L75" s="1225">
        <v>7.8</v>
      </c>
      <c r="M75" s="1225">
        <v>6.8</v>
      </c>
      <c r="N75" s="1225">
        <v>6.4</v>
      </c>
      <c r="O75" s="1225">
        <v>6.7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574</v>
      </c>
      <c r="H77" s="1228"/>
      <c r="I77" s="1233" t="s">
        <v>573</v>
      </c>
      <c r="J77" s="1233"/>
      <c r="K77" s="1234">
        <v>62.7</v>
      </c>
      <c r="L77" s="1234">
        <v>54.4</v>
      </c>
      <c r="M77" s="1221">
        <v>47</v>
      </c>
      <c r="N77" s="1221">
        <v>41.4</v>
      </c>
      <c r="O77" s="1221">
        <v>38.9</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577</v>
      </c>
      <c r="J79" s="1223"/>
      <c r="K79" s="1224">
        <v>8.6</v>
      </c>
      <c r="L79" s="1224">
        <v>8.1</v>
      </c>
      <c r="M79" s="1224">
        <v>7.3</v>
      </c>
      <c r="N79" s="1224">
        <v>6.7</v>
      </c>
      <c r="O79" s="1224">
        <v>6.4</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70" workbookViewId="0">
      <selection activeCell="I14" sqref="I1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6" zoomScaleNormal="100" zoomScaleSheetLayoutView="55" workbookViewId="0">
      <selection activeCell="I14" sqref="I1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528</v>
      </c>
      <c r="G2" s="113"/>
      <c r="H2" s="114"/>
    </row>
    <row r="3" spans="1:8" x14ac:dyDescent="0.15">
      <c r="A3" s="110" t="s">
        <v>521</v>
      </c>
      <c r="B3" s="115"/>
      <c r="C3" s="116"/>
      <c r="D3" s="117">
        <v>45261</v>
      </c>
      <c r="E3" s="118"/>
      <c r="F3" s="119">
        <v>41705</v>
      </c>
      <c r="G3" s="120"/>
      <c r="H3" s="121"/>
    </row>
    <row r="4" spans="1:8" x14ac:dyDescent="0.15">
      <c r="A4" s="122"/>
      <c r="B4" s="123"/>
      <c r="C4" s="124"/>
      <c r="D4" s="125">
        <v>18508</v>
      </c>
      <c r="E4" s="126"/>
      <c r="F4" s="127">
        <v>22742</v>
      </c>
      <c r="G4" s="128"/>
      <c r="H4" s="129"/>
    </row>
    <row r="5" spans="1:8" x14ac:dyDescent="0.15">
      <c r="A5" s="110" t="s">
        <v>523</v>
      </c>
      <c r="B5" s="115"/>
      <c r="C5" s="116"/>
      <c r="D5" s="117">
        <v>36107</v>
      </c>
      <c r="E5" s="118"/>
      <c r="F5" s="119">
        <v>47677</v>
      </c>
      <c r="G5" s="120"/>
      <c r="H5" s="121"/>
    </row>
    <row r="6" spans="1:8" x14ac:dyDescent="0.15">
      <c r="A6" s="122"/>
      <c r="B6" s="123"/>
      <c r="C6" s="124"/>
      <c r="D6" s="125">
        <v>17826</v>
      </c>
      <c r="E6" s="126"/>
      <c r="F6" s="127">
        <v>23360</v>
      </c>
      <c r="G6" s="128"/>
      <c r="H6" s="129"/>
    </row>
    <row r="7" spans="1:8" x14ac:dyDescent="0.15">
      <c r="A7" s="110" t="s">
        <v>524</v>
      </c>
      <c r="B7" s="115"/>
      <c r="C7" s="116"/>
      <c r="D7" s="117">
        <v>41162</v>
      </c>
      <c r="E7" s="118"/>
      <c r="F7" s="119">
        <v>51613</v>
      </c>
      <c r="G7" s="120"/>
      <c r="H7" s="121"/>
    </row>
    <row r="8" spans="1:8" x14ac:dyDescent="0.15">
      <c r="A8" s="122"/>
      <c r="B8" s="123"/>
      <c r="C8" s="124"/>
      <c r="D8" s="125">
        <v>15946</v>
      </c>
      <c r="E8" s="126"/>
      <c r="F8" s="127">
        <v>25872</v>
      </c>
      <c r="G8" s="128"/>
      <c r="H8" s="129"/>
    </row>
    <row r="9" spans="1:8" x14ac:dyDescent="0.15">
      <c r="A9" s="110" t="s">
        <v>525</v>
      </c>
      <c r="B9" s="115"/>
      <c r="C9" s="116"/>
      <c r="D9" s="117">
        <v>44647</v>
      </c>
      <c r="E9" s="118"/>
      <c r="F9" s="119">
        <v>50880</v>
      </c>
      <c r="G9" s="120"/>
      <c r="H9" s="121"/>
    </row>
    <row r="10" spans="1:8" x14ac:dyDescent="0.15">
      <c r="A10" s="122"/>
      <c r="B10" s="123"/>
      <c r="C10" s="124"/>
      <c r="D10" s="125">
        <v>21914</v>
      </c>
      <c r="E10" s="126"/>
      <c r="F10" s="127">
        <v>27819</v>
      </c>
      <c r="G10" s="128"/>
      <c r="H10" s="129"/>
    </row>
    <row r="11" spans="1:8" x14ac:dyDescent="0.15">
      <c r="A11" s="110" t="s">
        <v>526</v>
      </c>
      <c r="B11" s="115"/>
      <c r="C11" s="116"/>
      <c r="D11" s="117">
        <v>36141</v>
      </c>
      <c r="E11" s="118"/>
      <c r="F11" s="119">
        <v>46395</v>
      </c>
      <c r="G11" s="120"/>
      <c r="H11" s="121"/>
    </row>
    <row r="12" spans="1:8" x14ac:dyDescent="0.15">
      <c r="A12" s="122"/>
      <c r="B12" s="123"/>
      <c r="C12" s="130"/>
      <c r="D12" s="125">
        <v>15539</v>
      </c>
      <c r="E12" s="126"/>
      <c r="F12" s="127">
        <v>26304</v>
      </c>
      <c r="G12" s="128"/>
      <c r="H12" s="129"/>
    </row>
    <row r="13" spans="1:8" x14ac:dyDescent="0.15">
      <c r="A13" s="110"/>
      <c r="B13" s="115"/>
      <c r="C13" s="131"/>
      <c r="D13" s="132">
        <v>40664</v>
      </c>
      <c r="E13" s="133"/>
      <c r="F13" s="134">
        <v>47654</v>
      </c>
      <c r="G13" s="135"/>
      <c r="H13" s="121"/>
    </row>
    <row r="14" spans="1:8" x14ac:dyDescent="0.15">
      <c r="A14" s="122"/>
      <c r="B14" s="123"/>
      <c r="C14" s="124"/>
      <c r="D14" s="125">
        <v>17947</v>
      </c>
      <c r="E14" s="126"/>
      <c r="F14" s="127">
        <v>25219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2.3199999999999998</v>
      </c>
      <c r="C19" s="136">
        <f>ROUND(VALUE(SUBSTITUTE(実質収支比率等に係る経年分析!G$48,"▲","-")),2)</f>
        <v>2.96</v>
      </c>
      <c r="D19" s="136">
        <f>ROUND(VALUE(SUBSTITUTE(実質収支比率等に係る経年分析!H$48,"▲","-")),2)</f>
        <v>2.66</v>
      </c>
      <c r="E19" s="136">
        <f>ROUND(VALUE(SUBSTITUTE(実質収支比率等に係る経年分析!I$48,"▲","-")),2)</f>
        <v>2.54</v>
      </c>
      <c r="F19" s="136">
        <f>ROUND(VALUE(SUBSTITUTE(実質収支比率等に係る経年分析!J$48,"▲","-")),2)</f>
        <v>2.6</v>
      </c>
    </row>
    <row r="20" spans="1:11" x14ac:dyDescent="0.15">
      <c r="A20" s="136" t="s">
        <v>43</v>
      </c>
      <c r="B20" s="136">
        <f>ROUND(VALUE(SUBSTITUTE(実質収支比率等に係る経年分析!F$47,"▲","-")),2)</f>
        <v>15.91</v>
      </c>
      <c r="C20" s="136">
        <f>ROUND(VALUE(SUBSTITUTE(実質収支比率等に係る経年分析!G$47,"▲","-")),2)</f>
        <v>18.399999999999999</v>
      </c>
      <c r="D20" s="136">
        <f>ROUND(VALUE(SUBSTITUTE(実質収支比率等に係る経年分析!H$47,"▲","-")),2)</f>
        <v>18.48</v>
      </c>
      <c r="E20" s="136">
        <f>ROUND(VALUE(SUBSTITUTE(実質収支比率等に係る経年分析!I$47,"▲","-")),2)</f>
        <v>17.14</v>
      </c>
      <c r="F20" s="136">
        <f>ROUND(VALUE(SUBSTITUTE(実質収支比率等に係る経年分析!J$47,"▲","-")),2)</f>
        <v>16.8</v>
      </c>
    </row>
    <row r="21" spans="1:11" x14ac:dyDescent="0.15">
      <c r="A21" s="136" t="s">
        <v>44</v>
      </c>
      <c r="B21" s="136">
        <f>IF(ISNUMBER(VALUE(SUBSTITUTE(実質収支比率等に係る経年分析!F$49,"▲","-"))),ROUND(VALUE(SUBSTITUTE(実質収支比率等に係る経年分析!F$49,"▲","-")),2),NA())</f>
        <v>-0.74</v>
      </c>
      <c r="C21" s="136">
        <f>IF(ISNUMBER(VALUE(SUBSTITUTE(実質収支比率等に係る経年分析!G$49,"▲","-"))),ROUND(VALUE(SUBSTITUTE(実質収支比率等に係る経年分析!G$49,"▲","-")),2),NA())</f>
        <v>1.97</v>
      </c>
      <c r="D21" s="136">
        <f>IF(ISNUMBER(VALUE(SUBSTITUTE(実質収支比率等に係る経年分析!H$49,"▲","-"))),ROUND(VALUE(SUBSTITUTE(実質収支比率等に係る経年分析!H$49,"▲","-")),2),NA())</f>
        <v>-1.73</v>
      </c>
      <c r="E21" s="136">
        <f>IF(ISNUMBER(VALUE(SUBSTITUTE(実質収支比率等に係る経年分析!I$49,"▲","-"))),ROUND(VALUE(SUBSTITUTE(実質収支比率等に係る経年分析!I$49,"▲","-")),2),NA())</f>
        <v>-2.5499999999999998</v>
      </c>
      <c r="F21" s="136">
        <f>IF(ISNUMBER(VALUE(SUBSTITUTE(実質収支比率等に係る経年分析!J$49,"▲","-"))),ROUND(VALUE(SUBSTITUTE(実質収支比率等に係る経年分析!J$49,"▲","-")),2),NA())</f>
        <v>-1.55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1.1000000000000001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1.1000000000000001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1.01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1.37</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競輪事業特別会計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0.46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0.46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0.47</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0.51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0.51</v>
      </c>
    </row>
    <row r="30" spans="1:11" x14ac:dyDescent="0.15">
      <c r="A30" s="137" t="str">
        <f>IF(連結実質赤字比率に係る赤字・黒字の構成分析!C$40="",NA(),連結実質赤字比率に係る赤字・黒字の構成分析!C$40)</f>
        <v>国民健康保険事業勘定特別会計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1.39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1.1599999999999999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0.63</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0.68</v>
      </c>
    </row>
    <row r="32" spans="1:11" x14ac:dyDescent="0.15">
      <c r="A32" s="137" t="str">
        <f>IF(連結実質赤字比率に係る赤字・黒字の構成分析!C$38="",NA(),連結実質赤字比率に係る赤字・黒字の構成分析!C$38)</f>
        <v>松山城観光事業特別会計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1.58</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2.69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2.34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2.15</v>
      </c>
    </row>
    <row r="34" spans="1:16" x14ac:dyDescent="0.15">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v>
      </c>
    </row>
    <row r="35" spans="1:16" x14ac:dyDescent="0.15">
      <c r="A35" s="137" t="str">
        <f>IF(連結実質赤字比率に係る赤字・黒字の構成分析!C$35="",NA(),連結実質赤字比率に係る赤字・黒字の構成分析!C$35)</f>
        <v>公共下水道事業会計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12.44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11.98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15471</v>
      </c>
      <c r="E42" s="138"/>
      <c r="F42" s="138"/>
      <c r="G42" s="138">
        <f>'実質公債費比率（分子）の構造'!L$52</f>
        <v>15309</v>
      </c>
      <c r="H42" s="138"/>
      <c r="I42" s="138"/>
      <c r="J42" s="138">
        <f>'実質公債費比率（分子）の構造'!M$52</f>
        <v>15721</v>
      </c>
      <c r="K42" s="138"/>
      <c r="L42" s="138"/>
      <c r="M42" s="138">
        <f>'実質公債費比率（分子）の構造'!N$52</f>
        <v>14915</v>
      </c>
      <c r="N42" s="138"/>
      <c r="O42" s="138"/>
      <c r="P42" s="138">
        <f>'実質公債費比率（分子）の構造'!O$52</f>
        <v>14428</v>
      </c>
    </row>
    <row r="43" spans="1:16" x14ac:dyDescent="0.15">
      <c r="A43" s="138" t="s">
        <v>52</v>
      </c>
      <c r="B43" s="138">
        <f>'実質公債費比率（分子）の構造'!K$51</f>
        <v>8</v>
      </c>
      <c r="C43" s="138"/>
      <c r="D43" s="138"/>
      <c r="E43" s="138">
        <f>'実質公債費比率（分子）の構造'!L$51</f>
        <v>25</v>
      </c>
      <c r="F43" s="138"/>
      <c r="G43" s="138"/>
      <c r="H43" s="138">
        <f>'実質公債費比率（分子）の構造'!M$51</f>
        <v>5</v>
      </c>
      <c r="I43" s="138"/>
      <c r="J43" s="138"/>
      <c r="K43" s="138">
        <f>'実質公債費比率（分子）の構造'!N$51</f>
        <v>5</v>
      </c>
      <c r="L43" s="138"/>
      <c r="M43" s="138"/>
      <c r="N43" s="138">
        <f>'実質公債費比率（分子）の構造'!O$51</f>
        <v>1</v>
      </c>
      <c r="O43" s="138"/>
      <c r="P43" s="138"/>
    </row>
    <row r="44" spans="1:16" x14ac:dyDescent="0.15">
      <c r="A44" s="138" t="s">
        <v>53</v>
      </c>
      <c r="B44" s="138">
        <f>'実質公債費比率（分子）の構造'!K$50</f>
        <v>2</v>
      </c>
      <c r="C44" s="138"/>
      <c r="D44" s="138"/>
      <c r="E44" s="138">
        <f>'実質公債費比率（分子）の構造'!L$50</f>
        <v>2</v>
      </c>
      <c r="F44" s="138"/>
      <c r="G44" s="138"/>
      <c r="H44" s="138">
        <f>'実質公債費比率（分子）の構造'!M$50</f>
        <v>1</v>
      </c>
      <c r="I44" s="138"/>
      <c r="J44" s="138"/>
      <c r="K44" s="138">
        <f>'実質公債費比率（分子）の構造'!N$50</f>
        <v>0</v>
      </c>
      <c r="L44" s="138"/>
      <c r="M44" s="138"/>
      <c r="N44" s="138">
        <f>'実質公債費比率（分子）の構造'!O$50</f>
        <v>0</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5106</v>
      </c>
      <c r="C46" s="138"/>
      <c r="D46" s="138"/>
      <c r="E46" s="138">
        <f>'実質公債費比率（分子）の構造'!L$48</f>
        <v>5278</v>
      </c>
      <c r="F46" s="138"/>
      <c r="G46" s="138"/>
      <c r="H46" s="138">
        <f>'実質公債費比率（分子）の構造'!M$48</f>
        <v>5188</v>
      </c>
      <c r="I46" s="138"/>
      <c r="J46" s="138"/>
      <c r="K46" s="138">
        <f>'実質公債費比率（分子）の構造'!N$48</f>
        <v>5602</v>
      </c>
      <c r="L46" s="138"/>
      <c r="M46" s="138"/>
      <c r="N46" s="138">
        <f>'実質公債費比率（分子）の構造'!O$48</f>
        <v>5632</v>
      </c>
      <c r="O46" s="138"/>
      <c r="P46" s="138"/>
    </row>
    <row r="47" spans="1:16" x14ac:dyDescent="0.15">
      <c r="A47" s="138" t="s">
        <v>56</v>
      </c>
      <c r="B47" s="138">
        <f>'実質公債費比率（分子）の構造'!K$47</f>
        <v>363</v>
      </c>
      <c r="C47" s="138"/>
      <c r="D47" s="138"/>
      <c r="E47" s="138">
        <f>'実質公債費比率（分子）の構造'!L$47</f>
        <v>387</v>
      </c>
      <c r="F47" s="138"/>
      <c r="G47" s="138"/>
      <c r="H47" s="138">
        <f>'実質公債費比率（分子）の構造'!M$47</f>
        <v>410</v>
      </c>
      <c r="I47" s="138"/>
      <c r="J47" s="138"/>
      <c r="K47" s="138">
        <f>'実質公債費比率（分子）の構造'!N$47</f>
        <v>433</v>
      </c>
      <c r="L47" s="138"/>
      <c r="M47" s="138"/>
      <c r="N47" s="138">
        <f>'実質公債費比率（分子）の構造'!O$47</f>
        <v>433</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17241</v>
      </c>
      <c r="C49" s="138"/>
      <c r="D49" s="138"/>
      <c r="E49" s="138">
        <f>'実質公債費比率（分子）の構造'!L$45</f>
        <v>15700</v>
      </c>
      <c r="F49" s="138"/>
      <c r="G49" s="138"/>
      <c r="H49" s="138">
        <f>'実質公債費比率（分子）の構造'!M$45</f>
        <v>15304</v>
      </c>
      <c r="I49" s="138"/>
      <c r="J49" s="138"/>
      <c r="K49" s="138">
        <f>'実質公債費比率（分子）の構造'!N$45</f>
        <v>15333</v>
      </c>
      <c r="L49" s="138"/>
      <c r="M49" s="138"/>
      <c r="N49" s="138">
        <f>'実質公債費比率（分子）の構造'!O$45</f>
        <v>15273</v>
      </c>
      <c r="O49" s="138"/>
      <c r="P49" s="138"/>
    </row>
    <row r="50" spans="1:16" x14ac:dyDescent="0.15">
      <c r="A50" s="138" t="s">
        <v>59</v>
      </c>
      <c r="B50" s="138" t="e">
        <f>NA()</f>
        <v>#N/A</v>
      </c>
      <c r="C50" s="138">
        <f>IF(ISNUMBER('実質公債費比率（分子）の構造'!K$53),'実質公債費比率（分子）の構造'!K$53,NA())</f>
        <v>7249</v>
      </c>
      <c r="D50" s="138" t="e">
        <f>NA()</f>
        <v>#N/A</v>
      </c>
      <c r="E50" s="138" t="e">
        <f>NA()</f>
        <v>#N/A</v>
      </c>
      <c r="F50" s="138">
        <f>IF(ISNUMBER('実質公債費比率（分子）の構造'!L$53),'実質公債費比率（分子）の構造'!L$53,NA())</f>
        <v>6083</v>
      </c>
      <c r="G50" s="138" t="e">
        <f>NA()</f>
        <v>#N/A</v>
      </c>
      <c r="H50" s="138" t="e">
        <f>NA()</f>
        <v>#N/A</v>
      </c>
      <c r="I50" s="138">
        <f>IF(ISNUMBER('実質公債費比率（分子）の構造'!M$53),'実質公債費比率（分子）の構造'!M$53,NA())</f>
        <v>5187</v>
      </c>
      <c r="J50" s="138" t="e">
        <f>NA()</f>
        <v>#N/A</v>
      </c>
      <c r="K50" s="138" t="e">
        <f>NA()</f>
        <v>#N/A</v>
      </c>
      <c r="L50" s="138">
        <f>IF(ISNUMBER('実質公債費比率（分子）の構造'!N$53),'実質公債費比率（分子）の構造'!N$53,NA())</f>
        <v>6458</v>
      </c>
      <c r="M50" s="138" t="e">
        <f>NA()</f>
        <v>#N/A</v>
      </c>
      <c r="N50" s="138" t="e">
        <f>NA()</f>
        <v>#N/A</v>
      </c>
      <c r="O50" s="138">
        <f>IF(ISNUMBER('実質公債費比率（分子）の構造'!O$53),'実質公債費比率（分子）の構造'!O$53,NA())</f>
        <v>6911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180740</v>
      </c>
      <c r="E56" s="137"/>
      <c r="F56" s="137"/>
      <c r="G56" s="137">
        <f>'将来負担比率（分子）の構造'!J$52</f>
        <v>182861</v>
      </c>
      <c r="H56" s="137"/>
      <c r="I56" s="137"/>
      <c r="J56" s="137">
        <f>'将来負担比率（分子）の構造'!K$52</f>
        <v>183701</v>
      </c>
      <c r="K56" s="137"/>
      <c r="L56" s="137"/>
      <c r="M56" s="137">
        <f>'将来負担比率（分子）の構造'!L$52</f>
        <v>184933</v>
      </c>
      <c r="N56" s="137"/>
      <c r="O56" s="137"/>
      <c r="P56" s="137">
        <f>'将来負担比率（分子）の構造'!M$52</f>
        <v>184495</v>
      </c>
    </row>
    <row r="57" spans="1:16" x14ac:dyDescent="0.15">
      <c r="A57" s="137" t="s">
        <v>36</v>
      </c>
      <c r="B57" s="137"/>
      <c r="C57" s="137"/>
      <c r="D57" s="137">
        <f>'将来負担比率（分子）の構造'!I$51</f>
        <v>1933</v>
      </c>
      <c r="E57" s="137"/>
      <c r="F57" s="137"/>
      <c r="G57" s="137">
        <f>'将来負担比率（分子）の構造'!J$51</f>
        <v>1798</v>
      </c>
      <c r="H57" s="137"/>
      <c r="I57" s="137"/>
      <c r="J57" s="137">
        <f>'将来負担比率（分子）の構造'!K$51</f>
        <v>1854</v>
      </c>
      <c r="K57" s="137"/>
      <c r="L57" s="137"/>
      <c r="M57" s="137">
        <f>'将来負担比率（分子）の構造'!L$51</f>
        <v>2112</v>
      </c>
      <c r="N57" s="137"/>
      <c r="O57" s="137"/>
      <c r="P57" s="137">
        <f>'将来負担比率（分子）の構造'!M$51</f>
        <v>2176</v>
      </c>
    </row>
    <row r="58" spans="1:16" x14ac:dyDescent="0.15">
      <c r="A58" s="137" t="s">
        <v>35</v>
      </c>
      <c r="B58" s="137"/>
      <c r="C58" s="137"/>
      <c r="D58" s="137">
        <f>'将来負担比率（分子）の構造'!I$50</f>
        <v>45975</v>
      </c>
      <c r="E58" s="137"/>
      <c r="F58" s="137"/>
      <c r="G58" s="137">
        <f>'将来負担比率（分子）の構造'!J$50</f>
        <v>50337</v>
      </c>
      <c r="H58" s="137"/>
      <c r="I58" s="137"/>
      <c r="J58" s="137">
        <f>'将来負担比率（分子）の構造'!K$50</f>
        <v>51692</v>
      </c>
      <c r="K58" s="137"/>
      <c r="L58" s="137"/>
      <c r="M58" s="137">
        <f>'将来負担比率（分子）の構造'!L$50</f>
        <v>49399</v>
      </c>
      <c r="N58" s="137"/>
      <c r="O58" s="137"/>
      <c r="P58" s="137">
        <f>'将来負担比率（分子）の構造'!M$50</f>
        <v>48601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f>'将来負担比率（分子）の構造'!J$46</f>
        <v>0</v>
      </c>
      <c r="F61" s="137"/>
      <c r="G61" s="137"/>
      <c r="H61" s="137">
        <f>'将来負担比率（分子）の構造'!K$46</f>
        <v>0</v>
      </c>
      <c r="I61" s="137"/>
      <c r="J61" s="137"/>
      <c r="K61" s="137">
        <f>'将来負担比率（分子）の構造'!L$46</f>
        <v>0</v>
      </c>
      <c r="L61" s="137"/>
      <c r="M61" s="137"/>
      <c r="N61" s="137">
        <f>'将来負担比率（分子）の構造'!M$46</f>
        <v>0</v>
      </c>
      <c r="O61" s="137"/>
      <c r="P61" s="137"/>
    </row>
    <row r="62" spans="1:16" x14ac:dyDescent="0.15">
      <c r="A62" s="137" t="s">
        <v>29</v>
      </c>
      <c r="B62" s="137">
        <f>'将来負担比率（分子）の構造'!I$45</f>
        <v>22756</v>
      </c>
      <c r="C62" s="137"/>
      <c r="D62" s="137"/>
      <c r="E62" s="137">
        <f>'将来負担比率（分子）の構造'!J$45</f>
        <v>21799</v>
      </c>
      <c r="F62" s="137"/>
      <c r="G62" s="137"/>
      <c r="H62" s="137">
        <f>'将来負担比率（分子）の構造'!K$45</f>
        <v>20874</v>
      </c>
      <c r="I62" s="137"/>
      <c r="J62" s="137"/>
      <c r="K62" s="137">
        <f>'将来負担比率（分子）の構造'!L$45</f>
        <v>22368</v>
      </c>
      <c r="L62" s="137"/>
      <c r="M62" s="137"/>
      <c r="N62" s="137">
        <f>'将来負担比率（分子）の構造'!M$45</f>
        <v>22131</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92048</v>
      </c>
      <c r="C64" s="137"/>
      <c r="D64" s="137"/>
      <c r="E64" s="137">
        <f>'将来負担比率（分子）の構造'!J$43</f>
        <v>91838</v>
      </c>
      <c r="F64" s="137"/>
      <c r="G64" s="137"/>
      <c r="H64" s="137">
        <f>'将来負担比率（分子）の構造'!K$43</f>
        <v>89225</v>
      </c>
      <c r="I64" s="137"/>
      <c r="J64" s="137"/>
      <c r="K64" s="137">
        <f>'将来負担比率（分子）の構造'!L$43</f>
        <v>89600</v>
      </c>
      <c r="L64" s="137"/>
      <c r="M64" s="137"/>
      <c r="N64" s="137">
        <f>'将来負担比率（分子）の構造'!M$43</f>
        <v>89585</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175405</v>
      </c>
      <c r="C66" s="137"/>
      <c r="D66" s="137"/>
      <c r="E66" s="137">
        <f>'将来負担比率（分子）の構造'!J$41</f>
        <v>176890</v>
      </c>
      <c r="F66" s="137"/>
      <c r="G66" s="137"/>
      <c r="H66" s="137">
        <f>'将来負担比率（分子）の構造'!K$41</f>
        <v>177400</v>
      </c>
      <c r="I66" s="137"/>
      <c r="J66" s="137"/>
      <c r="K66" s="137">
        <f>'将来負担比率（分子）の構造'!L$41</f>
        <v>177393</v>
      </c>
      <c r="L66" s="137"/>
      <c r="M66" s="137"/>
      <c r="N66" s="137">
        <f>'将来負担比率（分子）の構造'!M$41</f>
        <v>178284</v>
      </c>
      <c r="O66" s="137"/>
      <c r="P66" s="137"/>
    </row>
    <row r="67" spans="1:16" x14ac:dyDescent="0.15">
      <c r="A67" s="137" t="s">
        <v>63</v>
      </c>
      <c r="B67" s="137" t="e">
        <f>NA()</f>
        <v>#N/A</v>
      </c>
      <c r="C67" s="137">
        <f>IF(ISNUMBER('将来負担比率（分子）の構造'!I$53), IF('将来負担比率（分子）の構造'!I$53 &lt; 0, 0, '将来負担比率（分子）の構造'!I$53), NA())</f>
        <v>61561</v>
      </c>
      <c r="D67" s="137" t="e">
        <f>NA()</f>
        <v>#N/A</v>
      </c>
      <c r="E67" s="137" t="e">
        <f>NA()</f>
        <v>#N/A</v>
      </c>
      <c r="F67" s="137">
        <f>IF(ISNUMBER('将来負担比率（分子）の構造'!J$53), IF('将来負担比率（分子）の構造'!J$53 &lt; 0, 0, '将来負担比率（分子）の構造'!J$53), NA())</f>
        <v>55531</v>
      </c>
      <c r="G67" s="137" t="e">
        <f>NA()</f>
        <v>#N/A</v>
      </c>
      <c r="H67" s="137" t="e">
        <f>NA()</f>
        <v>#N/A</v>
      </c>
      <c r="I67" s="137">
        <f>IF(ISNUMBER('将来負担比率（分子）の構造'!K$53), IF('将来負担比率（分子）の構造'!K$53 &lt; 0, 0, '将来負担比率（分子）の構造'!K$53), NA())</f>
        <v>50251</v>
      </c>
      <c r="J67" s="137" t="e">
        <f>NA()</f>
        <v>#N/A</v>
      </c>
      <c r="K67" s="137" t="e">
        <f>NA()</f>
        <v>#N/A</v>
      </c>
      <c r="L67" s="137">
        <f>IF(ISNUMBER('将来負担比率（分子）の構造'!L$53), IF('将来負担比率（分子）の構造'!L$53 &lt; 0, 0, '将来負担比率（分子）の構造'!L$53), NA())</f>
        <v>52918</v>
      </c>
      <c r="M67" s="137" t="e">
        <f>NA()</f>
        <v>#N/A</v>
      </c>
      <c r="N67" s="137" t="e">
        <f>NA()</f>
        <v>#N/A</v>
      </c>
      <c r="O67" s="137">
        <f>IF(ISNUMBER('将来負担比率（分子）の構造'!M$53), IF('将来負担比率（分子）の構造'!M$53 &lt; 0, 0, '将来負担比率（分子）の構造'!M$53), NA())</f>
        <v>54728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7" workbookViewId="0">
      <selection activeCell="AP13" sqref="AP13:BF13"/>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68307043</v>
      </c>
      <c r="S5" s="615"/>
      <c r="T5" s="615"/>
      <c r="U5" s="615"/>
      <c r="V5" s="615"/>
      <c r="W5" s="615"/>
      <c r="X5" s="615"/>
      <c r="Y5" s="616"/>
      <c r="Z5" s="617">
        <v>36.200000000000003</v>
      </c>
      <c r="AA5" s="617"/>
      <c r="AB5" s="617"/>
      <c r="AC5" s="617"/>
      <c r="AD5" s="618">
        <v>68307043</v>
      </c>
      <c r="AE5" s="618"/>
      <c r="AF5" s="618"/>
      <c r="AG5" s="618"/>
      <c r="AH5" s="618"/>
      <c r="AI5" s="618"/>
      <c r="AJ5" s="618"/>
      <c r="AK5" s="618"/>
      <c r="AL5" s="619">
        <v>68.5</v>
      </c>
      <c r="AM5" s="620"/>
      <c r="AN5" s="620"/>
      <c r="AO5" s="621"/>
      <c r="AP5" s="611" t="s">
        <v>210</v>
      </c>
      <c r="AQ5" s="612"/>
      <c r="AR5" s="612"/>
      <c r="AS5" s="612"/>
      <c r="AT5" s="612"/>
      <c r="AU5" s="612"/>
      <c r="AV5" s="612"/>
      <c r="AW5" s="612"/>
      <c r="AX5" s="612"/>
      <c r="AY5" s="612"/>
      <c r="AZ5" s="612"/>
      <c r="BA5" s="612"/>
      <c r="BB5" s="612"/>
      <c r="BC5" s="612"/>
      <c r="BD5" s="612"/>
      <c r="BE5" s="612"/>
      <c r="BF5" s="613"/>
      <c r="BG5" s="625">
        <v>66248227</v>
      </c>
      <c r="BH5" s="626"/>
      <c r="BI5" s="626"/>
      <c r="BJ5" s="626"/>
      <c r="BK5" s="626"/>
      <c r="BL5" s="626"/>
      <c r="BM5" s="626"/>
      <c r="BN5" s="627"/>
      <c r="BO5" s="628">
        <v>97</v>
      </c>
      <c r="BP5" s="628"/>
      <c r="BQ5" s="628"/>
      <c r="BR5" s="628"/>
      <c r="BS5" s="629">
        <v>1221631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1449964</v>
      </c>
      <c r="S6" s="626"/>
      <c r="T6" s="626"/>
      <c r="U6" s="626"/>
      <c r="V6" s="626"/>
      <c r="W6" s="626"/>
      <c r="X6" s="626"/>
      <c r="Y6" s="627"/>
      <c r="Z6" s="628">
        <v>0.8</v>
      </c>
      <c r="AA6" s="628"/>
      <c r="AB6" s="628"/>
      <c r="AC6" s="628"/>
      <c r="AD6" s="629">
        <v>1449964</v>
      </c>
      <c r="AE6" s="629"/>
      <c r="AF6" s="629"/>
      <c r="AG6" s="629"/>
      <c r="AH6" s="629"/>
      <c r="AI6" s="629"/>
      <c r="AJ6" s="629"/>
      <c r="AK6" s="629"/>
      <c r="AL6" s="630">
        <v>1.5</v>
      </c>
      <c r="AM6" s="631"/>
      <c r="AN6" s="631"/>
      <c r="AO6" s="632"/>
      <c r="AP6" s="622" t="s">
        <v>215</v>
      </c>
      <c r="AQ6" s="623"/>
      <c r="AR6" s="623"/>
      <c r="AS6" s="623"/>
      <c r="AT6" s="623"/>
      <c r="AU6" s="623"/>
      <c r="AV6" s="623"/>
      <c r="AW6" s="623"/>
      <c r="AX6" s="623"/>
      <c r="AY6" s="623"/>
      <c r="AZ6" s="623"/>
      <c r="BA6" s="623"/>
      <c r="BB6" s="623"/>
      <c r="BC6" s="623"/>
      <c r="BD6" s="623"/>
      <c r="BE6" s="623"/>
      <c r="BF6" s="624"/>
      <c r="BG6" s="625">
        <v>66248227</v>
      </c>
      <c r="BH6" s="626"/>
      <c r="BI6" s="626"/>
      <c r="BJ6" s="626"/>
      <c r="BK6" s="626"/>
      <c r="BL6" s="626"/>
      <c r="BM6" s="626"/>
      <c r="BN6" s="627"/>
      <c r="BO6" s="628">
        <v>97</v>
      </c>
      <c r="BP6" s="628"/>
      <c r="BQ6" s="628"/>
      <c r="BR6" s="628"/>
      <c r="BS6" s="629">
        <v>1221631</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828675</v>
      </c>
      <c r="CS6" s="626"/>
      <c r="CT6" s="626"/>
      <c r="CU6" s="626"/>
      <c r="CV6" s="626"/>
      <c r="CW6" s="626"/>
      <c r="CX6" s="626"/>
      <c r="CY6" s="627"/>
      <c r="CZ6" s="628">
        <v>0.4</v>
      </c>
      <c r="DA6" s="628"/>
      <c r="DB6" s="628"/>
      <c r="DC6" s="628"/>
      <c r="DD6" s="634" t="s">
        <v>217</v>
      </c>
      <c r="DE6" s="626"/>
      <c r="DF6" s="626"/>
      <c r="DG6" s="626"/>
      <c r="DH6" s="626"/>
      <c r="DI6" s="626"/>
      <c r="DJ6" s="626"/>
      <c r="DK6" s="626"/>
      <c r="DL6" s="626"/>
      <c r="DM6" s="626"/>
      <c r="DN6" s="626"/>
      <c r="DO6" s="626"/>
      <c r="DP6" s="627"/>
      <c r="DQ6" s="634">
        <v>828336</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114774</v>
      </c>
      <c r="S7" s="626"/>
      <c r="T7" s="626"/>
      <c r="U7" s="626"/>
      <c r="V7" s="626"/>
      <c r="W7" s="626"/>
      <c r="X7" s="626"/>
      <c r="Y7" s="627"/>
      <c r="Z7" s="628">
        <v>0.1</v>
      </c>
      <c r="AA7" s="628"/>
      <c r="AB7" s="628"/>
      <c r="AC7" s="628"/>
      <c r="AD7" s="629">
        <v>114774</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30796151</v>
      </c>
      <c r="BH7" s="626"/>
      <c r="BI7" s="626"/>
      <c r="BJ7" s="626"/>
      <c r="BK7" s="626"/>
      <c r="BL7" s="626"/>
      <c r="BM7" s="626"/>
      <c r="BN7" s="627"/>
      <c r="BO7" s="628">
        <v>45.1</v>
      </c>
      <c r="BP7" s="628"/>
      <c r="BQ7" s="628"/>
      <c r="BR7" s="628"/>
      <c r="BS7" s="629">
        <v>1221631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16469564</v>
      </c>
      <c r="CS7" s="626"/>
      <c r="CT7" s="626"/>
      <c r="CU7" s="626"/>
      <c r="CV7" s="626"/>
      <c r="CW7" s="626"/>
      <c r="CX7" s="626"/>
      <c r="CY7" s="627"/>
      <c r="CZ7" s="628">
        <v>8.9</v>
      </c>
      <c r="DA7" s="628"/>
      <c r="DB7" s="628"/>
      <c r="DC7" s="628"/>
      <c r="DD7" s="634">
        <v>1105616</v>
      </c>
      <c r="DE7" s="626"/>
      <c r="DF7" s="626"/>
      <c r="DG7" s="626"/>
      <c r="DH7" s="626"/>
      <c r="DI7" s="626"/>
      <c r="DJ7" s="626"/>
      <c r="DK7" s="626"/>
      <c r="DL7" s="626"/>
      <c r="DM7" s="626"/>
      <c r="DN7" s="626"/>
      <c r="DO7" s="626"/>
      <c r="DP7" s="627"/>
      <c r="DQ7" s="634">
        <v>13414925</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226527</v>
      </c>
      <c r="S8" s="626"/>
      <c r="T8" s="626"/>
      <c r="U8" s="626"/>
      <c r="V8" s="626"/>
      <c r="W8" s="626"/>
      <c r="X8" s="626"/>
      <c r="Y8" s="627"/>
      <c r="Z8" s="628">
        <v>0.1</v>
      </c>
      <c r="AA8" s="628"/>
      <c r="AB8" s="628"/>
      <c r="AC8" s="628"/>
      <c r="AD8" s="629">
        <v>226527</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803905</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88469517</v>
      </c>
      <c r="CS8" s="626"/>
      <c r="CT8" s="626"/>
      <c r="CU8" s="626"/>
      <c r="CV8" s="626"/>
      <c r="CW8" s="626"/>
      <c r="CX8" s="626"/>
      <c r="CY8" s="627"/>
      <c r="CZ8" s="628">
        <v>48</v>
      </c>
      <c r="DA8" s="628"/>
      <c r="DB8" s="628"/>
      <c r="DC8" s="628"/>
      <c r="DD8" s="634">
        <v>1769688</v>
      </c>
      <c r="DE8" s="626"/>
      <c r="DF8" s="626"/>
      <c r="DG8" s="626"/>
      <c r="DH8" s="626"/>
      <c r="DI8" s="626"/>
      <c r="DJ8" s="626"/>
      <c r="DK8" s="626"/>
      <c r="DL8" s="626"/>
      <c r="DM8" s="626"/>
      <c r="DN8" s="626"/>
      <c r="DO8" s="626"/>
      <c r="DP8" s="627"/>
      <c r="DQ8" s="634">
        <v>40216544</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149777</v>
      </c>
      <c r="S9" s="626"/>
      <c r="T9" s="626"/>
      <c r="U9" s="626"/>
      <c r="V9" s="626"/>
      <c r="W9" s="626"/>
      <c r="X9" s="626"/>
      <c r="Y9" s="627"/>
      <c r="Z9" s="628">
        <v>0.1</v>
      </c>
      <c r="AA9" s="628"/>
      <c r="AB9" s="628"/>
      <c r="AC9" s="628"/>
      <c r="AD9" s="629">
        <v>149777</v>
      </c>
      <c r="AE9" s="629"/>
      <c r="AF9" s="629"/>
      <c r="AG9" s="629"/>
      <c r="AH9" s="629"/>
      <c r="AI9" s="629"/>
      <c r="AJ9" s="629"/>
      <c r="AK9" s="629"/>
      <c r="AL9" s="630">
        <v>0.2</v>
      </c>
      <c r="AM9" s="631"/>
      <c r="AN9" s="631"/>
      <c r="AO9" s="632"/>
      <c r="AP9" s="622" t="s">
        <v>225</v>
      </c>
      <c r="AQ9" s="623"/>
      <c r="AR9" s="623"/>
      <c r="AS9" s="623"/>
      <c r="AT9" s="623"/>
      <c r="AU9" s="623"/>
      <c r="AV9" s="623"/>
      <c r="AW9" s="623"/>
      <c r="AX9" s="623"/>
      <c r="AY9" s="623"/>
      <c r="AZ9" s="623"/>
      <c r="BA9" s="623"/>
      <c r="BB9" s="623"/>
      <c r="BC9" s="623"/>
      <c r="BD9" s="623"/>
      <c r="BE9" s="623"/>
      <c r="BF9" s="624"/>
      <c r="BG9" s="625">
        <v>23523977</v>
      </c>
      <c r="BH9" s="626"/>
      <c r="BI9" s="626"/>
      <c r="BJ9" s="626"/>
      <c r="BK9" s="626"/>
      <c r="BL9" s="626"/>
      <c r="BM9" s="626"/>
      <c r="BN9" s="627"/>
      <c r="BO9" s="628">
        <v>34.4</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14398430</v>
      </c>
      <c r="CS9" s="626"/>
      <c r="CT9" s="626"/>
      <c r="CU9" s="626"/>
      <c r="CV9" s="626"/>
      <c r="CW9" s="626"/>
      <c r="CX9" s="626"/>
      <c r="CY9" s="627"/>
      <c r="CZ9" s="628">
        <v>7.8</v>
      </c>
      <c r="DA9" s="628"/>
      <c r="DB9" s="628"/>
      <c r="DC9" s="628"/>
      <c r="DD9" s="634">
        <v>1492359</v>
      </c>
      <c r="DE9" s="626"/>
      <c r="DF9" s="626"/>
      <c r="DG9" s="626"/>
      <c r="DH9" s="626"/>
      <c r="DI9" s="626"/>
      <c r="DJ9" s="626"/>
      <c r="DK9" s="626"/>
      <c r="DL9" s="626"/>
      <c r="DM9" s="626"/>
      <c r="DN9" s="626"/>
      <c r="DO9" s="626"/>
      <c r="DP9" s="627"/>
      <c r="DQ9" s="634">
        <v>10161514</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8783841</v>
      </c>
      <c r="S10" s="626"/>
      <c r="T10" s="626"/>
      <c r="U10" s="626"/>
      <c r="V10" s="626"/>
      <c r="W10" s="626"/>
      <c r="X10" s="626"/>
      <c r="Y10" s="627"/>
      <c r="Z10" s="628">
        <v>4.5999999999999996</v>
      </c>
      <c r="AA10" s="628"/>
      <c r="AB10" s="628"/>
      <c r="AC10" s="628"/>
      <c r="AD10" s="629">
        <v>8783841</v>
      </c>
      <c r="AE10" s="629"/>
      <c r="AF10" s="629"/>
      <c r="AG10" s="629"/>
      <c r="AH10" s="629"/>
      <c r="AI10" s="629"/>
      <c r="AJ10" s="629"/>
      <c r="AK10" s="629"/>
      <c r="AL10" s="630">
        <v>8.8000000000000007</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1722796</v>
      </c>
      <c r="BH10" s="626"/>
      <c r="BI10" s="626"/>
      <c r="BJ10" s="626"/>
      <c r="BK10" s="626"/>
      <c r="BL10" s="626"/>
      <c r="BM10" s="626"/>
      <c r="BN10" s="627"/>
      <c r="BO10" s="628">
        <v>2.5</v>
      </c>
      <c r="BP10" s="628"/>
      <c r="BQ10" s="628"/>
      <c r="BR10" s="628"/>
      <c r="BS10" s="634">
        <v>286569</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336770</v>
      </c>
      <c r="CS10" s="626"/>
      <c r="CT10" s="626"/>
      <c r="CU10" s="626"/>
      <c r="CV10" s="626"/>
      <c r="CW10" s="626"/>
      <c r="CX10" s="626"/>
      <c r="CY10" s="627"/>
      <c r="CZ10" s="628">
        <v>0.2</v>
      </c>
      <c r="DA10" s="628"/>
      <c r="DB10" s="628"/>
      <c r="DC10" s="628"/>
      <c r="DD10" s="634" t="s">
        <v>113</v>
      </c>
      <c r="DE10" s="626"/>
      <c r="DF10" s="626"/>
      <c r="DG10" s="626"/>
      <c r="DH10" s="626"/>
      <c r="DI10" s="626"/>
      <c r="DJ10" s="626"/>
      <c r="DK10" s="626"/>
      <c r="DL10" s="626"/>
      <c r="DM10" s="626"/>
      <c r="DN10" s="626"/>
      <c r="DO10" s="626"/>
      <c r="DP10" s="627"/>
      <c r="DQ10" s="634">
        <v>7132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90962</v>
      </c>
      <c r="S11" s="626"/>
      <c r="T11" s="626"/>
      <c r="U11" s="626"/>
      <c r="V11" s="626"/>
      <c r="W11" s="626"/>
      <c r="X11" s="626"/>
      <c r="Y11" s="627"/>
      <c r="Z11" s="628">
        <v>0</v>
      </c>
      <c r="AA11" s="628"/>
      <c r="AB11" s="628"/>
      <c r="AC11" s="628"/>
      <c r="AD11" s="629">
        <v>90962</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4745473</v>
      </c>
      <c r="BH11" s="626"/>
      <c r="BI11" s="626"/>
      <c r="BJ11" s="626"/>
      <c r="BK11" s="626"/>
      <c r="BL11" s="626"/>
      <c r="BM11" s="626"/>
      <c r="BN11" s="627"/>
      <c r="BO11" s="628">
        <v>6.9</v>
      </c>
      <c r="BP11" s="628"/>
      <c r="BQ11" s="628"/>
      <c r="BR11" s="628"/>
      <c r="BS11" s="634">
        <v>935062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3233992</v>
      </c>
      <c r="CS11" s="626"/>
      <c r="CT11" s="626"/>
      <c r="CU11" s="626"/>
      <c r="CV11" s="626"/>
      <c r="CW11" s="626"/>
      <c r="CX11" s="626"/>
      <c r="CY11" s="627"/>
      <c r="CZ11" s="628">
        <v>1.8</v>
      </c>
      <c r="DA11" s="628"/>
      <c r="DB11" s="628"/>
      <c r="DC11" s="628"/>
      <c r="DD11" s="634">
        <v>2048030</v>
      </c>
      <c r="DE11" s="626"/>
      <c r="DF11" s="626"/>
      <c r="DG11" s="626"/>
      <c r="DH11" s="626"/>
      <c r="DI11" s="626"/>
      <c r="DJ11" s="626"/>
      <c r="DK11" s="626"/>
      <c r="DL11" s="626"/>
      <c r="DM11" s="626"/>
      <c r="DN11" s="626"/>
      <c r="DO11" s="626"/>
      <c r="DP11" s="627"/>
      <c r="DQ11" s="634">
        <v>1617037</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30760318</v>
      </c>
      <c r="BH12" s="626"/>
      <c r="BI12" s="626"/>
      <c r="BJ12" s="626"/>
      <c r="BK12" s="626"/>
      <c r="BL12" s="626"/>
      <c r="BM12" s="626"/>
      <c r="BN12" s="627"/>
      <c r="BO12" s="628">
        <v>45</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4456222</v>
      </c>
      <c r="CS12" s="626"/>
      <c r="CT12" s="626"/>
      <c r="CU12" s="626"/>
      <c r="CV12" s="626"/>
      <c r="CW12" s="626"/>
      <c r="CX12" s="626"/>
      <c r="CY12" s="627"/>
      <c r="CZ12" s="628">
        <v>2.4</v>
      </c>
      <c r="DA12" s="628"/>
      <c r="DB12" s="628"/>
      <c r="DC12" s="628"/>
      <c r="DD12" s="634">
        <v>67878</v>
      </c>
      <c r="DE12" s="626"/>
      <c r="DF12" s="626"/>
      <c r="DG12" s="626"/>
      <c r="DH12" s="626"/>
      <c r="DI12" s="626"/>
      <c r="DJ12" s="626"/>
      <c r="DK12" s="626"/>
      <c r="DL12" s="626"/>
      <c r="DM12" s="626"/>
      <c r="DN12" s="626"/>
      <c r="DO12" s="626"/>
      <c r="DP12" s="627"/>
      <c r="DQ12" s="634">
        <v>2062422</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182402</v>
      </c>
      <c r="S13" s="626"/>
      <c r="T13" s="626"/>
      <c r="U13" s="626"/>
      <c r="V13" s="626"/>
      <c r="W13" s="626"/>
      <c r="X13" s="626"/>
      <c r="Y13" s="627"/>
      <c r="Z13" s="628">
        <v>0.1</v>
      </c>
      <c r="AA13" s="628"/>
      <c r="AB13" s="628"/>
      <c r="AC13" s="628"/>
      <c r="AD13" s="629">
        <v>182402</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30590167</v>
      </c>
      <c r="BH13" s="626"/>
      <c r="BI13" s="626"/>
      <c r="BJ13" s="626"/>
      <c r="BK13" s="626"/>
      <c r="BL13" s="626"/>
      <c r="BM13" s="626"/>
      <c r="BN13" s="627"/>
      <c r="BO13" s="628">
        <v>44.8</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18580211</v>
      </c>
      <c r="CS13" s="626"/>
      <c r="CT13" s="626"/>
      <c r="CU13" s="626"/>
      <c r="CV13" s="626"/>
      <c r="CW13" s="626"/>
      <c r="CX13" s="626"/>
      <c r="CY13" s="627"/>
      <c r="CZ13" s="628">
        <v>10.1</v>
      </c>
      <c r="DA13" s="628"/>
      <c r="DB13" s="628"/>
      <c r="DC13" s="628"/>
      <c r="DD13" s="634">
        <v>8197428</v>
      </c>
      <c r="DE13" s="626"/>
      <c r="DF13" s="626"/>
      <c r="DG13" s="626"/>
      <c r="DH13" s="626"/>
      <c r="DI13" s="626"/>
      <c r="DJ13" s="626"/>
      <c r="DK13" s="626"/>
      <c r="DL13" s="626"/>
      <c r="DM13" s="626"/>
      <c r="DN13" s="626"/>
      <c r="DO13" s="626"/>
      <c r="DP13" s="627"/>
      <c r="DQ13" s="634">
        <v>11390894</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1222254</v>
      </c>
      <c r="BH14" s="626"/>
      <c r="BI14" s="626"/>
      <c r="BJ14" s="626"/>
      <c r="BK14" s="626"/>
      <c r="BL14" s="626"/>
      <c r="BM14" s="626"/>
      <c r="BN14" s="627"/>
      <c r="BO14" s="628">
        <v>1.8</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5355089</v>
      </c>
      <c r="CS14" s="626"/>
      <c r="CT14" s="626"/>
      <c r="CU14" s="626"/>
      <c r="CV14" s="626"/>
      <c r="CW14" s="626"/>
      <c r="CX14" s="626"/>
      <c r="CY14" s="627"/>
      <c r="CZ14" s="628">
        <v>2.9</v>
      </c>
      <c r="DA14" s="628"/>
      <c r="DB14" s="628"/>
      <c r="DC14" s="628"/>
      <c r="DD14" s="634">
        <v>781124</v>
      </c>
      <c r="DE14" s="626"/>
      <c r="DF14" s="626"/>
      <c r="DG14" s="626"/>
      <c r="DH14" s="626"/>
      <c r="DI14" s="626"/>
      <c r="DJ14" s="626"/>
      <c r="DK14" s="626"/>
      <c r="DL14" s="626"/>
      <c r="DM14" s="626"/>
      <c r="DN14" s="626"/>
      <c r="DO14" s="626"/>
      <c r="DP14" s="627"/>
      <c r="DQ14" s="634">
        <v>4512934</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294860</v>
      </c>
      <c r="S15" s="626"/>
      <c r="T15" s="626"/>
      <c r="U15" s="626"/>
      <c r="V15" s="626"/>
      <c r="W15" s="626"/>
      <c r="X15" s="626"/>
      <c r="Y15" s="627"/>
      <c r="Z15" s="628">
        <v>0.2</v>
      </c>
      <c r="AA15" s="628"/>
      <c r="AB15" s="628"/>
      <c r="AC15" s="628"/>
      <c r="AD15" s="629">
        <v>294860</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3469504</v>
      </c>
      <c r="BH15" s="626"/>
      <c r="BI15" s="626"/>
      <c r="BJ15" s="626"/>
      <c r="BK15" s="626"/>
      <c r="BL15" s="626"/>
      <c r="BM15" s="626"/>
      <c r="BN15" s="627"/>
      <c r="BO15" s="628">
        <v>5.0999999999999996</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16001162</v>
      </c>
      <c r="CS15" s="626"/>
      <c r="CT15" s="626"/>
      <c r="CU15" s="626"/>
      <c r="CV15" s="626"/>
      <c r="CW15" s="626"/>
      <c r="CX15" s="626"/>
      <c r="CY15" s="627"/>
      <c r="CZ15" s="628">
        <v>8.6999999999999993</v>
      </c>
      <c r="DA15" s="628"/>
      <c r="DB15" s="628"/>
      <c r="DC15" s="628"/>
      <c r="DD15" s="634">
        <v>3182390</v>
      </c>
      <c r="DE15" s="626"/>
      <c r="DF15" s="626"/>
      <c r="DG15" s="626"/>
      <c r="DH15" s="626"/>
      <c r="DI15" s="626"/>
      <c r="DJ15" s="626"/>
      <c r="DK15" s="626"/>
      <c r="DL15" s="626"/>
      <c r="DM15" s="626"/>
      <c r="DN15" s="626"/>
      <c r="DO15" s="626"/>
      <c r="DP15" s="627"/>
      <c r="DQ15" s="634">
        <v>11757651</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21695366</v>
      </c>
      <c r="S16" s="626"/>
      <c r="T16" s="626"/>
      <c r="U16" s="626"/>
      <c r="V16" s="626"/>
      <c r="W16" s="626"/>
      <c r="X16" s="626"/>
      <c r="Y16" s="627"/>
      <c r="Z16" s="628">
        <v>11.5</v>
      </c>
      <c r="AA16" s="628"/>
      <c r="AB16" s="628"/>
      <c r="AC16" s="628"/>
      <c r="AD16" s="629">
        <v>19941301</v>
      </c>
      <c r="AE16" s="629"/>
      <c r="AF16" s="629"/>
      <c r="AG16" s="629"/>
      <c r="AH16" s="629"/>
      <c r="AI16" s="629"/>
      <c r="AJ16" s="629"/>
      <c r="AK16" s="629"/>
      <c r="AL16" s="630">
        <v>20</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83369</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22618</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19941301</v>
      </c>
      <c r="S17" s="626"/>
      <c r="T17" s="626"/>
      <c r="U17" s="626"/>
      <c r="V17" s="626"/>
      <c r="W17" s="626"/>
      <c r="X17" s="626"/>
      <c r="Y17" s="627"/>
      <c r="Z17" s="628">
        <v>10.6</v>
      </c>
      <c r="AA17" s="628"/>
      <c r="AB17" s="628"/>
      <c r="AC17" s="628"/>
      <c r="AD17" s="629">
        <v>19941301</v>
      </c>
      <c r="AE17" s="629"/>
      <c r="AF17" s="629"/>
      <c r="AG17" s="629"/>
      <c r="AH17" s="629"/>
      <c r="AI17" s="629"/>
      <c r="AJ17" s="629"/>
      <c r="AK17" s="629"/>
      <c r="AL17" s="630">
        <v>20</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15995952</v>
      </c>
      <c r="CS17" s="626"/>
      <c r="CT17" s="626"/>
      <c r="CU17" s="626"/>
      <c r="CV17" s="626"/>
      <c r="CW17" s="626"/>
      <c r="CX17" s="626"/>
      <c r="CY17" s="627"/>
      <c r="CZ17" s="628">
        <v>8.6999999999999993</v>
      </c>
      <c r="DA17" s="628"/>
      <c r="DB17" s="628"/>
      <c r="DC17" s="628"/>
      <c r="DD17" s="634" t="s">
        <v>113</v>
      </c>
      <c r="DE17" s="626"/>
      <c r="DF17" s="626"/>
      <c r="DG17" s="626"/>
      <c r="DH17" s="626"/>
      <c r="DI17" s="626"/>
      <c r="DJ17" s="626"/>
      <c r="DK17" s="626"/>
      <c r="DL17" s="626"/>
      <c r="DM17" s="626"/>
      <c r="DN17" s="626"/>
      <c r="DO17" s="626"/>
      <c r="DP17" s="627"/>
      <c r="DQ17" s="634">
        <v>15645237</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1754047</v>
      </c>
      <c r="S18" s="626"/>
      <c r="T18" s="626"/>
      <c r="U18" s="626"/>
      <c r="V18" s="626"/>
      <c r="W18" s="626"/>
      <c r="X18" s="626"/>
      <c r="Y18" s="627"/>
      <c r="Z18" s="628">
        <v>0.9</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17810</v>
      </c>
      <c r="CS18" s="626"/>
      <c r="CT18" s="626"/>
      <c r="CU18" s="626"/>
      <c r="CV18" s="626"/>
      <c r="CW18" s="626"/>
      <c r="CX18" s="626"/>
      <c r="CY18" s="627"/>
      <c r="CZ18" s="628">
        <v>0</v>
      </c>
      <c r="DA18" s="628"/>
      <c r="DB18" s="628"/>
      <c r="DC18" s="628"/>
      <c r="DD18" s="634" t="s">
        <v>113</v>
      </c>
      <c r="DE18" s="626"/>
      <c r="DF18" s="626"/>
      <c r="DG18" s="626"/>
      <c r="DH18" s="626"/>
      <c r="DI18" s="626"/>
      <c r="DJ18" s="626"/>
      <c r="DK18" s="626"/>
      <c r="DL18" s="626"/>
      <c r="DM18" s="626"/>
      <c r="DN18" s="626"/>
      <c r="DO18" s="626"/>
      <c r="DP18" s="627"/>
      <c r="DQ18" s="634">
        <v>17810</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v>18</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2058816</v>
      </c>
      <c r="BH19" s="626"/>
      <c r="BI19" s="626"/>
      <c r="BJ19" s="626"/>
      <c r="BK19" s="626"/>
      <c r="BL19" s="626"/>
      <c r="BM19" s="626"/>
      <c r="BN19" s="627"/>
      <c r="BO19" s="628">
        <v>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101295516</v>
      </c>
      <c r="S20" s="626"/>
      <c r="T20" s="626"/>
      <c r="U20" s="626"/>
      <c r="V20" s="626"/>
      <c r="W20" s="626"/>
      <c r="X20" s="626"/>
      <c r="Y20" s="627"/>
      <c r="Z20" s="628">
        <v>53.6</v>
      </c>
      <c r="AA20" s="628"/>
      <c r="AB20" s="628"/>
      <c r="AC20" s="628"/>
      <c r="AD20" s="629">
        <v>99541451</v>
      </c>
      <c r="AE20" s="629"/>
      <c r="AF20" s="629"/>
      <c r="AG20" s="629"/>
      <c r="AH20" s="629"/>
      <c r="AI20" s="629"/>
      <c r="AJ20" s="629"/>
      <c r="AK20" s="629"/>
      <c r="AL20" s="630">
        <v>99.8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2058816</v>
      </c>
      <c r="BH20" s="626"/>
      <c r="BI20" s="626"/>
      <c r="BJ20" s="626"/>
      <c r="BK20" s="626"/>
      <c r="BL20" s="626"/>
      <c r="BM20" s="626"/>
      <c r="BN20" s="627"/>
      <c r="BO20" s="628">
        <v>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184226763</v>
      </c>
      <c r="CS20" s="626"/>
      <c r="CT20" s="626"/>
      <c r="CU20" s="626"/>
      <c r="CV20" s="626"/>
      <c r="CW20" s="626"/>
      <c r="CX20" s="626"/>
      <c r="CY20" s="627"/>
      <c r="CZ20" s="628">
        <v>100</v>
      </c>
      <c r="DA20" s="628"/>
      <c r="DB20" s="628"/>
      <c r="DC20" s="628"/>
      <c r="DD20" s="634">
        <v>18644513</v>
      </c>
      <c r="DE20" s="626"/>
      <c r="DF20" s="626"/>
      <c r="DG20" s="626"/>
      <c r="DH20" s="626"/>
      <c r="DI20" s="626"/>
      <c r="DJ20" s="626"/>
      <c r="DK20" s="626"/>
      <c r="DL20" s="626"/>
      <c r="DM20" s="626"/>
      <c r="DN20" s="626"/>
      <c r="DO20" s="626"/>
      <c r="DP20" s="627"/>
      <c r="DQ20" s="634">
        <v>111655054</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82139</v>
      </c>
      <c r="S21" s="626"/>
      <c r="T21" s="626"/>
      <c r="U21" s="626"/>
      <c r="V21" s="626"/>
      <c r="W21" s="626"/>
      <c r="X21" s="626"/>
      <c r="Y21" s="627"/>
      <c r="Z21" s="628">
        <v>0</v>
      </c>
      <c r="AA21" s="628"/>
      <c r="AB21" s="628"/>
      <c r="AC21" s="628"/>
      <c r="AD21" s="629">
        <v>82139</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164444</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907937</v>
      </c>
      <c r="S22" s="626"/>
      <c r="T22" s="626"/>
      <c r="U22" s="626"/>
      <c r="V22" s="626"/>
      <c r="W22" s="626"/>
      <c r="X22" s="626"/>
      <c r="Y22" s="627"/>
      <c r="Z22" s="628">
        <v>0.5</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v>1894372</v>
      </c>
      <c r="BH22" s="626"/>
      <c r="BI22" s="626"/>
      <c r="BJ22" s="626"/>
      <c r="BK22" s="626"/>
      <c r="BL22" s="626"/>
      <c r="BM22" s="626"/>
      <c r="BN22" s="627"/>
      <c r="BO22" s="628">
        <v>2.8</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2534075</v>
      </c>
      <c r="S23" s="626"/>
      <c r="T23" s="626"/>
      <c r="U23" s="626"/>
      <c r="V23" s="626"/>
      <c r="W23" s="626"/>
      <c r="X23" s="626"/>
      <c r="Y23" s="627"/>
      <c r="Z23" s="628">
        <v>1.3</v>
      </c>
      <c r="AA23" s="628"/>
      <c r="AB23" s="628"/>
      <c r="AC23" s="628"/>
      <c r="AD23" s="629">
        <v>109158</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1006192</v>
      </c>
      <c r="S24" s="626"/>
      <c r="T24" s="626"/>
      <c r="U24" s="626"/>
      <c r="V24" s="626"/>
      <c r="W24" s="626"/>
      <c r="X24" s="626"/>
      <c r="Y24" s="627"/>
      <c r="Z24" s="628">
        <v>0.5</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102043490</v>
      </c>
      <c r="CS24" s="615"/>
      <c r="CT24" s="615"/>
      <c r="CU24" s="615"/>
      <c r="CV24" s="615"/>
      <c r="CW24" s="615"/>
      <c r="CX24" s="615"/>
      <c r="CY24" s="616"/>
      <c r="CZ24" s="652">
        <v>55.4</v>
      </c>
      <c r="DA24" s="653"/>
      <c r="DB24" s="653"/>
      <c r="DC24" s="654"/>
      <c r="DD24" s="651">
        <v>57137157</v>
      </c>
      <c r="DE24" s="615"/>
      <c r="DF24" s="615"/>
      <c r="DG24" s="615"/>
      <c r="DH24" s="615"/>
      <c r="DI24" s="615"/>
      <c r="DJ24" s="615"/>
      <c r="DK24" s="616"/>
      <c r="DL24" s="651">
        <v>56527794</v>
      </c>
      <c r="DM24" s="615"/>
      <c r="DN24" s="615"/>
      <c r="DO24" s="615"/>
      <c r="DP24" s="615"/>
      <c r="DQ24" s="615"/>
      <c r="DR24" s="615"/>
      <c r="DS24" s="615"/>
      <c r="DT24" s="615"/>
      <c r="DU24" s="615"/>
      <c r="DV24" s="616"/>
      <c r="DW24" s="619">
        <v>52.8</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40407986</v>
      </c>
      <c r="S25" s="626"/>
      <c r="T25" s="626"/>
      <c r="U25" s="626"/>
      <c r="V25" s="626"/>
      <c r="W25" s="626"/>
      <c r="X25" s="626"/>
      <c r="Y25" s="627"/>
      <c r="Z25" s="628">
        <v>21.4</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25649208</v>
      </c>
      <c r="CS25" s="657"/>
      <c r="CT25" s="657"/>
      <c r="CU25" s="657"/>
      <c r="CV25" s="657"/>
      <c r="CW25" s="657"/>
      <c r="CX25" s="657"/>
      <c r="CY25" s="658"/>
      <c r="CZ25" s="659">
        <v>13.9</v>
      </c>
      <c r="DA25" s="660"/>
      <c r="DB25" s="660"/>
      <c r="DC25" s="661"/>
      <c r="DD25" s="634">
        <v>23260231</v>
      </c>
      <c r="DE25" s="657"/>
      <c r="DF25" s="657"/>
      <c r="DG25" s="657"/>
      <c r="DH25" s="657"/>
      <c r="DI25" s="657"/>
      <c r="DJ25" s="657"/>
      <c r="DK25" s="658"/>
      <c r="DL25" s="634">
        <v>22865340</v>
      </c>
      <c r="DM25" s="657"/>
      <c r="DN25" s="657"/>
      <c r="DO25" s="657"/>
      <c r="DP25" s="657"/>
      <c r="DQ25" s="657"/>
      <c r="DR25" s="657"/>
      <c r="DS25" s="657"/>
      <c r="DT25" s="657"/>
      <c r="DU25" s="657"/>
      <c r="DV25" s="658"/>
      <c r="DW25" s="630">
        <v>21.3</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v>3372</v>
      </c>
      <c r="S26" s="626"/>
      <c r="T26" s="626"/>
      <c r="U26" s="626"/>
      <c r="V26" s="626"/>
      <c r="W26" s="626"/>
      <c r="X26" s="626"/>
      <c r="Y26" s="627"/>
      <c r="Z26" s="628">
        <v>0</v>
      </c>
      <c r="AA26" s="628"/>
      <c r="AB26" s="628"/>
      <c r="AC26" s="628"/>
      <c r="AD26" s="629">
        <v>3372</v>
      </c>
      <c r="AE26" s="629"/>
      <c r="AF26" s="629"/>
      <c r="AG26" s="629"/>
      <c r="AH26" s="629"/>
      <c r="AI26" s="629"/>
      <c r="AJ26" s="629"/>
      <c r="AK26" s="629"/>
      <c r="AL26" s="630">
        <v>0</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17633157</v>
      </c>
      <c r="CS26" s="626"/>
      <c r="CT26" s="626"/>
      <c r="CU26" s="626"/>
      <c r="CV26" s="626"/>
      <c r="CW26" s="626"/>
      <c r="CX26" s="626"/>
      <c r="CY26" s="627"/>
      <c r="CZ26" s="659">
        <v>9.6</v>
      </c>
      <c r="DA26" s="660"/>
      <c r="DB26" s="660"/>
      <c r="DC26" s="661"/>
      <c r="DD26" s="634">
        <v>15783834</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12636838</v>
      </c>
      <c r="S27" s="626"/>
      <c r="T27" s="626"/>
      <c r="U27" s="626"/>
      <c r="V27" s="626"/>
      <c r="W27" s="626"/>
      <c r="X27" s="626"/>
      <c r="Y27" s="627"/>
      <c r="Z27" s="628">
        <v>6.7</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68307043</v>
      </c>
      <c r="BH27" s="626"/>
      <c r="BI27" s="626"/>
      <c r="BJ27" s="626"/>
      <c r="BK27" s="626"/>
      <c r="BL27" s="626"/>
      <c r="BM27" s="626"/>
      <c r="BN27" s="627"/>
      <c r="BO27" s="628">
        <v>100</v>
      </c>
      <c r="BP27" s="628"/>
      <c r="BQ27" s="628"/>
      <c r="BR27" s="628"/>
      <c r="BS27" s="634">
        <v>1221631</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60399360</v>
      </c>
      <c r="CS27" s="657"/>
      <c r="CT27" s="657"/>
      <c r="CU27" s="657"/>
      <c r="CV27" s="657"/>
      <c r="CW27" s="657"/>
      <c r="CX27" s="657"/>
      <c r="CY27" s="658"/>
      <c r="CZ27" s="659">
        <v>32.799999999999997</v>
      </c>
      <c r="DA27" s="660"/>
      <c r="DB27" s="660"/>
      <c r="DC27" s="661"/>
      <c r="DD27" s="634">
        <v>18232719</v>
      </c>
      <c r="DE27" s="657"/>
      <c r="DF27" s="657"/>
      <c r="DG27" s="657"/>
      <c r="DH27" s="657"/>
      <c r="DI27" s="657"/>
      <c r="DJ27" s="657"/>
      <c r="DK27" s="658"/>
      <c r="DL27" s="634">
        <v>18018247</v>
      </c>
      <c r="DM27" s="657"/>
      <c r="DN27" s="657"/>
      <c r="DO27" s="657"/>
      <c r="DP27" s="657"/>
      <c r="DQ27" s="657"/>
      <c r="DR27" s="657"/>
      <c r="DS27" s="657"/>
      <c r="DT27" s="657"/>
      <c r="DU27" s="657"/>
      <c r="DV27" s="658"/>
      <c r="DW27" s="630">
        <v>16.8</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720480</v>
      </c>
      <c r="S28" s="626"/>
      <c r="T28" s="626"/>
      <c r="U28" s="626"/>
      <c r="V28" s="626"/>
      <c r="W28" s="626"/>
      <c r="X28" s="626"/>
      <c r="Y28" s="627"/>
      <c r="Z28" s="628">
        <v>0.4</v>
      </c>
      <c r="AA28" s="628"/>
      <c r="AB28" s="628"/>
      <c r="AC28" s="628"/>
      <c r="AD28" s="629">
        <v>33848</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15994922</v>
      </c>
      <c r="CS28" s="626"/>
      <c r="CT28" s="626"/>
      <c r="CU28" s="626"/>
      <c r="CV28" s="626"/>
      <c r="CW28" s="626"/>
      <c r="CX28" s="626"/>
      <c r="CY28" s="627"/>
      <c r="CZ28" s="659">
        <v>8.6999999999999993</v>
      </c>
      <c r="DA28" s="660"/>
      <c r="DB28" s="660"/>
      <c r="DC28" s="661"/>
      <c r="DD28" s="634">
        <v>15644207</v>
      </c>
      <c r="DE28" s="626"/>
      <c r="DF28" s="626"/>
      <c r="DG28" s="626"/>
      <c r="DH28" s="626"/>
      <c r="DI28" s="626"/>
      <c r="DJ28" s="626"/>
      <c r="DK28" s="627"/>
      <c r="DL28" s="634">
        <v>15644207</v>
      </c>
      <c r="DM28" s="626"/>
      <c r="DN28" s="626"/>
      <c r="DO28" s="626"/>
      <c r="DP28" s="626"/>
      <c r="DQ28" s="626"/>
      <c r="DR28" s="626"/>
      <c r="DS28" s="626"/>
      <c r="DT28" s="626"/>
      <c r="DU28" s="626"/>
      <c r="DV28" s="627"/>
      <c r="DW28" s="630">
        <v>14.6</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234420</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15994922</v>
      </c>
      <c r="CS29" s="657"/>
      <c r="CT29" s="657"/>
      <c r="CU29" s="657"/>
      <c r="CV29" s="657"/>
      <c r="CW29" s="657"/>
      <c r="CX29" s="657"/>
      <c r="CY29" s="658"/>
      <c r="CZ29" s="659">
        <v>8.6999999999999993</v>
      </c>
      <c r="DA29" s="660"/>
      <c r="DB29" s="660"/>
      <c r="DC29" s="661"/>
      <c r="DD29" s="634">
        <v>15644207</v>
      </c>
      <c r="DE29" s="657"/>
      <c r="DF29" s="657"/>
      <c r="DG29" s="657"/>
      <c r="DH29" s="657"/>
      <c r="DI29" s="657"/>
      <c r="DJ29" s="657"/>
      <c r="DK29" s="658"/>
      <c r="DL29" s="634">
        <v>15644207</v>
      </c>
      <c r="DM29" s="657"/>
      <c r="DN29" s="657"/>
      <c r="DO29" s="657"/>
      <c r="DP29" s="657"/>
      <c r="DQ29" s="657"/>
      <c r="DR29" s="657"/>
      <c r="DS29" s="657"/>
      <c r="DT29" s="657"/>
      <c r="DU29" s="657"/>
      <c r="DV29" s="658"/>
      <c r="DW29" s="630">
        <v>14.6</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4495197</v>
      </c>
      <c r="S30" s="626"/>
      <c r="T30" s="626"/>
      <c r="U30" s="626"/>
      <c r="V30" s="626"/>
      <c r="W30" s="626"/>
      <c r="X30" s="626"/>
      <c r="Y30" s="627"/>
      <c r="Z30" s="628">
        <v>2.4</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99.3</v>
      </c>
      <c r="BH30" s="684"/>
      <c r="BI30" s="684"/>
      <c r="BJ30" s="684"/>
      <c r="BK30" s="684"/>
      <c r="BL30" s="684"/>
      <c r="BM30" s="620">
        <v>97.1</v>
      </c>
      <c r="BN30" s="684"/>
      <c r="BO30" s="684"/>
      <c r="BP30" s="684"/>
      <c r="BQ30" s="685"/>
      <c r="BR30" s="683">
        <v>99.2</v>
      </c>
      <c r="BS30" s="684"/>
      <c r="BT30" s="684"/>
      <c r="BU30" s="684"/>
      <c r="BV30" s="684"/>
      <c r="BW30" s="684"/>
      <c r="BX30" s="620">
        <v>96.5</v>
      </c>
      <c r="BY30" s="684"/>
      <c r="BZ30" s="684"/>
      <c r="CA30" s="684"/>
      <c r="CB30" s="685"/>
      <c r="CD30" s="688"/>
      <c r="CE30" s="689"/>
      <c r="CF30" s="639" t="s">
        <v>293</v>
      </c>
      <c r="CG30" s="640"/>
      <c r="CH30" s="640"/>
      <c r="CI30" s="640"/>
      <c r="CJ30" s="640"/>
      <c r="CK30" s="640"/>
      <c r="CL30" s="640"/>
      <c r="CM30" s="640"/>
      <c r="CN30" s="640"/>
      <c r="CO30" s="640"/>
      <c r="CP30" s="640"/>
      <c r="CQ30" s="641"/>
      <c r="CR30" s="625">
        <v>14314973</v>
      </c>
      <c r="CS30" s="626"/>
      <c r="CT30" s="626"/>
      <c r="CU30" s="626"/>
      <c r="CV30" s="626"/>
      <c r="CW30" s="626"/>
      <c r="CX30" s="626"/>
      <c r="CY30" s="627"/>
      <c r="CZ30" s="659">
        <v>7.8</v>
      </c>
      <c r="DA30" s="660"/>
      <c r="DB30" s="660"/>
      <c r="DC30" s="661"/>
      <c r="DD30" s="634">
        <v>13998265</v>
      </c>
      <c r="DE30" s="626"/>
      <c r="DF30" s="626"/>
      <c r="DG30" s="626"/>
      <c r="DH30" s="626"/>
      <c r="DI30" s="626"/>
      <c r="DJ30" s="626"/>
      <c r="DK30" s="627"/>
      <c r="DL30" s="634">
        <v>13998265</v>
      </c>
      <c r="DM30" s="626"/>
      <c r="DN30" s="626"/>
      <c r="DO30" s="626"/>
      <c r="DP30" s="626"/>
      <c r="DQ30" s="626"/>
      <c r="DR30" s="626"/>
      <c r="DS30" s="626"/>
      <c r="DT30" s="626"/>
      <c r="DU30" s="626"/>
      <c r="DV30" s="627"/>
      <c r="DW30" s="630">
        <v>13.1</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4630578</v>
      </c>
      <c r="S31" s="626"/>
      <c r="T31" s="626"/>
      <c r="U31" s="626"/>
      <c r="V31" s="626"/>
      <c r="W31" s="626"/>
      <c r="X31" s="626"/>
      <c r="Y31" s="627"/>
      <c r="Z31" s="628">
        <v>2.5</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99.2</v>
      </c>
      <c r="BH31" s="657"/>
      <c r="BI31" s="657"/>
      <c r="BJ31" s="657"/>
      <c r="BK31" s="657"/>
      <c r="BL31" s="657"/>
      <c r="BM31" s="631">
        <v>96.8</v>
      </c>
      <c r="BN31" s="681"/>
      <c r="BO31" s="681"/>
      <c r="BP31" s="681"/>
      <c r="BQ31" s="682"/>
      <c r="BR31" s="680">
        <v>99.1</v>
      </c>
      <c r="BS31" s="657"/>
      <c r="BT31" s="657"/>
      <c r="BU31" s="657"/>
      <c r="BV31" s="657"/>
      <c r="BW31" s="657"/>
      <c r="BX31" s="631">
        <v>96.3</v>
      </c>
      <c r="BY31" s="681"/>
      <c r="BZ31" s="681"/>
      <c r="CA31" s="681"/>
      <c r="CB31" s="682"/>
      <c r="CD31" s="688"/>
      <c r="CE31" s="689"/>
      <c r="CF31" s="639" t="s">
        <v>297</v>
      </c>
      <c r="CG31" s="640"/>
      <c r="CH31" s="640"/>
      <c r="CI31" s="640"/>
      <c r="CJ31" s="640"/>
      <c r="CK31" s="640"/>
      <c r="CL31" s="640"/>
      <c r="CM31" s="640"/>
      <c r="CN31" s="640"/>
      <c r="CO31" s="640"/>
      <c r="CP31" s="640"/>
      <c r="CQ31" s="641"/>
      <c r="CR31" s="625">
        <v>1679949</v>
      </c>
      <c r="CS31" s="657"/>
      <c r="CT31" s="657"/>
      <c r="CU31" s="657"/>
      <c r="CV31" s="657"/>
      <c r="CW31" s="657"/>
      <c r="CX31" s="657"/>
      <c r="CY31" s="658"/>
      <c r="CZ31" s="659">
        <v>0.9</v>
      </c>
      <c r="DA31" s="660"/>
      <c r="DB31" s="660"/>
      <c r="DC31" s="661"/>
      <c r="DD31" s="634">
        <v>1645942</v>
      </c>
      <c r="DE31" s="657"/>
      <c r="DF31" s="657"/>
      <c r="DG31" s="657"/>
      <c r="DH31" s="657"/>
      <c r="DI31" s="657"/>
      <c r="DJ31" s="657"/>
      <c r="DK31" s="658"/>
      <c r="DL31" s="634">
        <v>1645942</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5515380</v>
      </c>
      <c r="S32" s="626"/>
      <c r="T32" s="626"/>
      <c r="U32" s="626"/>
      <c r="V32" s="626"/>
      <c r="W32" s="626"/>
      <c r="X32" s="626"/>
      <c r="Y32" s="627"/>
      <c r="Z32" s="628">
        <v>2.9</v>
      </c>
      <c r="AA32" s="628"/>
      <c r="AB32" s="628"/>
      <c r="AC32" s="628"/>
      <c r="AD32" s="629">
        <v>16634</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99.3</v>
      </c>
      <c r="BH32" s="693"/>
      <c r="BI32" s="693"/>
      <c r="BJ32" s="693"/>
      <c r="BK32" s="693"/>
      <c r="BL32" s="693"/>
      <c r="BM32" s="694">
        <v>97.1</v>
      </c>
      <c r="BN32" s="693"/>
      <c r="BO32" s="693"/>
      <c r="BP32" s="693"/>
      <c r="BQ32" s="695"/>
      <c r="BR32" s="692">
        <v>99.2</v>
      </c>
      <c r="BS32" s="693"/>
      <c r="BT32" s="693"/>
      <c r="BU32" s="693"/>
      <c r="BV32" s="693"/>
      <c r="BW32" s="693"/>
      <c r="BX32" s="694">
        <v>96.3</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14458600</v>
      </c>
      <c r="S33" s="626"/>
      <c r="T33" s="626"/>
      <c r="U33" s="626"/>
      <c r="V33" s="626"/>
      <c r="W33" s="626"/>
      <c r="X33" s="626"/>
      <c r="Y33" s="627"/>
      <c r="Z33" s="628">
        <v>7.7</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63455391</v>
      </c>
      <c r="CS33" s="657"/>
      <c r="CT33" s="657"/>
      <c r="CU33" s="657"/>
      <c r="CV33" s="657"/>
      <c r="CW33" s="657"/>
      <c r="CX33" s="657"/>
      <c r="CY33" s="658"/>
      <c r="CZ33" s="659">
        <v>34.4</v>
      </c>
      <c r="DA33" s="660"/>
      <c r="DB33" s="660"/>
      <c r="DC33" s="661"/>
      <c r="DD33" s="634">
        <v>49473619</v>
      </c>
      <c r="DE33" s="657"/>
      <c r="DF33" s="657"/>
      <c r="DG33" s="657"/>
      <c r="DH33" s="657"/>
      <c r="DI33" s="657"/>
      <c r="DJ33" s="657"/>
      <c r="DK33" s="658"/>
      <c r="DL33" s="634">
        <v>39728347</v>
      </c>
      <c r="DM33" s="657"/>
      <c r="DN33" s="657"/>
      <c r="DO33" s="657"/>
      <c r="DP33" s="657"/>
      <c r="DQ33" s="657"/>
      <c r="DR33" s="657"/>
      <c r="DS33" s="657"/>
      <c r="DT33" s="657"/>
      <c r="DU33" s="657"/>
      <c r="DV33" s="658"/>
      <c r="DW33" s="630">
        <v>37.1</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23913119</v>
      </c>
      <c r="CS34" s="626"/>
      <c r="CT34" s="626"/>
      <c r="CU34" s="626"/>
      <c r="CV34" s="626"/>
      <c r="CW34" s="626"/>
      <c r="CX34" s="626"/>
      <c r="CY34" s="627"/>
      <c r="CZ34" s="659">
        <v>13</v>
      </c>
      <c r="DA34" s="660"/>
      <c r="DB34" s="660"/>
      <c r="DC34" s="661"/>
      <c r="DD34" s="634">
        <v>18521147</v>
      </c>
      <c r="DE34" s="626"/>
      <c r="DF34" s="626"/>
      <c r="DG34" s="626"/>
      <c r="DH34" s="626"/>
      <c r="DI34" s="626"/>
      <c r="DJ34" s="626"/>
      <c r="DK34" s="627"/>
      <c r="DL34" s="634">
        <v>16840513</v>
      </c>
      <c r="DM34" s="626"/>
      <c r="DN34" s="626"/>
      <c r="DO34" s="626"/>
      <c r="DP34" s="626"/>
      <c r="DQ34" s="626"/>
      <c r="DR34" s="626"/>
      <c r="DS34" s="626"/>
      <c r="DT34" s="626"/>
      <c r="DU34" s="626"/>
      <c r="DV34" s="627"/>
      <c r="DW34" s="630">
        <v>15.7</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7344700</v>
      </c>
      <c r="S35" s="626"/>
      <c r="T35" s="626"/>
      <c r="U35" s="626"/>
      <c r="V35" s="626"/>
      <c r="W35" s="626"/>
      <c r="X35" s="626"/>
      <c r="Y35" s="627"/>
      <c r="Z35" s="628">
        <v>3.9</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25473832</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674448</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1291768</v>
      </c>
      <c r="CS35" s="657"/>
      <c r="CT35" s="657"/>
      <c r="CU35" s="657"/>
      <c r="CV35" s="657"/>
      <c r="CW35" s="657"/>
      <c r="CX35" s="657"/>
      <c r="CY35" s="658"/>
      <c r="CZ35" s="659">
        <v>0.7</v>
      </c>
      <c r="DA35" s="660"/>
      <c r="DB35" s="660"/>
      <c r="DC35" s="661"/>
      <c r="DD35" s="634">
        <v>1057606</v>
      </c>
      <c r="DE35" s="657"/>
      <c r="DF35" s="657"/>
      <c r="DG35" s="657"/>
      <c r="DH35" s="657"/>
      <c r="DI35" s="657"/>
      <c r="DJ35" s="657"/>
      <c r="DK35" s="658"/>
      <c r="DL35" s="634">
        <v>1057606</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188928710</v>
      </c>
      <c r="S36" s="698"/>
      <c r="T36" s="698"/>
      <c r="U36" s="698"/>
      <c r="V36" s="698"/>
      <c r="W36" s="698"/>
      <c r="X36" s="698"/>
      <c r="Y36" s="699"/>
      <c r="Z36" s="700">
        <v>100</v>
      </c>
      <c r="AA36" s="700"/>
      <c r="AB36" s="700"/>
      <c r="AC36" s="700"/>
      <c r="AD36" s="701">
        <v>99786602</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6193913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-1314490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12809999</v>
      </c>
      <c r="CS36" s="626"/>
      <c r="CT36" s="626"/>
      <c r="CU36" s="626"/>
      <c r="CV36" s="626"/>
      <c r="CW36" s="626"/>
      <c r="CX36" s="626"/>
      <c r="CY36" s="627"/>
      <c r="CZ36" s="659">
        <v>7</v>
      </c>
      <c r="DA36" s="660"/>
      <c r="DB36" s="660"/>
      <c r="DC36" s="661"/>
      <c r="DD36" s="634">
        <v>11021077</v>
      </c>
      <c r="DE36" s="626"/>
      <c r="DF36" s="626"/>
      <c r="DG36" s="626"/>
      <c r="DH36" s="626"/>
      <c r="DI36" s="626"/>
      <c r="DJ36" s="626"/>
      <c r="DK36" s="627"/>
      <c r="DL36" s="634">
        <v>8659344</v>
      </c>
      <c r="DM36" s="626"/>
      <c r="DN36" s="626"/>
      <c r="DO36" s="626"/>
      <c r="DP36" s="626"/>
      <c r="DQ36" s="626"/>
      <c r="DR36" s="626"/>
      <c r="DS36" s="626"/>
      <c r="DT36" s="626"/>
      <c r="DU36" s="626"/>
      <c r="DV36" s="627"/>
      <c r="DW36" s="630">
        <v>8.1</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397682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72870</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1085435</v>
      </c>
      <c r="CS37" s="657"/>
      <c r="CT37" s="657"/>
      <c r="CU37" s="657"/>
      <c r="CV37" s="657"/>
      <c r="CW37" s="657"/>
      <c r="CX37" s="657"/>
      <c r="CY37" s="658"/>
      <c r="CZ37" s="659">
        <v>0.6</v>
      </c>
      <c r="DA37" s="660"/>
      <c r="DB37" s="660"/>
      <c r="DC37" s="661"/>
      <c r="DD37" s="634">
        <v>1037659</v>
      </c>
      <c r="DE37" s="657"/>
      <c r="DF37" s="657"/>
      <c r="DG37" s="657"/>
      <c r="DH37" s="657"/>
      <c r="DI37" s="657"/>
      <c r="DJ37" s="657"/>
      <c r="DK37" s="658"/>
      <c r="DL37" s="634">
        <v>1037659</v>
      </c>
      <c r="DM37" s="657"/>
      <c r="DN37" s="657"/>
      <c r="DO37" s="657"/>
      <c r="DP37" s="657"/>
      <c r="DQ37" s="657"/>
      <c r="DR37" s="657"/>
      <c r="DS37" s="657"/>
      <c r="DT37" s="657"/>
      <c r="DU37" s="657"/>
      <c r="DV37" s="658"/>
      <c r="DW37" s="630">
        <v>1</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295372</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113917</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18660145</v>
      </c>
      <c r="CS38" s="626"/>
      <c r="CT38" s="626"/>
      <c r="CU38" s="626"/>
      <c r="CV38" s="626"/>
      <c r="CW38" s="626"/>
      <c r="CX38" s="626"/>
      <c r="CY38" s="627"/>
      <c r="CZ38" s="659">
        <v>10.1</v>
      </c>
      <c r="DA38" s="660"/>
      <c r="DB38" s="660"/>
      <c r="DC38" s="661"/>
      <c r="DD38" s="634">
        <v>15162054</v>
      </c>
      <c r="DE38" s="626"/>
      <c r="DF38" s="626"/>
      <c r="DG38" s="626"/>
      <c r="DH38" s="626"/>
      <c r="DI38" s="626"/>
      <c r="DJ38" s="626"/>
      <c r="DK38" s="627"/>
      <c r="DL38" s="634">
        <v>13148343</v>
      </c>
      <c r="DM38" s="626"/>
      <c r="DN38" s="626"/>
      <c r="DO38" s="626"/>
      <c r="DP38" s="626"/>
      <c r="DQ38" s="626"/>
      <c r="DR38" s="626"/>
      <c r="DS38" s="626"/>
      <c r="DT38" s="626"/>
      <c r="DU38" s="626"/>
      <c r="DV38" s="627"/>
      <c r="DW38" s="630">
        <v>12.3</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222044</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1989934</v>
      </c>
      <c r="CS39" s="657"/>
      <c r="CT39" s="657"/>
      <c r="CU39" s="657"/>
      <c r="CV39" s="657"/>
      <c r="CW39" s="657"/>
      <c r="CX39" s="657"/>
      <c r="CY39" s="658"/>
      <c r="CZ39" s="659">
        <v>1.1000000000000001</v>
      </c>
      <c r="DA39" s="660"/>
      <c r="DB39" s="660"/>
      <c r="DC39" s="661"/>
      <c r="DD39" s="634">
        <v>1954620</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5741661</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128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4790426</v>
      </c>
      <c r="CS40" s="626"/>
      <c r="CT40" s="626"/>
      <c r="CU40" s="626"/>
      <c r="CV40" s="626"/>
      <c r="CW40" s="626"/>
      <c r="CX40" s="626"/>
      <c r="CY40" s="627"/>
      <c r="CZ40" s="659">
        <v>2.6</v>
      </c>
      <c r="DA40" s="660"/>
      <c r="DB40" s="660"/>
      <c r="DC40" s="661"/>
      <c r="DD40" s="634">
        <v>1757115</v>
      </c>
      <c r="DE40" s="626"/>
      <c r="DF40" s="626"/>
      <c r="DG40" s="626"/>
      <c r="DH40" s="626"/>
      <c r="DI40" s="626"/>
      <c r="DJ40" s="626"/>
      <c r="DK40" s="627"/>
      <c r="DL40" s="634">
        <v>22541</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12623160</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18727882</v>
      </c>
      <c r="CS42" s="626"/>
      <c r="CT42" s="626"/>
      <c r="CU42" s="626"/>
      <c r="CV42" s="626"/>
      <c r="CW42" s="626"/>
      <c r="CX42" s="626"/>
      <c r="CY42" s="627"/>
      <c r="CZ42" s="659">
        <v>10.199999999999999</v>
      </c>
      <c r="DA42" s="708"/>
      <c r="DB42" s="708"/>
      <c r="DC42" s="709"/>
      <c r="DD42" s="634">
        <v>5044278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645469</v>
      </c>
      <c r="CS43" s="657"/>
      <c r="CT43" s="657"/>
      <c r="CU43" s="657"/>
      <c r="CV43" s="657"/>
      <c r="CW43" s="657"/>
      <c r="CX43" s="657"/>
      <c r="CY43" s="658"/>
      <c r="CZ43" s="659">
        <v>0.4</v>
      </c>
      <c r="DA43" s="660"/>
      <c r="DB43" s="660"/>
      <c r="DC43" s="661"/>
      <c r="DD43" s="634">
        <v>622203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18644513</v>
      </c>
      <c r="CS44" s="626"/>
      <c r="CT44" s="626"/>
      <c r="CU44" s="626"/>
      <c r="CV44" s="626"/>
      <c r="CW44" s="626"/>
      <c r="CX44" s="626"/>
      <c r="CY44" s="627"/>
      <c r="CZ44" s="659">
        <v>10.1</v>
      </c>
      <c r="DA44" s="708"/>
      <c r="DB44" s="708"/>
      <c r="DC44" s="709"/>
      <c r="DD44" s="634">
        <v>5021660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9330777</v>
      </c>
      <c r="CS45" s="657"/>
      <c r="CT45" s="657"/>
      <c r="CU45" s="657"/>
      <c r="CV45" s="657"/>
      <c r="CW45" s="657"/>
      <c r="CX45" s="657"/>
      <c r="CY45" s="658"/>
      <c r="CZ45" s="659">
        <v>5.0999999999999996</v>
      </c>
      <c r="DA45" s="660"/>
      <c r="DB45" s="660"/>
      <c r="DC45" s="661"/>
      <c r="DD45" s="634">
        <v>590297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8016466</v>
      </c>
      <c r="CS46" s="626"/>
      <c r="CT46" s="626"/>
      <c r="CU46" s="626"/>
      <c r="CV46" s="626"/>
      <c r="CW46" s="626"/>
      <c r="CX46" s="626"/>
      <c r="CY46" s="627"/>
      <c r="CZ46" s="659">
        <v>4.4000000000000004</v>
      </c>
      <c r="DA46" s="708"/>
      <c r="DB46" s="708"/>
      <c r="DC46" s="709"/>
      <c r="DD46" s="634">
        <v>4027257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83369</v>
      </c>
      <c r="CS47" s="657"/>
      <c r="CT47" s="657"/>
      <c r="CU47" s="657"/>
      <c r="CV47" s="657"/>
      <c r="CW47" s="657"/>
      <c r="CX47" s="657"/>
      <c r="CY47" s="658"/>
      <c r="CZ47" s="659">
        <v>0</v>
      </c>
      <c r="DA47" s="660"/>
      <c r="DB47" s="660"/>
      <c r="DC47" s="661"/>
      <c r="DD47" s="634">
        <v>22618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184226763</v>
      </c>
      <c r="CS49" s="693"/>
      <c r="CT49" s="693"/>
      <c r="CU49" s="693"/>
      <c r="CV49" s="693"/>
      <c r="CW49" s="693"/>
      <c r="CX49" s="693"/>
      <c r="CY49" s="720"/>
      <c r="CZ49" s="721">
        <v>100</v>
      </c>
      <c r="DA49" s="722"/>
      <c r="DB49" s="722"/>
      <c r="DC49" s="723"/>
      <c r="DD49" s="724">
        <v>111655054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Z1" zoomScale="70" zoomScaleNormal="25" zoomScaleSheetLayoutView="70" workbookViewId="0">
      <selection activeCell="CH8" sqref="CH8:CL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188260</v>
      </c>
      <c r="R7" s="755"/>
      <c r="S7" s="755"/>
      <c r="T7" s="755"/>
      <c r="U7" s="755"/>
      <c r="V7" s="755">
        <v>184029</v>
      </c>
      <c r="W7" s="755"/>
      <c r="X7" s="755"/>
      <c r="Y7" s="755"/>
      <c r="Z7" s="755"/>
      <c r="AA7" s="755">
        <v>4231</v>
      </c>
      <c r="AB7" s="755"/>
      <c r="AC7" s="755"/>
      <c r="AD7" s="755"/>
      <c r="AE7" s="756"/>
      <c r="AF7" s="757">
        <v>2284</v>
      </c>
      <c r="AG7" s="758"/>
      <c r="AH7" s="758"/>
      <c r="AI7" s="758"/>
      <c r="AJ7" s="759"/>
      <c r="AK7" s="794">
        <v>4398</v>
      </c>
      <c r="AL7" s="795"/>
      <c r="AM7" s="795"/>
      <c r="AN7" s="795"/>
      <c r="AO7" s="795"/>
      <c r="AP7" s="795">
        <v>176335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v>1</v>
      </c>
      <c r="CI7" s="792"/>
      <c r="CJ7" s="792"/>
      <c r="CK7" s="792"/>
      <c r="CL7" s="793"/>
      <c r="CM7" s="791">
        <v>698</v>
      </c>
      <c r="CN7" s="792"/>
      <c r="CO7" s="792"/>
      <c r="CP7" s="792"/>
      <c r="CQ7" s="793"/>
      <c r="CR7" s="791">
        <v>10</v>
      </c>
      <c r="CS7" s="792"/>
      <c r="CT7" s="792"/>
      <c r="CU7" s="792"/>
      <c r="CV7" s="793"/>
      <c r="CW7" s="791" t="s">
        <v>548</v>
      </c>
      <c r="CX7" s="792"/>
      <c r="CY7" s="792"/>
      <c r="CZ7" s="792"/>
      <c r="DA7" s="793"/>
      <c r="DB7" s="791" t="s">
        <v>548</v>
      </c>
      <c r="DC7" s="792"/>
      <c r="DD7" s="792"/>
      <c r="DE7" s="792"/>
      <c r="DF7" s="793"/>
      <c r="DG7" s="791" t="s">
        <v>548</v>
      </c>
      <c r="DH7" s="792"/>
      <c r="DI7" s="792"/>
      <c r="DJ7" s="792"/>
      <c r="DK7" s="793"/>
      <c r="DL7" s="791" t="s">
        <v>548</v>
      </c>
      <c r="DM7" s="792"/>
      <c r="DN7" s="792"/>
      <c r="DO7" s="792"/>
      <c r="DP7" s="793"/>
      <c r="DQ7" s="791" t="s">
        <v>548</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633</v>
      </c>
      <c r="R8" s="779"/>
      <c r="S8" s="779"/>
      <c r="T8" s="779"/>
      <c r="U8" s="779"/>
      <c r="V8" s="779">
        <v>184</v>
      </c>
      <c r="W8" s="779"/>
      <c r="X8" s="779"/>
      <c r="Y8" s="779"/>
      <c r="Z8" s="779"/>
      <c r="AA8" s="779">
        <v>449</v>
      </c>
      <c r="AB8" s="779"/>
      <c r="AC8" s="779"/>
      <c r="AD8" s="779"/>
      <c r="AE8" s="780"/>
      <c r="AF8" s="781" t="s">
        <v>113</v>
      </c>
      <c r="AG8" s="782"/>
      <c r="AH8" s="782"/>
      <c r="AI8" s="782"/>
      <c r="AJ8" s="783"/>
      <c r="AK8" s="784">
        <v>20</v>
      </c>
      <c r="AL8" s="785"/>
      <c r="AM8" s="785"/>
      <c r="AN8" s="785"/>
      <c r="AO8" s="785"/>
      <c r="AP8" s="785">
        <v>1949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560</v>
      </c>
      <c r="BT8" s="789"/>
      <c r="BU8" s="789"/>
      <c r="BV8" s="789"/>
      <c r="BW8" s="789"/>
      <c r="BX8" s="789"/>
      <c r="BY8" s="789"/>
      <c r="BZ8" s="789"/>
      <c r="CA8" s="789"/>
      <c r="CB8" s="789"/>
      <c r="CC8" s="789"/>
      <c r="CD8" s="789"/>
      <c r="CE8" s="789"/>
      <c r="CF8" s="789"/>
      <c r="CG8" s="790"/>
      <c r="CH8" s="801">
        <v>0</v>
      </c>
      <c r="CI8" s="802"/>
      <c r="CJ8" s="802"/>
      <c r="CK8" s="802"/>
      <c r="CL8" s="803"/>
      <c r="CM8" s="801">
        <v>536</v>
      </c>
      <c r="CN8" s="802"/>
      <c r="CO8" s="802"/>
      <c r="CP8" s="802"/>
      <c r="CQ8" s="803"/>
      <c r="CR8" s="801">
        <v>535</v>
      </c>
      <c r="CS8" s="802"/>
      <c r="CT8" s="802"/>
      <c r="CU8" s="802"/>
      <c r="CV8" s="803"/>
      <c r="CW8" s="801">
        <v>48</v>
      </c>
      <c r="CX8" s="802"/>
      <c r="CY8" s="802"/>
      <c r="CZ8" s="802"/>
      <c r="DA8" s="803"/>
      <c r="DB8" s="801" t="s">
        <v>548</v>
      </c>
      <c r="DC8" s="802"/>
      <c r="DD8" s="802"/>
      <c r="DE8" s="802"/>
      <c r="DF8" s="803"/>
      <c r="DG8" s="801" t="s">
        <v>548</v>
      </c>
      <c r="DH8" s="802"/>
      <c r="DI8" s="802"/>
      <c r="DJ8" s="802"/>
      <c r="DK8" s="803"/>
      <c r="DL8" s="801" t="s">
        <v>548</v>
      </c>
      <c r="DM8" s="802"/>
      <c r="DN8" s="802"/>
      <c r="DO8" s="802"/>
      <c r="DP8" s="803"/>
      <c r="DQ8" s="801" t="s">
        <v>548</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91</v>
      </c>
      <c r="R9" s="779"/>
      <c r="S9" s="779"/>
      <c r="T9" s="779"/>
      <c r="U9" s="779"/>
      <c r="V9" s="779">
        <v>69</v>
      </c>
      <c r="W9" s="779"/>
      <c r="X9" s="779"/>
      <c r="Y9" s="779"/>
      <c r="Z9" s="779"/>
      <c r="AA9" s="779">
        <v>22</v>
      </c>
      <c r="AB9" s="779"/>
      <c r="AC9" s="779"/>
      <c r="AD9" s="779"/>
      <c r="AE9" s="780"/>
      <c r="AF9" s="781">
        <v>22</v>
      </c>
      <c r="AG9" s="782"/>
      <c r="AH9" s="782"/>
      <c r="AI9" s="782"/>
      <c r="AJ9" s="783"/>
      <c r="AK9" s="784">
        <v>5</v>
      </c>
      <c r="AL9" s="785"/>
      <c r="AM9" s="785"/>
      <c r="AN9" s="785"/>
      <c r="AO9" s="785"/>
      <c r="AP9" s="785" t="s">
        <v>548</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561</v>
      </c>
      <c r="BT9" s="789"/>
      <c r="BU9" s="789"/>
      <c r="BV9" s="789"/>
      <c r="BW9" s="789"/>
      <c r="BX9" s="789"/>
      <c r="BY9" s="789"/>
      <c r="BZ9" s="789"/>
      <c r="CA9" s="789"/>
      <c r="CB9" s="789"/>
      <c r="CC9" s="789"/>
      <c r="CD9" s="789"/>
      <c r="CE9" s="789"/>
      <c r="CF9" s="789"/>
      <c r="CG9" s="790"/>
      <c r="CH9" s="801" t="s">
        <v>548</v>
      </c>
      <c r="CI9" s="802"/>
      <c r="CJ9" s="802"/>
      <c r="CK9" s="802"/>
      <c r="CL9" s="803"/>
      <c r="CM9" s="801">
        <v>1000</v>
      </c>
      <c r="CN9" s="802"/>
      <c r="CO9" s="802"/>
      <c r="CP9" s="802"/>
      <c r="CQ9" s="803"/>
      <c r="CR9" s="801">
        <v>1000</v>
      </c>
      <c r="CS9" s="802"/>
      <c r="CT9" s="802"/>
      <c r="CU9" s="802"/>
      <c r="CV9" s="803"/>
      <c r="CW9" s="801">
        <v>74</v>
      </c>
      <c r="CX9" s="802"/>
      <c r="CY9" s="802"/>
      <c r="CZ9" s="802"/>
      <c r="DA9" s="803"/>
      <c r="DB9" s="801" t="s">
        <v>548</v>
      </c>
      <c r="DC9" s="802"/>
      <c r="DD9" s="802"/>
      <c r="DE9" s="802"/>
      <c r="DF9" s="803"/>
      <c r="DG9" s="801" t="s">
        <v>548</v>
      </c>
      <c r="DH9" s="802"/>
      <c r="DI9" s="802"/>
      <c r="DJ9" s="802"/>
      <c r="DK9" s="803"/>
      <c r="DL9" s="801" t="s">
        <v>548</v>
      </c>
      <c r="DM9" s="802"/>
      <c r="DN9" s="802"/>
      <c r="DO9" s="802"/>
      <c r="DP9" s="803"/>
      <c r="DQ9" s="801" t="s">
        <v>548</v>
      </c>
      <c r="DR9" s="802"/>
      <c r="DS9" s="802"/>
      <c r="DT9" s="802"/>
      <c r="DU9" s="803"/>
      <c r="DV9" s="804"/>
      <c r="DW9" s="805"/>
      <c r="DX9" s="805"/>
      <c r="DY9" s="805"/>
      <c r="DZ9" s="806"/>
      <c r="EA9" s="207"/>
    </row>
    <row r="10" spans="1:131" s="208" customFormat="1" ht="26.25" customHeight="1" x14ac:dyDescent="0.15">
      <c r="A10" s="214">
        <v>4</v>
      </c>
      <c r="B10" s="775" t="s">
        <v>369</v>
      </c>
      <c r="C10" s="776"/>
      <c r="D10" s="776"/>
      <c r="E10" s="776"/>
      <c r="F10" s="776"/>
      <c r="G10" s="776"/>
      <c r="H10" s="776"/>
      <c r="I10" s="776"/>
      <c r="J10" s="776"/>
      <c r="K10" s="776"/>
      <c r="L10" s="776"/>
      <c r="M10" s="776"/>
      <c r="N10" s="776"/>
      <c r="O10" s="776"/>
      <c r="P10" s="777"/>
      <c r="Q10" s="778">
        <v>19425</v>
      </c>
      <c r="R10" s="779"/>
      <c r="S10" s="779"/>
      <c r="T10" s="779"/>
      <c r="U10" s="779"/>
      <c r="V10" s="779">
        <v>19425</v>
      </c>
      <c r="W10" s="779"/>
      <c r="X10" s="779"/>
      <c r="Y10" s="779"/>
      <c r="Z10" s="779"/>
      <c r="AA10" s="779" t="s">
        <v>548</v>
      </c>
      <c r="AB10" s="779"/>
      <c r="AC10" s="779"/>
      <c r="AD10" s="779"/>
      <c r="AE10" s="780"/>
      <c r="AF10" s="781" t="s">
        <v>113</v>
      </c>
      <c r="AG10" s="782"/>
      <c r="AH10" s="782"/>
      <c r="AI10" s="782"/>
      <c r="AJ10" s="783"/>
      <c r="AK10" s="784">
        <v>16555</v>
      </c>
      <c r="AL10" s="785"/>
      <c r="AM10" s="785"/>
      <c r="AN10" s="785"/>
      <c r="AO10" s="785"/>
      <c r="AP10" s="785" t="s">
        <v>548</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562</v>
      </c>
      <c r="BT10" s="789"/>
      <c r="BU10" s="789"/>
      <c r="BV10" s="789"/>
      <c r="BW10" s="789"/>
      <c r="BX10" s="789"/>
      <c r="BY10" s="789"/>
      <c r="BZ10" s="789"/>
      <c r="CA10" s="789"/>
      <c r="CB10" s="789"/>
      <c r="CC10" s="789"/>
      <c r="CD10" s="789"/>
      <c r="CE10" s="789"/>
      <c r="CF10" s="789"/>
      <c r="CG10" s="790"/>
      <c r="CH10" s="801">
        <v>-2</v>
      </c>
      <c r="CI10" s="802"/>
      <c r="CJ10" s="802"/>
      <c r="CK10" s="802"/>
      <c r="CL10" s="803"/>
      <c r="CM10" s="801">
        <v>493</v>
      </c>
      <c r="CN10" s="802"/>
      <c r="CO10" s="802"/>
      <c r="CP10" s="802"/>
      <c r="CQ10" s="803"/>
      <c r="CR10" s="801">
        <v>500</v>
      </c>
      <c r="CS10" s="802"/>
      <c r="CT10" s="802"/>
      <c r="CU10" s="802"/>
      <c r="CV10" s="803"/>
      <c r="CW10" s="801">
        <v>2</v>
      </c>
      <c r="CX10" s="802"/>
      <c r="CY10" s="802"/>
      <c r="CZ10" s="802"/>
      <c r="DA10" s="803"/>
      <c r="DB10" s="801" t="s">
        <v>548</v>
      </c>
      <c r="DC10" s="802"/>
      <c r="DD10" s="802"/>
      <c r="DE10" s="802"/>
      <c r="DF10" s="803"/>
      <c r="DG10" s="801" t="s">
        <v>548</v>
      </c>
      <c r="DH10" s="802"/>
      <c r="DI10" s="802"/>
      <c r="DJ10" s="802"/>
      <c r="DK10" s="803"/>
      <c r="DL10" s="801" t="s">
        <v>548</v>
      </c>
      <c r="DM10" s="802"/>
      <c r="DN10" s="802"/>
      <c r="DO10" s="802"/>
      <c r="DP10" s="803"/>
      <c r="DQ10" s="801" t="s">
        <v>548</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563</v>
      </c>
      <c r="BT11" s="789"/>
      <c r="BU11" s="789"/>
      <c r="BV11" s="789"/>
      <c r="BW11" s="789"/>
      <c r="BX11" s="789"/>
      <c r="BY11" s="789"/>
      <c r="BZ11" s="789"/>
      <c r="CA11" s="789"/>
      <c r="CB11" s="789"/>
      <c r="CC11" s="789"/>
      <c r="CD11" s="789"/>
      <c r="CE11" s="789"/>
      <c r="CF11" s="789"/>
      <c r="CG11" s="790"/>
      <c r="CH11" s="801">
        <v>-22</v>
      </c>
      <c r="CI11" s="802"/>
      <c r="CJ11" s="802"/>
      <c r="CK11" s="802"/>
      <c r="CL11" s="803"/>
      <c r="CM11" s="801">
        <v>503</v>
      </c>
      <c r="CN11" s="802"/>
      <c r="CO11" s="802"/>
      <c r="CP11" s="802"/>
      <c r="CQ11" s="803"/>
      <c r="CR11" s="801">
        <v>250</v>
      </c>
      <c r="CS11" s="802"/>
      <c r="CT11" s="802"/>
      <c r="CU11" s="802"/>
      <c r="CV11" s="803"/>
      <c r="CW11" s="801">
        <v>160</v>
      </c>
      <c r="CX11" s="802"/>
      <c r="CY11" s="802"/>
      <c r="CZ11" s="802"/>
      <c r="DA11" s="803"/>
      <c r="DB11" s="801" t="s">
        <v>548</v>
      </c>
      <c r="DC11" s="802"/>
      <c r="DD11" s="802"/>
      <c r="DE11" s="802"/>
      <c r="DF11" s="803"/>
      <c r="DG11" s="801" t="s">
        <v>548</v>
      </c>
      <c r="DH11" s="802"/>
      <c r="DI11" s="802"/>
      <c r="DJ11" s="802"/>
      <c r="DK11" s="803"/>
      <c r="DL11" s="801" t="s">
        <v>548</v>
      </c>
      <c r="DM11" s="802"/>
      <c r="DN11" s="802"/>
      <c r="DO11" s="802"/>
      <c r="DP11" s="803"/>
      <c r="DQ11" s="801" t="s">
        <v>548</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564</v>
      </c>
      <c r="BT12" s="789"/>
      <c r="BU12" s="789"/>
      <c r="BV12" s="789"/>
      <c r="BW12" s="789"/>
      <c r="BX12" s="789"/>
      <c r="BY12" s="789"/>
      <c r="BZ12" s="789"/>
      <c r="CA12" s="789"/>
      <c r="CB12" s="789"/>
      <c r="CC12" s="789"/>
      <c r="CD12" s="789"/>
      <c r="CE12" s="789"/>
      <c r="CF12" s="789"/>
      <c r="CG12" s="790"/>
      <c r="CH12" s="801" t="s">
        <v>548</v>
      </c>
      <c r="CI12" s="802"/>
      <c r="CJ12" s="802"/>
      <c r="CK12" s="802"/>
      <c r="CL12" s="803"/>
      <c r="CM12" s="801" t="s">
        <v>548</v>
      </c>
      <c r="CN12" s="802"/>
      <c r="CO12" s="802"/>
      <c r="CP12" s="802"/>
      <c r="CQ12" s="803"/>
      <c r="CR12" s="801">
        <v>1</v>
      </c>
      <c r="CS12" s="802"/>
      <c r="CT12" s="802"/>
      <c r="CU12" s="802"/>
      <c r="CV12" s="803"/>
      <c r="CW12" s="801" t="s">
        <v>548</v>
      </c>
      <c r="CX12" s="802"/>
      <c r="CY12" s="802"/>
      <c r="CZ12" s="802"/>
      <c r="DA12" s="803"/>
      <c r="DB12" s="801" t="s">
        <v>548</v>
      </c>
      <c r="DC12" s="802"/>
      <c r="DD12" s="802"/>
      <c r="DE12" s="802"/>
      <c r="DF12" s="803"/>
      <c r="DG12" s="801" t="s">
        <v>548</v>
      </c>
      <c r="DH12" s="802"/>
      <c r="DI12" s="802"/>
      <c r="DJ12" s="802"/>
      <c r="DK12" s="803"/>
      <c r="DL12" s="801" t="s">
        <v>548</v>
      </c>
      <c r="DM12" s="802"/>
      <c r="DN12" s="802"/>
      <c r="DO12" s="802"/>
      <c r="DP12" s="803"/>
      <c r="DQ12" s="801" t="s">
        <v>548</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565</v>
      </c>
      <c r="BT13" s="789"/>
      <c r="BU13" s="789"/>
      <c r="BV13" s="789"/>
      <c r="BW13" s="789"/>
      <c r="BX13" s="789"/>
      <c r="BY13" s="789"/>
      <c r="BZ13" s="789"/>
      <c r="CA13" s="789"/>
      <c r="CB13" s="789"/>
      <c r="CC13" s="789"/>
      <c r="CD13" s="789"/>
      <c r="CE13" s="789"/>
      <c r="CF13" s="789"/>
      <c r="CG13" s="790"/>
      <c r="CH13" s="801">
        <v>-17</v>
      </c>
      <c r="CI13" s="802"/>
      <c r="CJ13" s="802"/>
      <c r="CK13" s="802"/>
      <c r="CL13" s="803"/>
      <c r="CM13" s="801">
        <v>851</v>
      </c>
      <c r="CN13" s="802"/>
      <c r="CO13" s="802"/>
      <c r="CP13" s="802"/>
      <c r="CQ13" s="803"/>
      <c r="CR13" s="801">
        <v>1150</v>
      </c>
      <c r="CS13" s="802"/>
      <c r="CT13" s="802"/>
      <c r="CU13" s="802"/>
      <c r="CV13" s="803"/>
      <c r="CW13" s="801">
        <v>69</v>
      </c>
      <c r="CX13" s="802"/>
      <c r="CY13" s="802"/>
      <c r="CZ13" s="802"/>
      <c r="DA13" s="803"/>
      <c r="DB13" s="801" t="s">
        <v>548</v>
      </c>
      <c r="DC13" s="802"/>
      <c r="DD13" s="802"/>
      <c r="DE13" s="802"/>
      <c r="DF13" s="803"/>
      <c r="DG13" s="801" t="s">
        <v>548</v>
      </c>
      <c r="DH13" s="802"/>
      <c r="DI13" s="802"/>
      <c r="DJ13" s="802"/>
      <c r="DK13" s="803"/>
      <c r="DL13" s="801" t="s">
        <v>548</v>
      </c>
      <c r="DM13" s="802"/>
      <c r="DN13" s="802"/>
      <c r="DO13" s="802"/>
      <c r="DP13" s="803"/>
      <c r="DQ13" s="801" t="s">
        <v>548</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192390</v>
      </c>
      <c r="R23" s="814"/>
      <c r="S23" s="814"/>
      <c r="T23" s="814"/>
      <c r="U23" s="814"/>
      <c r="V23" s="814">
        <v>187688</v>
      </c>
      <c r="W23" s="814"/>
      <c r="X23" s="814"/>
      <c r="Y23" s="814"/>
      <c r="Z23" s="814"/>
      <c r="AA23" s="814">
        <v>4702</v>
      </c>
      <c r="AB23" s="814"/>
      <c r="AC23" s="814"/>
      <c r="AD23" s="814"/>
      <c r="AE23" s="815"/>
      <c r="AF23" s="816">
        <v>2306</v>
      </c>
      <c r="AG23" s="814"/>
      <c r="AH23" s="814"/>
      <c r="AI23" s="814"/>
      <c r="AJ23" s="817"/>
      <c r="AK23" s="818"/>
      <c r="AL23" s="819"/>
      <c r="AM23" s="819"/>
      <c r="AN23" s="819"/>
      <c r="AO23" s="819"/>
      <c r="AP23" s="814">
        <v>178284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62417</v>
      </c>
      <c r="R28" s="843"/>
      <c r="S28" s="843"/>
      <c r="T28" s="843"/>
      <c r="U28" s="843"/>
      <c r="V28" s="843">
        <v>61743</v>
      </c>
      <c r="W28" s="843"/>
      <c r="X28" s="843"/>
      <c r="Y28" s="843"/>
      <c r="Z28" s="843"/>
      <c r="AA28" s="843">
        <v>674</v>
      </c>
      <c r="AB28" s="843"/>
      <c r="AC28" s="843"/>
      <c r="AD28" s="843"/>
      <c r="AE28" s="844"/>
      <c r="AF28" s="845">
        <v>674</v>
      </c>
      <c r="AG28" s="843"/>
      <c r="AH28" s="843"/>
      <c r="AI28" s="843"/>
      <c r="AJ28" s="846"/>
      <c r="AK28" s="847">
        <v>5742</v>
      </c>
      <c r="AL28" s="838"/>
      <c r="AM28" s="838"/>
      <c r="AN28" s="838"/>
      <c r="AO28" s="838"/>
      <c r="AP28" s="838" t="s">
        <v>548</v>
      </c>
      <c r="AQ28" s="838"/>
      <c r="AR28" s="838"/>
      <c r="AS28" s="838"/>
      <c r="AT28" s="838"/>
      <c r="AU28" s="838" t="s">
        <v>549</v>
      </c>
      <c r="AV28" s="838"/>
      <c r="AW28" s="838"/>
      <c r="AX28" s="838"/>
      <c r="AY28" s="838"/>
      <c r="AZ28" s="839" t="s">
        <v>548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45140</v>
      </c>
      <c r="R29" s="779"/>
      <c r="S29" s="779"/>
      <c r="T29" s="779"/>
      <c r="U29" s="779"/>
      <c r="V29" s="779">
        <v>44411</v>
      </c>
      <c r="W29" s="779"/>
      <c r="X29" s="779"/>
      <c r="Y29" s="779"/>
      <c r="Z29" s="779"/>
      <c r="AA29" s="779">
        <v>729</v>
      </c>
      <c r="AB29" s="779"/>
      <c r="AC29" s="779"/>
      <c r="AD29" s="779"/>
      <c r="AE29" s="780"/>
      <c r="AF29" s="781">
        <v>729</v>
      </c>
      <c r="AG29" s="782"/>
      <c r="AH29" s="782"/>
      <c r="AI29" s="782"/>
      <c r="AJ29" s="783"/>
      <c r="AK29" s="850">
        <v>6358</v>
      </c>
      <c r="AL29" s="851"/>
      <c r="AM29" s="851"/>
      <c r="AN29" s="851"/>
      <c r="AO29" s="851"/>
      <c r="AP29" s="851" t="s">
        <v>548</v>
      </c>
      <c r="AQ29" s="851"/>
      <c r="AR29" s="851"/>
      <c r="AS29" s="851"/>
      <c r="AT29" s="851"/>
      <c r="AU29" s="851" t="s">
        <v>548</v>
      </c>
      <c r="AV29" s="851"/>
      <c r="AW29" s="851"/>
      <c r="AX29" s="851"/>
      <c r="AY29" s="851"/>
      <c r="AZ29" s="852" t="s">
        <v>548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6125</v>
      </c>
      <c r="R30" s="779"/>
      <c r="S30" s="779"/>
      <c r="T30" s="779"/>
      <c r="U30" s="779"/>
      <c r="V30" s="779">
        <v>5617</v>
      </c>
      <c r="W30" s="779"/>
      <c r="X30" s="779"/>
      <c r="Y30" s="779"/>
      <c r="Z30" s="779"/>
      <c r="AA30" s="779">
        <v>508</v>
      </c>
      <c r="AB30" s="779"/>
      <c r="AC30" s="779"/>
      <c r="AD30" s="779"/>
      <c r="AE30" s="780"/>
      <c r="AF30" s="781">
        <v>508</v>
      </c>
      <c r="AG30" s="782"/>
      <c r="AH30" s="782"/>
      <c r="AI30" s="782"/>
      <c r="AJ30" s="783"/>
      <c r="AK30" s="850">
        <v>1302</v>
      </c>
      <c r="AL30" s="851"/>
      <c r="AM30" s="851"/>
      <c r="AN30" s="851"/>
      <c r="AO30" s="851"/>
      <c r="AP30" s="851" t="s">
        <v>548</v>
      </c>
      <c r="AQ30" s="851"/>
      <c r="AR30" s="851"/>
      <c r="AS30" s="851"/>
      <c r="AT30" s="851"/>
      <c r="AU30" s="851" t="s">
        <v>548</v>
      </c>
      <c r="AV30" s="851"/>
      <c r="AW30" s="851"/>
      <c r="AX30" s="851"/>
      <c r="AY30" s="851"/>
      <c r="AZ30" s="852" t="s">
        <v>548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108</v>
      </c>
      <c r="R31" s="779"/>
      <c r="S31" s="779"/>
      <c r="T31" s="779"/>
      <c r="U31" s="779"/>
      <c r="V31" s="779">
        <v>108</v>
      </c>
      <c r="W31" s="779"/>
      <c r="X31" s="779"/>
      <c r="Y31" s="779"/>
      <c r="Z31" s="779"/>
      <c r="AA31" s="779" t="s">
        <v>548</v>
      </c>
      <c r="AB31" s="779"/>
      <c r="AC31" s="779"/>
      <c r="AD31" s="779"/>
      <c r="AE31" s="780"/>
      <c r="AF31" s="781" t="s">
        <v>113</v>
      </c>
      <c r="AG31" s="782"/>
      <c r="AH31" s="782"/>
      <c r="AI31" s="782"/>
      <c r="AJ31" s="783"/>
      <c r="AK31" s="850">
        <v>31</v>
      </c>
      <c r="AL31" s="851"/>
      <c r="AM31" s="851"/>
      <c r="AN31" s="851"/>
      <c r="AO31" s="851"/>
      <c r="AP31" s="851">
        <v>170</v>
      </c>
      <c r="AQ31" s="851"/>
      <c r="AR31" s="851"/>
      <c r="AS31" s="851"/>
      <c r="AT31" s="851"/>
      <c r="AU31" s="851" t="s">
        <v>548</v>
      </c>
      <c r="AV31" s="851"/>
      <c r="AW31" s="851"/>
      <c r="AX31" s="851"/>
      <c r="AY31" s="851"/>
      <c r="AZ31" s="852" t="s">
        <v>548</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17698</v>
      </c>
      <c r="R32" s="779"/>
      <c r="S32" s="779"/>
      <c r="T32" s="779"/>
      <c r="U32" s="779"/>
      <c r="V32" s="779">
        <v>17093</v>
      </c>
      <c r="W32" s="779"/>
      <c r="X32" s="779"/>
      <c r="Y32" s="779"/>
      <c r="Z32" s="779"/>
      <c r="AA32" s="779">
        <v>605</v>
      </c>
      <c r="AB32" s="779"/>
      <c r="AC32" s="779"/>
      <c r="AD32" s="779"/>
      <c r="AE32" s="780"/>
      <c r="AF32" s="781">
        <v>545</v>
      </c>
      <c r="AG32" s="782"/>
      <c r="AH32" s="782"/>
      <c r="AI32" s="782"/>
      <c r="AJ32" s="783"/>
      <c r="AK32" s="850" t="s">
        <v>548</v>
      </c>
      <c r="AL32" s="851"/>
      <c r="AM32" s="851"/>
      <c r="AN32" s="851"/>
      <c r="AO32" s="851"/>
      <c r="AP32" s="851">
        <v>1420</v>
      </c>
      <c r="AQ32" s="851"/>
      <c r="AR32" s="851"/>
      <c r="AS32" s="851"/>
      <c r="AT32" s="851"/>
      <c r="AU32" s="851" t="s">
        <v>548</v>
      </c>
      <c r="AV32" s="851"/>
      <c r="AW32" s="851"/>
      <c r="AX32" s="851"/>
      <c r="AY32" s="851"/>
      <c r="AZ32" s="852" t="s">
        <v>548</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8484</v>
      </c>
      <c r="R33" s="779"/>
      <c r="S33" s="779"/>
      <c r="T33" s="779"/>
      <c r="U33" s="779"/>
      <c r="V33" s="779">
        <v>6638</v>
      </c>
      <c r="W33" s="779"/>
      <c r="X33" s="779"/>
      <c r="Y33" s="779"/>
      <c r="Z33" s="779"/>
      <c r="AA33" s="779">
        <v>1846</v>
      </c>
      <c r="AB33" s="779"/>
      <c r="AC33" s="779"/>
      <c r="AD33" s="779"/>
      <c r="AE33" s="780"/>
      <c r="AF33" s="781">
        <v>12705</v>
      </c>
      <c r="AG33" s="782"/>
      <c r="AH33" s="782"/>
      <c r="AI33" s="782"/>
      <c r="AJ33" s="783"/>
      <c r="AK33" s="850">
        <v>398</v>
      </c>
      <c r="AL33" s="851"/>
      <c r="AM33" s="851"/>
      <c r="AN33" s="851"/>
      <c r="AO33" s="851"/>
      <c r="AP33" s="851">
        <v>11093</v>
      </c>
      <c r="AQ33" s="851"/>
      <c r="AR33" s="851"/>
      <c r="AS33" s="851"/>
      <c r="AT33" s="851"/>
      <c r="AU33" s="851">
        <v>288</v>
      </c>
      <c r="AV33" s="851"/>
      <c r="AW33" s="851"/>
      <c r="AX33" s="851"/>
      <c r="AY33" s="851"/>
      <c r="AZ33" s="852" t="s">
        <v>548</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304</v>
      </c>
      <c r="R34" s="779"/>
      <c r="S34" s="779"/>
      <c r="T34" s="779"/>
      <c r="U34" s="779"/>
      <c r="V34" s="779">
        <v>280</v>
      </c>
      <c r="W34" s="779"/>
      <c r="X34" s="779"/>
      <c r="Y34" s="779"/>
      <c r="Z34" s="779"/>
      <c r="AA34" s="779">
        <v>24</v>
      </c>
      <c r="AB34" s="779"/>
      <c r="AC34" s="779"/>
      <c r="AD34" s="779"/>
      <c r="AE34" s="780"/>
      <c r="AF34" s="781">
        <v>473</v>
      </c>
      <c r="AG34" s="782"/>
      <c r="AH34" s="782"/>
      <c r="AI34" s="782"/>
      <c r="AJ34" s="783"/>
      <c r="AK34" s="850">
        <v>222</v>
      </c>
      <c r="AL34" s="851"/>
      <c r="AM34" s="851"/>
      <c r="AN34" s="851"/>
      <c r="AO34" s="851"/>
      <c r="AP34" s="851">
        <v>552</v>
      </c>
      <c r="AQ34" s="851"/>
      <c r="AR34" s="851"/>
      <c r="AS34" s="851"/>
      <c r="AT34" s="851"/>
      <c r="AU34" s="851">
        <v>552</v>
      </c>
      <c r="AV34" s="851"/>
      <c r="AW34" s="851"/>
      <c r="AX34" s="851"/>
      <c r="AY34" s="851"/>
      <c r="AZ34" s="852" t="s">
        <v>548</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590</v>
      </c>
      <c r="R35" s="779"/>
      <c r="S35" s="779"/>
      <c r="T35" s="779"/>
      <c r="U35" s="779"/>
      <c r="V35" s="779">
        <v>448</v>
      </c>
      <c r="W35" s="779"/>
      <c r="X35" s="779"/>
      <c r="Y35" s="779"/>
      <c r="Z35" s="779"/>
      <c r="AA35" s="779">
        <v>142</v>
      </c>
      <c r="AB35" s="779"/>
      <c r="AC35" s="779"/>
      <c r="AD35" s="779"/>
      <c r="AE35" s="780"/>
      <c r="AF35" s="781">
        <v>2968</v>
      </c>
      <c r="AG35" s="782"/>
      <c r="AH35" s="782"/>
      <c r="AI35" s="782"/>
      <c r="AJ35" s="783"/>
      <c r="AK35" s="850">
        <v>1</v>
      </c>
      <c r="AL35" s="851"/>
      <c r="AM35" s="851"/>
      <c r="AN35" s="851"/>
      <c r="AO35" s="851"/>
      <c r="AP35" s="851">
        <v>300</v>
      </c>
      <c r="AQ35" s="851"/>
      <c r="AR35" s="851"/>
      <c r="AS35" s="851"/>
      <c r="AT35" s="851"/>
      <c r="AU35" s="851" t="s">
        <v>548</v>
      </c>
      <c r="AV35" s="851"/>
      <c r="AW35" s="851"/>
      <c r="AX35" s="851"/>
      <c r="AY35" s="851"/>
      <c r="AZ35" s="852" t="s">
        <v>548</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392</v>
      </c>
      <c r="C36" s="776"/>
      <c r="D36" s="776"/>
      <c r="E36" s="776"/>
      <c r="F36" s="776"/>
      <c r="G36" s="776"/>
      <c r="H36" s="776"/>
      <c r="I36" s="776"/>
      <c r="J36" s="776"/>
      <c r="K36" s="776"/>
      <c r="L36" s="776"/>
      <c r="M36" s="776"/>
      <c r="N36" s="776"/>
      <c r="O36" s="776"/>
      <c r="P36" s="777"/>
      <c r="Q36" s="778">
        <v>13994</v>
      </c>
      <c r="R36" s="779"/>
      <c r="S36" s="779"/>
      <c r="T36" s="779"/>
      <c r="U36" s="779"/>
      <c r="V36" s="779">
        <v>12946</v>
      </c>
      <c r="W36" s="779"/>
      <c r="X36" s="779"/>
      <c r="Y36" s="779"/>
      <c r="Z36" s="779"/>
      <c r="AA36" s="779">
        <v>1070</v>
      </c>
      <c r="AB36" s="779"/>
      <c r="AC36" s="779"/>
      <c r="AD36" s="779"/>
      <c r="AE36" s="780"/>
      <c r="AF36" s="781">
        <v>3543</v>
      </c>
      <c r="AG36" s="782"/>
      <c r="AH36" s="782"/>
      <c r="AI36" s="782"/>
      <c r="AJ36" s="783"/>
      <c r="AK36" s="850">
        <v>6192</v>
      </c>
      <c r="AL36" s="851"/>
      <c r="AM36" s="851"/>
      <c r="AN36" s="851"/>
      <c r="AO36" s="851"/>
      <c r="AP36" s="851">
        <v>130813</v>
      </c>
      <c r="AQ36" s="851"/>
      <c r="AR36" s="851"/>
      <c r="AS36" s="851"/>
      <c r="AT36" s="851"/>
      <c r="AU36" s="851">
        <v>88430</v>
      </c>
      <c r="AV36" s="851"/>
      <c r="AW36" s="851"/>
      <c r="AX36" s="851"/>
      <c r="AY36" s="851"/>
      <c r="AZ36" s="852" t="s">
        <v>548</v>
      </c>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393</v>
      </c>
      <c r="C37" s="776"/>
      <c r="D37" s="776"/>
      <c r="E37" s="776"/>
      <c r="F37" s="776"/>
      <c r="G37" s="776"/>
      <c r="H37" s="776"/>
      <c r="I37" s="776"/>
      <c r="J37" s="776"/>
      <c r="K37" s="776"/>
      <c r="L37" s="776"/>
      <c r="M37" s="776"/>
      <c r="N37" s="776"/>
      <c r="O37" s="776"/>
      <c r="P37" s="777"/>
      <c r="Q37" s="778">
        <v>29</v>
      </c>
      <c r="R37" s="779"/>
      <c r="S37" s="779"/>
      <c r="T37" s="779"/>
      <c r="U37" s="779"/>
      <c r="V37" s="779">
        <v>29</v>
      </c>
      <c r="W37" s="779"/>
      <c r="X37" s="779"/>
      <c r="Y37" s="779"/>
      <c r="Z37" s="779"/>
      <c r="AA37" s="779" t="s">
        <v>548</v>
      </c>
      <c r="AB37" s="779"/>
      <c r="AC37" s="779"/>
      <c r="AD37" s="779"/>
      <c r="AE37" s="780"/>
      <c r="AF37" s="781" t="s">
        <v>113</v>
      </c>
      <c r="AG37" s="782"/>
      <c r="AH37" s="782"/>
      <c r="AI37" s="782"/>
      <c r="AJ37" s="783"/>
      <c r="AK37" s="850">
        <v>18</v>
      </c>
      <c r="AL37" s="851"/>
      <c r="AM37" s="851"/>
      <c r="AN37" s="851"/>
      <c r="AO37" s="851"/>
      <c r="AP37" s="851" t="s">
        <v>548</v>
      </c>
      <c r="AQ37" s="851"/>
      <c r="AR37" s="851"/>
      <c r="AS37" s="851"/>
      <c r="AT37" s="851"/>
      <c r="AU37" s="851" t="s">
        <v>548</v>
      </c>
      <c r="AV37" s="851"/>
      <c r="AW37" s="851"/>
      <c r="AX37" s="851"/>
      <c r="AY37" s="851"/>
      <c r="AZ37" s="852" t="s">
        <v>548</v>
      </c>
      <c r="BA37" s="852"/>
      <c r="BB37" s="852"/>
      <c r="BC37" s="852"/>
      <c r="BD37" s="852"/>
      <c r="BE37" s="848" t="s">
        <v>394</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395</v>
      </c>
      <c r="C38" s="776"/>
      <c r="D38" s="776"/>
      <c r="E38" s="776"/>
      <c r="F38" s="776"/>
      <c r="G38" s="776"/>
      <c r="H38" s="776"/>
      <c r="I38" s="776"/>
      <c r="J38" s="776"/>
      <c r="K38" s="776"/>
      <c r="L38" s="776"/>
      <c r="M38" s="776"/>
      <c r="N38" s="776"/>
      <c r="O38" s="776"/>
      <c r="P38" s="777"/>
      <c r="Q38" s="778">
        <v>787</v>
      </c>
      <c r="R38" s="779"/>
      <c r="S38" s="779"/>
      <c r="T38" s="779"/>
      <c r="U38" s="779"/>
      <c r="V38" s="779">
        <v>739</v>
      </c>
      <c r="W38" s="779"/>
      <c r="X38" s="779"/>
      <c r="Y38" s="779"/>
      <c r="Z38" s="779"/>
      <c r="AA38" s="779">
        <v>48</v>
      </c>
      <c r="AB38" s="779"/>
      <c r="AC38" s="779"/>
      <c r="AD38" s="779"/>
      <c r="AE38" s="780"/>
      <c r="AF38" s="781">
        <v>22</v>
      </c>
      <c r="AG38" s="782"/>
      <c r="AH38" s="782"/>
      <c r="AI38" s="782"/>
      <c r="AJ38" s="783"/>
      <c r="AK38" s="850">
        <v>295</v>
      </c>
      <c r="AL38" s="851"/>
      <c r="AM38" s="851"/>
      <c r="AN38" s="851"/>
      <c r="AO38" s="851"/>
      <c r="AP38" s="851">
        <v>60</v>
      </c>
      <c r="AQ38" s="851"/>
      <c r="AR38" s="851"/>
      <c r="AS38" s="851"/>
      <c r="AT38" s="851"/>
      <c r="AU38" s="851">
        <v>40</v>
      </c>
      <c r="AV38" s="851"/>
      <c r="AW38" s="851"/>
      <c r="AX38" s="851"/>
      <c r="AY38" s="851"/>
      <c r="AZ38" s="852" t="s">
        <v>548</v>
      </c>
      <c r="BA38" s="852"/>
      <c r="BB38" s="852"/>
      <c r="BC38" s="852"/>
      <c r="BD38" s="852"/>
      <c r="BE38" s="848" t="s">
        <v>394</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396</v>
      </c>
      <c r="C39" s="776"/>
      <c r="D39" s="776"/>
      <c r="E39" s="776"/>
      <c r="F39" s="776"/>
      <c r="G39" s="776"/>
      <c r="H39" s="776"/>
      <c r="I39" s="776"/>
      <c r="J39" s="776"/>
      <c r="K39" s="776"/>
      <c r="L39" s="776"/>
      <c r="M39" s="776"/>
      <c r="N39" s="776"/>
      <c r="O39" s="776"/>
      <c r="P39" s="777"/>
      <c r="Q39" s="778">
        <v>5</v>
      </c>
      <c r="R39" s="779"/>
      <c r="S39" s="779"/>
      <c r="T39" s="779"/>
      <c r="U39" s="779"/>
      <c r="V39" s="779">
        <v>5</v>
      </c>
      <c r="W39" s="779"/>
      <c r="X39" s="779"/>
      <c r="Y39" s="779"/>
      <c r="Z39" s="779"/>
      <c r="AA39" s="779" t="s">
        <v>548</v>
      </c>
      <c r="AB39" s="779"/>
      <c r="AC39" s="779"/>
      <c r="AD39" s="779"/>
      <c r="AE39" s="780"/>
      <c r="AF39" s="781" t="s">
        <v>113</v>
      </c>
      <c r="AG39" s="782"/>
      <c r="AH39" s="782"/>
      <c r="AI39" s="782"/>
      <c r="AJ39" s="783"/>
      <c r="AK39" s="850">
        <v>1</v>
      </c>
      <c r="AL39" s="851"/>
      <c r="AM39" s="851"/>
      <c r="AN39" s="851"/>
      <c r="AO39" s="851"/>
      <c r="AP39" s="851" t="s">
        <v>548</v>
      </c>
      <c r="AQ39" s="851"/>
      <c r="AR39" s="851"/>
      <c r="AS39" s="851"/>
      <c r="AT39" s="851"/>
      <c r="AU39" s="851" t="s">
        <v>548</v>
      </c>
      <c r="AV39" s="851"/>
      <c r="AW39" s="851"/>
      <c r="AX39" s="851"/>
      <c r="AY39" s="851"/>
      <c r="AZ39" s="852" t="s">
        <v>548</v>
      </c>
      <c r="BA39" s="852"/>
      <c r="BB39" s="852"/>
      <c r="BC39" s="852"/>
      <c r="BD39" s="852"/>
      <c r="BE39" s="848" t="s">
        <v>394</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t="s">
        <v>397</v>
      </c>
      <c r="C40" s="776"/>
      <c r="D40" s="776"/>
      <c r="E40" s="776"/>
      <c r="F40" s="776"/>
      <c r="G40" s="776"/>
      <c r="H40" s="776"/>
      <c r="I40" s="776"/>
      <c r="J40" s="776"/>
      <c r="K40" s="776"/>
      <c r="L40" s="776"/>
      <c r="M40" s="776"/>
      <c r="N40" s="776"/>
      <c r="O40" s="776"/>
      <c r="P40" s="777"/>
      <c r="Q40" s="778">
        <v>1936</v>
      </c>
      <c r="R40" s="779"/>
      <c r="S40" s="779"/>
      <c r="T40" s="779"/>
      <c r="U40" s="779"/>
      <c r="V40" s="779">
        <v>254</v>
      </c>
      <c r="W40" s="779"/>
      <c r="X40" s="779"/>
      <c r="Y40" s="779"/>
      <c r="Z40" s="779"/>
      <c r="AA40" s="779">
        <v>1682</v>
      </c>
      <c r="AB40" s="779"/>
      <c r="AC40" s="779"/>
      <c r="AD40" s="779"/>
      <c r="AE40" s="780"/>
      <c r="AF40" s="781">
        <v>1682</v>
      </c>
      <c r="AG40" s="782"/>
      <c r="AH40" s="782"/>
      <c r="AI40" s="782"/>
      <c r="AJ40" s="783"/>
      <c r="AK40" s="850" t="s">
        <v>548</v>
      </c>
      <c r="AL40" s="851"/>
      <c r="AM40" s="851"/>
      <c r="AN40" s="851"/>
      <c r="AO40" s="851"/>
      <c r="AP40" s="851" t="s">
        <v>548</v>
      </c>
      <c r="AQ40" s="851"/>
      <c r="AR40" s="851"/>
      <c r="AS40" s="851"/>
      <c r="AT40" s="851"/>
      <c r="AU40" s="851" t="s">
        <v>548</v>
      </c>
      <c r="AV40" s="851"/>
      <c r="AW40" s="851"/>
      <c r="AX40" s="851"/>
      <c r="AY40" s="851"/>
      <c r="AZ40" s="852" t="s">
        <v>548</v>
      </c>
      <c r="BA40" s="852"/>
      <c r="BB40" s="852"/>
      <c r="BC40" s="852"/>
      <c r="BD40" s="852"/>
      <c r="BE40" s="848" t="s">
        <v>394</v>
      </c>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t="s">
        <v>398</v>
      </c>
      <c r="C41" s="776"/>
      <c r="D41" s="776"/>
      <c r="E41" s="776"/>
      <c r="F41" s="776"/>
      <c r="G41" s="776"/>
      <c r="H41" s="776"/>
      <c r="I41" s="776"/>
      <c r="J41" s="776"/>
      <c r="K41" s="776"/>
      <c r="L41" s="776"/>
      <c r="M41" s="776"/>
      <c r="N41" s="776"/>
      <c r="O41" s="776"/>
      <c r="P41" s="777"/>
      <c r="Q41" s="778">
        <v>1996</v>
      </c>
      <c r="R41" s="779"/>
      <c r="S41" s="779"/>
      <c r="T41" s="779"/>
      <c r="U41" s="779"/>
      <c r="V41" s="779">
        <v>1312</v>
      </c>
      <c r="W41" s="779"/>
      <c r="X41" s="779"/>
      <c r="Y41" s="779"/>
      <c r="Z41" s="779"/>
      <c r="AA41" s="779">
        <v>684</v>
      </c>
      <c r="AB41" s="779"/>
      <c r="AC41" s="779"/>
      <c r="AD41" s="779"/>
      <c r="AE41" s="780"/>
      <c r="AF41" s="781">
        <v>433</v>
      </c>
      <c r="AG41" s="782"/>
      <c r="AH41" s="782"/>
      <c r="AI41" s="782"/>
      <c r="AJ41" s="783"/>
      <c r="AK41" s="850">
        <v>482</v>
      </c>
      <c r="AL41" s="851"/>
      <c r="AM41" s="851"/>
      <c r="AN41" s="851"/>
      <c r="AO41" s="851"/>
      <c r="AP41" s="851">
        <v>551</v>
      </c>
      <c r="AQ41" s="851"/>
      <c r="AR41" s="851"/>
      <c r="AS41" s="851"/>
      <c r="AT41" s="851"/>
      <c r="AU41" s="851">
        <v>275</v>
      </c>
      <c r="AV41" s="851"/>
      <c r="AW41" s="851"/>
      <c r="AX41" s="851"/>
      <c r="AY41" s="851"/>
      <c r="AZ41" s="852" t="s">
        <v>548</v>
      </c>
      <c r="BA41" s="852"/>
      <c r="BB41" s="852"/>
      <c r="BC41" s="852"/>
      <c r="BD41" s="852"/>
      <c r="BE41" s="848" t="s">
        <v>394</v>
      </c>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400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24281</v>
      </c>
      <c r="AG63" s="862"/>
      <c r="AH63" s="862"/>
      <c r="AI63" s="862"/>
      <c r="AJ63" s="863"/>
      <c r="AK63" s="864"/>
      <c r="AL63" s="859"/>
      <c r="AM63" s="859"/>
      <c r="AN63" s="859"/>
      <c r="AO63" s="859"/>
      <c r="AP63" s="862">
        <v>144552</v>
      </c>
      <c r="AQ63" s="862"/>
      <c r="AR63" s="862"/>
      <c r="AS63" s="862"/>
      <c r="AT63" s="862"/>
      <c r="AU63" s="862">
        <v>89585</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402</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403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848</v>
      </c>
      <c r="R68" s="886"/>
      <c r="S68" s="886"/>
      <c r="T68" s="886"/>
      <c r="U68" s="886"/>
      <c r="V68" s="886">
        <v>690</v>
      </c>
      <c r="W68" s="886"/>
      <c r="X68" s="886"/>
      <c r="Y68" s="886"/>
      <c r="Z68" s="886"/>
      <c r="AA68" s="886">
        <v>158</v>
      </c>
      <c r="AB68" s="886"/>
      <c r="AC68" s="886"/>
      <c r="AD68" s="886"/>
      <c r="AE68" s="886"/>
      <c r="AF68" s="886">
        <v>149</v>
      </c>
      <c r="AG68" s="886"/>
      <c r="AH68" s="886"/>
      <c r="AI68" s="886"/>
      <c r="AJ68" s="886"/>
      <c r="AK68" s="886" t="s">
        <v>566</v>
      </c>
      <c r="AL68" s="886"/>
      <c r="AM68" s="886"/>
      <c r="AN68" s="886"/>
      <c r="AO68" s="886"/>
      <c r="AP68" s="886" t="s">
        <v>566</v>
      </c>
      <c r="AQ68" s="886"/>
      <c r="AR68" s="886"/>
      <c r="AS68" s="886"/>
      <c r="AT68" s="886"/>
      <c r="AU68" s="886" t="s">
        <v>566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181</v>
      </c>
      <c r="R69" s="851"/>
      <c r="S69" s="851"/>
      <c r="T69" s="851"/>
      <c r="U69" s="851"/>
      <c r="V69" s="851">
        <v>108</v>
      </c>
      <c r="W69" s="851"/>
      <c r="X69" s="851"/>
      <c r="Y69" s="851"/>
      <c r="Z69" s="851"/>
      <c r="AA69" s="851">
        <v>74</v>
      </c>
      <c r="AB69" s="851"/>
      <c r="AC69" s="851"/>
      <c r="AD69" s="851"/>
      <c r="AE69" s="851"/>
      <c r="AF69" s="851">
        <v>74</v>
      </c>
      <c r="AG69" s="851"/>
      <c r="AH69" s="851"/>
      <c r="AI69" s="851"/>
      <c r="AJ69" s="851"/>
      <c r="AK69" s="851" t="s">
        <v>566</v>
      </c>
      <c r="AL69" s="851"/>
      <c r="AM69" s="851"/>
      <c r="AN69" s="851"/>
      <c r="AO69" s="851"/>
      <c r="AP69" s="851" t="s">
        <v>566</v>
      </c>
      <c r="AQ69" s="851"/>
      <c r="AR69" s="851"/>
      <c r="AS69" s="851"/>
      <c r="AT69" s="851"/>
      <c r="AU69" s="851" t="s">
        <v>566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454</v>
      </c>
      <c r="R70" s="851"/>
      <c r="S70" s="851"/>
      <c r="T70" s="851"/>
      <c r="U70" s="851"/>
      <c r="V70" s="851">
        <v>363</v>
      </c>
      <c r="W70" s="851"/>
      <c r="X70" s="851"/>
      <c r="Y70" s="851"/>
      <c r="Z70" s="851"/>
      <c r="AA70" s="851">
        <v>91</v>
      </c>
      <c r="AB70" s="851"/>
      <c r="AC70" s="851"/>
      <c r="AD70" s="851"/>
      <c r="AE70" s="851"/>
      <c r="AF70" s="851">
        <v>89</v>
      </c>
      <c r="AG70" s="851"/>
      <c r="AH70" s="851"/>
      <c r="AI70" s="851"/>
      <c r="AJ70" s="851"/>
      <c r="AK70" s="851" t="s">
        <v>566</v>
      </c>
      <c r="AL70" s="851"/>
      <c r="AM70" s="851"/>
      <c r="AN70" s="851"/>
      <c r="AO70" s="851"/>
      <c r="AP70" s="851" t="s">
        <v>566</v>
      </c>
      <c r="AQ70" s="851"/>
      <c r="AR70" s="851"/>
      <c r="AS70" s="851"/>
      <c r="AT70" s="851"/>
      <c r="AU70" s="851" t="s">
        <v>566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610</v>
      </c>
      <c r="R71" s="851"/>
      <c r="S71" s="851"/>
      <c r="T71" s="851"/>
      <c r="U71" s="851"/>
      <c r="V71" s="851">
        <v>566</v>
      </c>
      <c r="W71" s="851"/>
      <c r="X71" s="851"/>
      <c r="Y71" s="851"/>
      <c r="Z71" s="851"/>
      <c r="AA71" s="851">
        <v>44</v>
      </c>
      <c r="AB71" s="851"/>
      <c r="AC71" s="851"/>
      <c r="AD71" s="851"/>
      <c r="AE71" s="851"/>
      <c r="AF71" s="851">
        <v>44</v>
      </c>
      <c r="AG71" s="851"/>
      <c r="AH71" s="851"/>
      <c r="AI71" s="851"/>
      <c r="AJ71" s="851"/>
      <c r="AK71" s="851" t="s">
        <v>566</v>
      </c>
      <c r="AL71" s="851"/>
      <c r="AM71" s="851"/>
      <c r="AN71" s="851"/>
      <c r="AO71" s="851"/>
      <c r="AP71" s="851" t="s">
        <v>566</v>
      </c>
      <c r="AQ71" s="851"/>
      <c r="AR71" s="851"/>
      <c r="AS71" s="851"/>
      <c r="AT71" s="851"/>
      <c r="AU71" s="851" t="s">
        <v>566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554</v>
      </c>
      <c r="C72" s="894"/>
      <c r="D72" s="894"/>
      <c r="E72" s="894"/>
      <c r="F72" s="894"/>
      <c r="G72" s="894"/>
      <c r="H72" s="894"/>
      <c r="I72" s="894"/>
      <c r="J72" s="894"/>
      <c r="K72" s="894"/>
      <c r="L72" s="894"/>
      <c r="M72" s="894"/>
      <c r="N72" s="894"/>
      <c r="O72" s="894"/>
      <c r="P72" s="895"/>
      <c r="Q72" s="896">
        <v>504</v>
      </c>
      <c r="R72" s="851"/>
      <c r="S72" s="851"/>
      <c r="T72" s="851"/>
      <c r="U72" s="851"/>
      <c r="V72" s="851">
        <v>456</v>
      </c>
      <c r="W72" s="851"/>
      <c r="X72" s="851"/>
      <c r="Y72" s="851"/>
      <c r="Z72" s="851"/>
      <c r="AA72" s="851">
        <v>47</v>
      </c>
      <c r="AB72" s="851"/>
      <c r="AC72" s="851"/>
      <c r="AD72" s="851"/>
      <c r="AE72" s="851"/>
      <c r="AF72" s="851">
        <v>46</v>
      </c>
      <c r="AG72" s="851"/>
      <c r="AH72" s="851"/>
      <c r="AI72" s="851"/>
      <c r="AJ72" s="851"/>
      <c r="AK72" s="851" t="s">
        <v>566</v>
      </c>
      <c r="AL72" s="851"/>
      <c r="AM72" s="851"/>
      <c r="AN72" s="851"/>
      <c r="AO72" s="851"/>
      <c r="AP72" s="851" t="s">
        <v>566</v>
      </c>
      <c r="AQ72" s="851"/>
      <c r="AR72" s="851"/>
      <c r="AS72" s="851"/>
      <c r="AT72" s="851"/>
      <c r="AU72" s="851" t="s">
        <v>566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555</v>
      </c>
      <c r="C73" s="894"/>
      <c r="D73" s="894"/>
      <c r="E73" s="894"/>
      <c r="F73" s="894"/>
      <c r="G73" s="894"/>
      <c r="H73" s="894"/>
      <c r="I73" s="894"/>
      <c r="J73" s="894"/>
      <c r="K73" s="894"/>
      <c r="L73" s="894"/>
      <c r="M73" s="894"/>
      <c r="N73" s="894"/>
      <c r="O73" s="894"/>
      <c r="P73" s="895"/>
      <c r="Q73" s="896">
        <v>87</v>
      </c>
      <c r="R73" s="851"/>
      <c r="S73" s="851"/>
      <c r="T73" s="851"/>
      <c r="U73" s="851"/>
      <c r="V73" s="851">
        <v>48</v>
      </c>
      <c r="W73" s="851"/>
      <c r="X73" s="851"/>
      <c r="Y73" s="851"/>
      <c r="Z73" s="851"/>
      <c r="AA73" s="851">
        <v>39</v>
      </c>
      <c r="AB73" s="851"/>
      <c r="AC73" s="851"/>
      <c r="AD73" s="851"/>
      <c r="AE73" s="851"/>
      <c r="AF73" s="851">
        <v>39</v>
      </c>
      <c r="AG73" s="851"/>
      <c r="AH73" s="851"/>
      <c r="AI73" s="851"/>
      <c r="AJ73" s="851"/>
      <c r="AK73" s="851" t="s">
        <v>566</v>
      </c>
      <c r="AL73" s="851"/>
      <c r="AM73" s="851"/>
      <c r="AN73" s="851"/>
      <c r="AO73" s="851"/>
      <c r="AP73" s="851" t="s">
        <v>566</v>
      </c>
      <c r="AQ73" s="851"/>
      <c r="AR73" s="851"/>
      <c r="AS73" s="851"/>
      <c r="AT73" s="851"/>
      <c r="AU73" s="851" t="s">
        <v>566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556</v>
      </c>
      <c r="C74" s="894"/>
      <c r="D74" s="894"/>
      <c r="E74" s="894"/>
      <c r="F74" s="894"/>
      <c r="G74" s="894"/>
      <c r="H74" s="894"/>
      <c r="I74" s="894"/>
      <c r="J74" s="894"/>
      <c r="K74" s="894"/>
      <c r="L74" s="894"/>
      <c r="M74" s="894"/>
      <c r="N74" s="894"/>
      <c r="O74" s="894"/>
      <c r="P74" s="895"/>
      <c r="Q74" s="896">
        <v>188</v>
      </c>
      <c r="R74" s="851"/>
      <c r="S74" s="851"/>
      <c r="T74" s="851"/>
      <c r="U74" s="851"/>
      <c r="V74" s="851">
        <v>181</v>
      </c>
      <c r="W74" s="851"/>
      <c r="X74" s="851"/>
      <c r="Y74" s="851"/>
      <c r="Z74" s="851"/>
      <c r="AA74" s="851">
        <v>7</v>
      </c>
      <c r="AB74" s="851"/>
      <c r="AC74" s="851"/>
      <c r="AD74" s="851"/>
      <c r="AE74" s="851"/>
      <c r="AF74" s="851">
        <v>7</v>
      </c>
      <c r="AG74" s="851"/>
      <c r="AH74" s="851"/>
      <c r="AI74" s="851"/>
      <c r="AJ74" s="851"/>
      <c r="AK74" s="851" t="s">
        <v>566</v>
      </c>
      <c r="AL74" s="851"/>
      <c r="AM74" s="851"/>
      <c r="AN74" s="851"/>
      <c r="AO74" s="851"/>
      <c r="AP74" s="851" t="s">
        <v>566</v>
      </c>
      <c r="AQ74" s="851"/>
      <c r="AR74" s="851"/>
      <c r="AS74" s="851"/>
      <c r="AT74" s="851"/>
      <c r="AU74" s="851" t="s">
        <v>566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557</v>
      </c>
      <c r="C75" s="894"/>
      <c r="D75" s="894"/>
      <c r="E75" s="894"/>
      <c r="F75" s="894"/>
      <c r="G75" s="894"/>
      <c r="H75" s="894"/>
      <c r="I75" s="894"/>
      <c r="J75" s="894"/>
      <c r="K75" s="894"/>
      <c r="L75" s="894"/>
      <c r="M75" s="894"/>
      <c r="N75" s="894"/>
      <c r="O75" s="894"/>
      <c r="P75" s="895"/>
      <c r="Q75" s="899">
        <v>208949</v>
      </c>
      <c r="R75" s="900"/>
      <c r="S75" s="900"/>
      <c r="T75" s="900"/>
      <c r="U75" s="850"/>
      <c r="V75" s="901">
        <v>200190</v>
      </c>
      <c r="W75" s="900"/>
      <c r="X75" s="900"/>
      <c r="Y75" s="900"/>
      <c r="Z75" s="850"/>
      <c r="AA75" s="901">
        <v>8759</v>
      </c>
      <c r="AB75" s="900"/>
      <c r="AC75" s="900"/>
      <c r="AD75" s="900"/>
      <c r="AE75" s="850"/>
      <c r="AF75" s="901">
        <v>8759</v>
      </c>
      <c r="AG75" s="900"/>
      <c r="AH75" s="900"/>
      <c r="AI75" s="900"/>
      <c r="AJ75" s="850"/>
      <c r="AK75" s="851" t="s">
        <v>566</v>
      </c>
      <c r="AL75" s="851"/>
      <c r="AM75" s="851"/>
      <c r="AN75" s="851"/>
      <c r="AO75" s="851"/>
      <c r="AP75" s="851" t="s">
        <v>566</v>
      </c>
      <c r="AQ75" s="851"/>
      <c r="AR75" s="851"/>
      <c r="AS75" s="851"/>
      <c r="AT75" s="851"/>
      <c r="AU75" s="851" t="s">
        <v>566</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558</v>
      </c>
      <c r="C76" s="894"/>
      <c r="D76" s="894"/>
      <c r="E76" s="894"/>
      <c r="F76" s="894"/>
      <c r="G76" s="894"/>
      <c r="H76" s="894"/>
      <c r="I76" s="894"/>
      <c r="J76" s="894"/>
      <c r="K76" s="894"/>
      <c r="L76" s="894"/>
      <c r="M76" s="894"/>
      <c r="N76" s="894"/>
      <c r="O76" s="894"/>
      <c r="P76" s="895"/>
      <c r="Q76" s="899">
        <v>57</v>
      </c>
      <c r="R76" s="900"/>
      <c r="S76" s="900"/>
      <c r="T76" s="900"/>
      <c r="U76" s="850"/>
      <c r="V76" s="901">
        <v>6</v>
      </c>
      <c r="W76" s="900"/>
      <c r="X76" s="900"/>
      <c r="Y76" s="900"/>
      <c r="Z76" s="850"/>
      <c r="AA76" s="901">
        <v>52</v>
      </c>
      <c r="AB76" s="900"/>
      <c r="AC76" s="900"/>
      <c r="AD76" s="900"/>
      <c r="AE76" s="850"/>
      <c r="AF76" s="901">
        <v>52</v>
      </c>
      <c r="AG76" s="900"/>
      <c r="AH76" s="900"/>
      <c r="AI76" s="900"/>
      <c r="AJ76" s="850"/>
      <c r="AK76" s="851" t="s">
        <v>566</v>
      </c>
      <c r="AL76" s="851"/>
      <c r="AM76" s="851"/>
      <c r="AN76" s="851"/>
      <c r="AO76" s="851"/>
      <c r="AP76" s="851" t="s">
        <v>566</v>
      </c>
      <c r="AQ76" s="851"/>
      <c r="AR76" s="851"/>
      <c r="AS76" s="851"/>
      <c r="AT76" s="851"/>
      <c r="AU76" s="851" t="s">
        <v>566</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404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9259</v>
      </c>
      <c r="AG88" s="862"/>
      <c r="AH88" s="862"/>
      <c r="AI88" s="862"/>
      <c r="AJ88" s="862"/>
      <c r="AK88" s="859"/>
      <c r="AL88" s="859"/>
      <c r="AM88" s="859"/>
      <c r="AN88" s="859"/>
      <c r="AO88" s="859"/>
      <c r="AP88" s="862" t="s">
        <v>567</v>
      </c>
      <c r="AQ88" s="862"/>
      <c r="AR88" s="862"/>
      <c r="AS88" s="862"/>
      <c r="AT88" s="862"/>
      <c r="AU88" s="862" t="s">
        <v>567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3446</v>
      </c>
      <c r="CS102" s="870"/>
      <c r="CT102" s="870"/>
      <c r="CU102" s="870"/>
      <c r="CV102" s="913"/>
      <c r="CW102" s="912">
        <v>353</v>
      </c>
      <c r="CX102" s="870"/>
      <c r="CY102" s="870"/>
      <c r="CZ102" s="870"/>
      <c r="DA102" s="913"/>
      <c r="DB102" s="912" t="s">
        <v>548</v>
      </c>
      <c r="DC102" s="870"/>
      <c r="DD102" s="870"/>
      <c r="DE102" s="870"/>
      <c r="DF102" s="913"/>
      <c r="DG102" s="912" t="s">
        <v>548</v>
      </c>
      <c r="DH102" s="870"/>
      <c r="DI102" s="870"/>
      <c r="DJ102" s="870"/>
      <c r="DK102" s="913"/>
      <c r="DL102" s="912" t="s">
        <v>548</v>
      </c>
      <c r="DM102" s="870"/>
      <c r="DN102" s="870"/>
      <c r="DO102" s="870"/>
      <c r="DP102" s="913"/>
      <c r="DQ102" s="912" t="s">
        <v>548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413</v>
      </c>
      <c r="AB109" s="915"/>
      <c r="AC109" s="915"/>
      <c r="AD109" s="915"/>
      <c r="AE109" s="916"/>
      <c r="AF109" s="914" t="s">
        <v>288</v>
      </c>
      <c r="AG109" s="915"/>
      <c r="AH109" s="915"/>
      <c r="AI109" s="915"/>
      <c r="AJ109" s="916"/>
      <c r="AK109" s="914" t="s">
        <v>287</v>
      </c>
      <c r="AL109" s="915"/>
      <c r="AM109" s="915"/>
      <c r="AN109" s="915"/>
      <c r="AO109" s="916"/>
      <c r="AP109" s="914" t="s">
        <v>414</v>
      </c>
      <c r="AQ109" s="915"/>
      <c r="AR109" s="915"/>
      <c r="AS109" s="915"/>
      <c r="AT109" s="917"/>
      <c r="AU109" s="934" t="s">
        <v>412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413</v>
      </c>
      <c r="BR109" s="915"/>
      <c r="BS109" s="915"/>
      <c r="BT109" s="915"/>
      <c r="BU109" s="916"/>
      <c r="BV109" s="914" t="s">
        <v>288</v>
      </c>
      <c r="BW109" s="915"/>
      <c r="BX109" s="915"/>
      <c r="BY109" s="915"/>
      <c r="BZ109" s="916"/>
      <c r="CA109" s="914" t="s">
        <v>287</v>
      </c>
      <c r="CB109" s="915"/>
      <c r="CC109" s="915"/>
      <c r="CD109" s="915"/>
      <c r="CE109" s="916"/>
      <c r="CF109" s="935" t="s">
        <v>414</v>
      </c>
      <c r="CG109" s="935"/>
      <c r="CH109" s="935"/>
      <c r="CI109" s="935"/>
      <c r="CJ109" s="935"/>
      <c r="CK109" s="914" t="s">
        <v>415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413</v>
      </c>
      <c r="DH109" s="915"/>
      <c r="DI109" s="915"/>
      <c r="DJ109" s="915"/>
      <c r="DK109" s="916"/>
      <c r="DL109" s="914" t="s">
        <v>288</v>
      </c>
      <c r="DM109" s="915"/>
      <c r="DN109" s="915"/>
      <c r="DO109" s="915"/>
      <c r="DP109" s="916"/>
      <c r="DQ109" s="914" t="s">
        <v>287</v>
      </c>
      <c r="DR109" s="915"/>
      <c r="DS109" s="915"/>
      <c r="DT109" s="915"/>
      <c r="DU109" s="916"/>
      <c r="DV109" s="914" t="s">
        <v>414</v>
      </c>
      <c r="DW109" s="915"/>
      <c r="DX109" s="915"/>
      <c r="DY109" s="915"/>
      <c r="DZ109" s="917"/>
    </row>
    <row r="110" spans="1:131" s="199" customFormat="1" ht="26.25" customHeight="1" x14ac:dyDescent="0.15">
      <c r="A110" s="918" t="s">
        <v>416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15303975</v>
      </c>
      <c r="AB110" s="922"/>
      <c r="AC110" s="922"/>
      <c r="AD110" s="922"/>
      <c r="AE110" s="923"/>
      <c r="AF110" s="924">
        <v>15333103</v>
      </c>
      <c r="AG110" s="922"/>
      <c r="AH110" s="922"/>
      <c r="AI110" s="922"/>
      <c r="AJ110" s="923"/>
      <c r="AK110" s="924">
        <v>15273017</v>
      </c>
      <c r="AL110" s="922"/>
      <c r="AM110" s="922"/>
      <c r="AN110" s="922"/>
      <c r="AO110" s="923"/>
      <c r="AP110" s="925">
        <v>16.600000000000001</v>
      </c>
      <c r="AQ110" s="926"/>
      <c r="AR110" s="926"/>
      <c r="AS110" s="926"/>
      <c r="AT110" s="927"/>
      <c r="AU110" s="928" t="s">
        <v>61</v>
      </c>
      <c r="AV110" s="929"/>
      <c r="AW110" s="929"/>
      <c r="AX110" s="929"/>
      <c r="AY110" s="929"/>
      <c r="AZ110" s="970" t="s">
        <v>417</v>
      </c>
      <c r="BA110" s="919"/>
      <c r="BB110" s="919"/>
      <c r="BC110" s="919"/>
      <c r="BD110" s="919"/>
      <c r="BE110" s="919"/>
      <c r="BF110" s="919"/>
      <c r="BG110" s="919"/>
      <c r="BH110" s="919"/>
      <c r="BI110" s="919"/>
      <c r="BJ110" s="919"/>
      <c r="BK110" s="919"/>
      <c r="BL110" s="919"/>
      <c r="BM110" s="919"/>
      <c r="BN110" s="919"/>
      <c r="BO110" s="919"/>
      <c r="BP110" s="920"/>
      <c r="BQ110" s="956">
        <v>177400495</v>
      </c>
      <c r="BR110" s="957"/>
      <c r="BS110" s="957"/>
      <c r="BT110" s="957"/>
      <c r="BU110" s="957"/>
      <c r="BV110" s="957">
        <v>177392643</v>
      </c>
      <c r="BW110" s="957"/>
      <c r="BX110" s="957"/>
      <c r="BY110" s="957"/>
      <c r="BZ110" s="957"/>
      <c r="CA110" s="957">
        <v>178284233</v>
      </c>
      <c r="CB110" s="957"/>
      <c r="CC110" s="957"/>
      <c r="CD110" s="957"/>
      <c r="CE110" s="957"/>
      <c r="CF110" s="971">
        <v>194</v>
      </c>
      <c r="CG110" s="972"/>
      <c r="CH110" s="972"/>
      <c r="CI110" s="972"/>
      <c r="CJ110" s="972"/>
      <c r="CK110" s="973" t="s">
        <v>418</v>
      </c>
      <c r="CL110" s="974"/>
      <c r="CM110" s="953" t="s">
        <v>419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420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421</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422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423</v>
      </c>
      <c r="B112" s="983"/>
      <c r="C112" s="980" t="s">
        <v>424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410000</v>
      </c>
      <c r="AB112" s="989"/>
      <c r="AC112" s="989"/>
      <c r="AD112" s="989"/>
      <c r="AE112" s="990"/>
      <c r="AF112" s="991">
        <v>433333</v>
      </c>
      <c r="AG112" s="989"/>
      <c r="AH112" s="989"/>
      <c r="AI112" s="989"/>
      <c r="AJ112" s="990"/>
      <c r="AK112" s="991">
        <v>433333</v>
      </c>
      <c r="AL112" s="989"/>
      <c r="AM112" s="989"/>
      <c r="AN112" s="989"/>
      <c r="AO112" s="990"/>
      <c r="AP112" s="992">
        <v>0.5</v>
      </c>
      <c r="AQ112" s="993"/>
      <c r="AR112" s="993"/>
      <c r="AS112" s="993"/>
      <c r="AT112" s="994"/>
      <c r="AU112" s="930"/>
      <c r="AV112" s="931"/>
      <c r="AW112" s="931"/>
      <c r="AX112" s="931"/>
      <c r="AY112" s="931"/>
      <c r="AZ112" s="979" t="s">
        <v>425</v>
      </c>
      <c r="BA112" s="980"/>
      <c r="BB112" s="980"/>
      <c r="BC112" s="980"/>
      <c r="BD112" s="980"/>
      <c r="BE112" s="980"/>
      <c r="BF112" s="980"/>
      <c r="BG112" s="980"/>
      <c r="BH112" s="980"/>
      <c r="BI112" s="980"/>
      <c r="BJ112" s="980"/>
      <c r="BK112" s="980"/>
      <c r="BL112" s="980"/>
      <c r="BM112" s="980"/>
      <c r="BN112" s="980"/>
      <c r="BO112" s="980"/>
      <c r="BP112" s="981"/>
      <c r="BQ112" s="949">
        <v>89224559</v>
      </c>
      <c r="BR112" s="950"/>
      <c r="BS112" s="950"/>
      <c r="BT112" s="950"/>
      <c r="BU112" s="950"/>
      <c r="BV112" s="950">
        <v>89599986</v>
      </c>
      <c r="BW112" s="950"/>
      <c r="BX112" s="950"/>
      <c r="BY112" s="950"/>
      <c r="BZ112" s="950"/>
      <c r="CA112" s="950">
        <v>89585387</v>
      </c>
      <c r="CB112" s="950"/>
      <c r="CC112" s="950"/>
      <c r="CD112" s="950"/>
      <c r="CE112" s="950"/>
      <c r="CF112" s="944">
        <v>97.5</v>
      </c>
      <c r="CG112" s="945"/>
      <c r="CH112" s="945"/>
      <c r="CI112" s="945"/>
      <c r="CJ112" s="945"/>
      <c r="CK112" s="975"/>
      <c r="CL112" s="976"/>
      <c r="CM112" s="946" t="s">
        <v>426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5188350</v>
      </c>
      <c r="AB113" s="964"/>
      <c r="AC113" s="964"/>
      <c r="AD113" s="964"/>
      <c r="AE113" s="965"/>
      <c r="AF113" s="966">
        <v>5601759</v>
      </c>
      <c r="AG113" s="964"/>
      <c r="AH113" s="964"/>
      <c r="AI113" s="964"/>
      <c r="AJ113" s="965"/>
      <c r="AK113" s="966">
        <v>5631574</v>
      </c>
      <c r="AL113" s="964"/>
      <c r="AM113" s="964"/>
      <c r="AN113" s="964"/>
      <c r="AO113" s="965"/>
      <c r="AP113" s="967">
        <v>6.1</v>
      </c>
      <c r="AQ113" s="968"/>
      <c r="AR113" s="968"/>
      <c r="AS113" s="968"/>
      <c r="AT113" s="969"/>
      <c r="AU113" s="930"/>
      <c r="AV113" s="931"/>
      <c r="AW113" s="931"/>
      <c r="AX113" s="931"/>
      <c r="AY113" s="931"/>
      <c r="AZ113" s="979" t="s">
        <v>428</v>
      </c>
      <c r="BA113" s="980"/>
      <c r="BB113" s="980"/>
      <c r="BC113" s="980"/>
      <c r="BD113" s="980"/>
      <c r="BE113" s="980"/>
      <c r="BF113" s="980"/>
      <c r="BG113" s="980"/>
      <c r="BH113" s="980"/>
      <c r="BI113" s="980"/>
      <c r="BJ113" s="980"/>
      <c r="BK113" s="980"/>
      <c r="BL113" s="980"/>
      <c r="BM113" s="980"/>
      <c r="BN113" s="980"/>
      <c r="BO113" s="980"/>
      <c r="BP113" s="981"/>
      <c r="BQ113" s="949" t="s">
        <v>113</v>
      </c>
      <c r="BR113" s="950"/>
      <c r="BS113" s="950"/>
      <c r="BT113" s="950"/>
      <c r="BU113" s="950"/>
      <c r="BV113" s="950" t="s">
        <v>113</v>
      </c>
      <c r="BW113" s="950"/>
      <c r="BX113" s="950"/>
      <c r="BY113" s="950"/>
      <c r="BZ113" s="950"/>
      <c r="CA113" s="950" t="s">
        <v>113</v>
      </c>
      <c r="CB113" s="950"/>
      <c r="CC113" s="950"/>
      <c r="CD113" s="950"/>
      <c r="CE113" s="950"/>
      <c r="CF113" s="944" t="s">
        <v>113</v>
      </c>
      <c r="CG113" s="945"/>
      <c r="CH113" s="945"/>
      <c r="CI113" s="945"/>
      <c r="CJ113" s="945"/>
      <c r="CK113" s="975"/>
      <c r="CL113" s="976"/>
      <c r="CM113" s="946" t="s">
        <v>429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430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t="s">
        <v>113</v>
      </c>
      <c r="AG114" s="989"/>
      <c r="AH114" s="989"/>
      <c r="AI114" s="989"/>
      <c r="AJ114" s="990"/>
      <c r="AK114" s="991" t="s">
        <v>113</v>
      </c>
      <c r="AL114" s="989"/>
      <c r="AM114" s="989"/>
      <c r="AN114" s="989"/>
      <c r="AO114" s="990"/>
      <c r="AP114" s="992" t="s">
        <v>113</v>
      </c>
      <c r="AQ114" s="993"/>
      <c r="AR114" s="993"/>
      <c r="AS114" s="993"/>
      <c r="AT114" s="994"/>
      <c r="AU114" s="930"/>
      <c r="AV114" s="931"/>
      <c r="AW114" s="931"/>
      <c r="AX114" s="931"/>
      <c r="AY114" s="931"/>
      <c r="AZ114" s="979" t="s">
        <v>431</v>
      </c>
      <c r="BA114" s="980"/>
      <c r="BB114" s="980"/>
      <c r="BC114" s="980"/>
      <c r="BD114" s="980"/>
      <c r="BE114" s="980"/>
      <c r="BF114" s="980"/>
      <c r="BG114" s="980"/>
      <c r="BH114" s="980"/>
      <c r="BI114" s="980"/>
      <c r="BJ114" s="980"/>
      <c r="BK114" s="980"/>
      <c r="BL114" s="980"/>
      <c r="BM114" s="980"/>
      <c r="BN114" s="980"/>
      <c r="BO114" s="980"/>
      <c r="BP114" s="981"/>
      <c r="BQ114" s="949">
        <v>20873739</v>
      </c>
      <c r="BR114" s="950"/>
      <c r="BS114" s="950"/>
      <c r="BT114" s="950"/>
      <c r="BU114" s="950"/>
      <c r="BV114" s="950">
        <v>22368471</v>
      </c>
      <c r="BW114" s="950"/>
      <c r="BX114" s="950"/>
      <c r="BY114" s="950"/>
      <c r="BZ114" s="950"/>
      <c r="CA114" s="950">
        <v>22130587</v>
      </c>
      <c r="CB114" s="950"/>
      <c r="CC114" s="950"/>
      <c r="CD114" s="950"/>
      <c r="CE114" s="950"/>
      <c r="CF114" s="944">
        <v>24.1</v>
      </c>
      <c r="CG114" s="945"/>
      <c r="CH114" s="945"/>
      <c r="CI114" s="945"/>
      <c r="CJ114" s="945"/>
      <c r="CK114" s="975"/>
      <c r="CL114" s="976"/>
      <c r="CM114" s="946" t="s">
        <v>432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433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1223</v>
      </c>
      <c r="AB115" s="964"/>
      <c r="AC115" s="964"/>
      <c r="AD115" s="964"/>
      <c r="AE115" s="965"/>
      <c r="AF115" s="966">
        <v>270</v>
      </c>
      <c r="AG115" s="964"/>
      <c r="AH115" s="964"/>
      <c r="AI115" s="964"/>
      <c r="AJ115" s="965"/>
      <c r="AK115" s="966">
        <v>172</v>
      </c>
      <c r="AL115" s="964"/>
      <c r="AM115" s="964"/>
      <c r="AN115" s="964"/>
      <c r="AO115" s="965"/>
      <c r="AP115" s="967">
        <v>0</v>
      </c>
      <c r="AQ115" s="968"/>
      <c r="AR115" s="968"/>
      <c r="AS115" s="968"/>
      <c r="AT115" s="969"/>
      <c r="AU115" s="930"/>
      <c r="AV115" s="931"/>
      <c r="AW115" s="931"/>
      <c r="AX115" s="931"/>
      <c r="AY115" s="931"/>
      <c r="AZ115" s="979" t="s">
        <v>434</v>
      </c>
      <c r="BA115" s="980"/>
      <c r="BB115" s="980"/>
      <c r="BC115" s="980"/>
      <c r="BD115" s="980"/>
      <c r="BE115" s="980"/>
      <c r="BF115" s="980"/>
      <c r="BG115" s="980"/>
      <c r="BH115" s="980"/>
      <c r="BI115" s="980"/>
      <c r="BJ115" s="980"/>
      <c r="BK115" s="980"/>
      <c r="BL115" s="980"/>
      <c r="BM115" s="980"/>
      <c r="BN115" s="980"/>
      <c r="BO115" s="980"/>
      <c r="BP115" s="981"/>
      <c r="BQ115" s="949">
        <v>196</v>
      </c>
      <c r="BR115" s="950"/>
      <c r="BS115" s="950"/>
      <c r="BT115" s="950"/>
      <c r="BU115" s="950"/>
      <c r="BV115" s="950">
        <v>17</v>
      </c>
      <c r="BW115" s="950"/>
      <c r="BX115" s="950"/>
      <c r="BY115" s="950"/>
      <c r="BZ115" s="950"/>
      <c r="CA115" s="950">
        <v>4</v>
      </c>
      <c r="CB115" s="950"/>
      <c r="CC115" s="950"/>
      <c r="CD115" s="950"/>
      <c r="CE115" s="950"/>
      <c r="CF115" s="944">
        <v>0</v>
      </c>
      <c r="CG115" s="945"/>
      <c r="CH115" s="945"/>
      <c r="CI115" s="945"/>
      <c r="CJ115" s="945"/>
      <c r="CK115" s="975"/>
      <c r="CL115" s="976"/>
      <c r="CM115" s="979" t="s">
        <v>435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5016</v>
      </c>
      <c r="AB116" s="989"/>
      <c r="AC116" s="989"/>
      <c r="AD116" s="989"/>
      <c r="AE116" s="990"/>
      <c r="AF116" s="991">
        <v>4941</v>
      </c>
      <c r="AG116" s="989"/>
      <c r="AH116" s="989"/>
      <c r="AI116" s="989"/>
      <c r="AJ116" s="990"/>
      <c r="AK116" s="991">
        <v>847</v>
      </c>
      <c r="AL116" s="989"/>
      <c r="AM116" s="989"/>
      <c r="AN116" s="989"/>
      <c r="AO116" s="990"/>
      <c r="AP116" s="992">
        <v>0</v>
      </c>
      <c r="AQ116" s="993"/>
      <c r="AR116" s="993"/>
      <c r="AS116" s="993"/>
      <c r="AT116" s="994"/>
      <c r="AU116" s="930"/>
      <c r="AV116" s="931"/>
      <c r="AW116" s="931"/>
      <c r="AX116" s="931"/>
      <c r="AY116" s="931"/>
      <c r="AZ116" s="997" t="s">
        <v>437</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439</v>
      </c>
      <c r="Z117" s="916"/>
      <c r="AA117" s="1006">
        <v>20908564</v>
      </c>
      <c r="AB117" s="1007"/>
      <c r="AC117" s="1007"/>
      <c r="AD117" s="1007"/>
      <c r="AE117" s="1008"/>
      <c r="AF117" s="1009">
        <v>21373406</v>
      </c>
      <c r="AG117" s="1007"/>
      <c r="AH117" s="1007"/>
      <c r="AI117" s="1007"/>
      <c r="AJ117" s="1008"/>
      <c r="AK117" s="1009">
        <v>21338943</v>
      </c>
      <c r="AL117" s="1007"/>
      <c r="AM117" s="1007"/>
      <c r="AN117" s="1007"/>
      <c r="AO117" s="1008"/>
      <c r="AP117" s="1010"/>
      <c r="AQ117" s="1011"/>
      <c r="AR117" s="1011"/>
      <c r="AS117" s="1011"/>
      <c r="AT117" s="1012"/>
      <c r="AU117" s="930"/>
      <c r="AV117" s="931"/>
      <c r="AW117" s="931"/>
      <c r="AX117" s="931"/>
      <c r="AY117" s="931"/>
      <c r="AZ117" s="997" t="s">
        <v>440</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441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413</v>
      </c>
      <c r="AB118" s="915"/>
      <c r="AC118" s="915"/>
      <c r="AD118" s="915"/>
      <c r="AE118" s="916"/>
      <c r="AF118" s="914" t="s">
        <v>288</v>
      </c>
      <c r="AG118" s="915"/>
      <c r="AH118" s="915"/>
      <c r="AI118" s="915"/>
      <c r="AJ118" s="916"/>
      <c r="AK118" s="914" t="s">
        <v>287</v>
      </c>
      <c r="AL118" s="915"/>
      <c r="AM118" s="915"/>
      <c r="AN118" s="915"/>
      <c r="AO118" s="916"/>
      <c r="AP118" s="1001" t="s">
        <v>414</v>
      </c>
      <c r="AQ118" s="1002"/>
      <c r="AR118" s="1002"/>
      <c r="AS118" s="1002"/>
      <c r="AT118" s="1003"/>
      <c r="AU118" s="930"/>
      <c r="AV118" s="931"/>
      <c r="AW118" s="931"/>
      <c r="AX118" s="931"/>
      <c r="AY118" s="931"/>
      <c r="AZ118" s="1004" t="s">
        <v>442</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418</v>
      </c>
      <c r="B119" s="974"/>
      <c r="C119" s="953" t="s">
        <v>419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444</v>
      </c>
      <c r="BP119" s="1036"/>
      <c r="BQ119" s="1027">
        <v>287498989</v>
      </c>
      <c r="BR119" s="1028"/>
      <c r="BS119" s="1028"/>
      <c r="BT119" s="1028"/>
      <c r="BU119" s="1028"/>
      <c r="BV119" s="1028">
        <v>289361117</v>
      </c>
      <c r="BW119" s="1028"/>
      <c r="BX119" s="1028"/>
      <c r="BY119" s="1028"/>
      <c r="BZ119" s="1028"/>
      <c r="CA119" s="1028">
        <v>290000211</v>
      </c>
      <c r="CB119" s="1028"/>
      <c r="CC119" s="1028"/>
      <c r="CD119" s="1028"/>
      <c r="CE119" s="1028"/>
      <c r="CF119" s="1029"/>
      <c r="CG119" s="1030"/>
      <c r="CH119" s="1030"/>
      <c r="CI119" s="1030"/>
      <c r="CJ119" s="1031"/>
      <c r="CK119" s="977"/>
      <c r="CL119" s="978"/>
      <c r="CM119" s="1032" t="s">
        <v>445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422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446</v>
      </c>
      <c r="AV120" s="1020"/>
      <c r="AW120" s="1020"/>
      <c r="AX120" s="1020"/>
      <c r="AY120" s="1021"/>
      <c r="AZ120" s="970" t="s">
        <v>447</v>
      </c>
      <c r="BA120" s="919"/>
      <c r="BB120" s="919"/>
      <c r="BC120" s="919"/>
      <c r="BD120" s="919"/>
      <c r="BE120" s="919"/>
      <c r="BF120" s="919"/>
      <c r="BG120" s="919"/>
      <c r="BH120" s="919"/>
      <c r="BI120" s="919"/>
      <c r="BJ120" s="919"/>
      <c r="BK120" s="919"/>
      <c r="BL120" s="919"/>
      <c r="BM120" s="919"/>
      <c r="BN120" s="919"/>
      <c r="BO120" s="919"/>
      <c r="BP120" s="920"/>
      <c r="BQ120" s="956">
        <v>51692055</v>
      </c>
      <c r="BR120" s="957"/>
      <c r="BS120" s="957"/>
      <c r="BT120" s="957"/>
      <c r="BU120" s="957"/>
      <c r="BV120" s="957">
        <v>49398617</v>
      </c>
      <c r="BW120" s="957"/>
      <c r="BX120" s="957"/>
      <c r="BY120" s="957"/>
      <c r="BZ120" s="957"/>
      <c r="CA120" s="957">
        <v>48600603</v>
      </c>
      <c r="CB120" s="957"/>
      <c r="CC120" s="957"/>
      <c r="CD120" s="957"/>
      <c r="CE120" s="957"/>
      <c r="CF120" s="971">
        <v>52.9</v>
      </c>
      <c r="CG120" s="972"/>
      <c r="CH120" s="972"/>
      <c r="CI120" s="972"/>
      <c r="CJ120" s="972"/>
      <c r="CK120" s="1037" t="s">
        <v>448</v>
      </c>
      <c r="CL120" s="1038"/>
      <c r="CM120" s="1038"/>
      <c r="CN120" s="1038"/>
      <c r="CO120" s="1039"/>
      <c r="CP120" s="1045" t="s">
        <v>392</v>
      </c>
      <c r="CQ120" s="1046"/>
      <c r="CR120" s="1046"/>
      <c r="CS120" s="1046"/>
      <c r="CT120" s="1046"/>
      <c r="CU120" s="1046"/>
      <c r="CV120" s="1046"/>
      <c r="CW120" s="1046"/>
      <c r="CX120" s="1046"/>
      <c r="CY120" s="1046"/>
      <c r="CZ120" s="1046"/>
      <c r="DA120" s="1046"/>
      <c r="DB120" s="1046"/>
      <c r="DC120" s="1046"/>
      <c r="DD120" s="1046"/>
      <c r="DE120" s="1046"/>
      <c r="DF120" s="1047"/>
      <c r="DG120" s="956">
        <v>87759203</v>
      </c>
      <c r="DH120" s="957"/>
      <c r="DI120" s="957"/>
      <c r="DJ120" s="957"/>
      <c r="DK120" s="957"/>
      <c r="DL120" s="957">
        <v>88329734</v>
      </c>
      <c r="DM120" s="957"/>
      <c r="DN120" s="957"/>
      <c r="DO120" s="957"/>
      <c r="DP120" s="957"/>
      <c r="DQ120" s="957">
        <v>88429602</v>
      </c>
      <c r="DR120" s="957"/>
      <c r="DS120" s="957"/>
      <c r="DT120" s="957"/>
      <c r="DU120" s="957"/>
      <c r="DV120" s="958">
        <v>96.2</v>
      </c>
      <c r="DW120" s="958"/>
      <c r="DX120" s="958"/>
      <c r="DY120" s="958"/>
      <c r="DZ120" s="959"/>
    </row>
    <row r="121" spans="1:130" s="199" customFormat="1" ht="26.25" customHeight="1" x14ac:dyDescent="0.15">
      <c r="A121" s="1089"/>
      <c r="B121" s="976"/>
      <c r="C121" s="997" t="s">
        <v>449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450</v>
      </c>
      <c r="BA121" s="980"/>
      <c r="BB121" s="980"/>
      <c r="BC121" s="980"/>
      <c r="BD121" s="980"/>
      <c r="BE121" s="980"/>
      <c r="BF121" s="980"/>
      <c r="BG121" s="980"/>
      <c r="BH121" s="980"/>
      <c r="BI121" s="980"/>
      <c r="BJ121" s="980"/>
      <c r="BK121" s="980"/>
      <c r="BL121" s="980"/>
      <c r="BM121" s="980"/>
      <c r="BN121" s="980"/>
      <c r="BO121" s="980"/>
      <c r="BP121" s="981"/>
      <c r="BQ121" s="949">
        <v>1854300</v>
      </c>
      <c r="BR121" s="950"/>
      <c r="BS121" s="950"/>
      <c r="BT121" s="950"/>
      <c r="BU121" s="950"/>
      <c r="BV121" s="950">
        <v>2112251</v>
      </c>
      <c r="BW121" s="950"/>
      <c r="BX121" s="950"/>
      <c r="BY121" s="950"/>
      <c r="BZ121" s="950"/>
      <c r="CA121" s="950">
        <v>2176309</v>
      </c>
      <c r="CB121" s="950"/>
      <c r="CC121" s="950"/>
      <c r="CD121" s="950"/>
      <c r="CE121" s="950"/>
      <c r="CF121" s="944">
        <v>2.4</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563081</v>
      </c>
      <c r="DH121" s="950"/>
      <c r="DI121" s="950"/>
      <c r="DJ121" s="950"/>
      <c r="DK121" s="950"/>
      <c r="DL121" s="950">
        <v>578763</v>
      </c>
      <c r="DM121" s="950"/>
      <c r="DN121" s="950"/>
      <c r="DO121" s="950"/>
      <c r="DP121" s="950"/>
      <c r="DQ121" s="950">
        <v>552164</v>
      </c>
      <c r="DR121" s="950"/>
      <c r="DS121" s="950"/>
      <c r="DT121" s="950"/>
      <c r="DU121" s="950"/>
      <c r="DV121" s="951">
        <v>0.6</v>
      </c>
      <c r="DW121" s="951"/>
      <c r="DX121" s="951"/>
      <c r="DY121" s="951"/>
      <c r="DZ121" s="952"/>
    </row>
    <row r="122" spans="1:130" s="199" customFormat="1" ht="26.25" customHeight="1" x14ac:dyDescent="0.15">
      <c r="A122" s="1089"/>
      <c r="B122" s="976"/>
      <c r="C122" s="946" t="s">
        <v>432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451</v>
      </c>
      <c r="BA122" s="995"/>
      <c r="BB122" s="995"/>
      <c r="BC122" s="995"/>
      <c r="BD122" s="995"/>
      <c r="BE122" s="995"/>
      <c r="BF122" s="995"/>
      <c r="BG122" s="995"/>
      <c r="BH122" s="995"/>
      <c r="BI122" s="995"/>
      <c r="BJ122" s="995"/>
      <c r="BK122" s="995"/>
      <c r="BL122" s="995"/>
      <c r="BM122" s="995"/>
      <c r="BN122" s="995"/>
      <c r="BO122" s="995"/>
      <c r="BP122" s="996"/>
      <c r="BQ122" s="1027">
        <v>183701445</v>
      </c>
      <c r="BR122" s="1028"/>
      <c r="BS122" s="1028"/>
      <c r="BT122" s="1028"/>
      <c r="BU122" s="1028"/>
      <c r="BV122" s="1028">
        <v>184932674</v>
      </c>
      <c r="BW122" s="1028"/>
      <c r="BX122" s="1028"/>
      <c r="BY122" s="1028"/>
      <c r="BZ122" s="1028"/>
      <c r="CA122" s="1028">
        <v>184494842</v>
      </c>
      <c r="CB122" s="1028"/>
      <c r="CC122" s="1028"/>
      <c r="CD122" s="1028"/>
      <c r="CE122" s="1028"/>
      <c r="CF122" s="1048">
        <v>200.8</v>
      </c>
      <c r="CG122" s="1049"/>
      <c r="CH122" s="1049"/>
      <c r="CI122" s="1049"/>
      <c r="CJ122" s="1049"/>
      <c r="CK122" s="1040"/>
      <c r="CL122" s="1041"/>
      <c r="CM122" s="1041"/>
      <c r="CN122" s="1041"/>
      <c r="CO122" s="1042"/>
      <c r="CP122" s="1050" t="s">
        <v>388</v>
      </c>
      <c r="CQ122" s="1051"/>
      <c r="CR122" s="1051"/>
      <c r="CS122" s="1051"/>
      <c r="CT122" s="1051"/>
      <c r="CU122" s="1051"/>
      <c r="CV122" s="1051"/>
      <c r="CW122" s="1051"/>
      <c r="CX122" s="1051"/>
      <c r="CY122" s="1051"/>
      <c r="CZ122" s="1051"/>
      <c r="DA122" s="1051"/>
      <c r="DB122" s="1051"/>
      <c r="DC122" s="1051"/>
      <c r="DD122" s="1051"/>
      <c r="DE122" s="1051"/>
      <c r="DF122" s="1052"/>
      <c r="DG122" s="949">
        <v>732016</v>
      </c>
      <c r="DH122" s="950"/>
      <c r="DI122" s="950"/>
      <c r="DJ122" s="950"/>
      <c r="DK122" s="950"/>
      <c r="DL122" s="950">
        <v>420712</v>
      </c>
      <c r="DM122" s="950"/>
      <c r="DN122" s="950"/>
      <c r="DO122" s="950"/>
      <c r="DP122" s="950"/>
      <c r="DQ122" s="950">
        <v>288408</v>
      </c>
      <c r="DR122" s="950"/>
      <c r="DS122" s="950"/>
      <c r="DT122" s="950"/>
      <c r="DU122" s="950"/>
      <c r="DV122" s="951">
        <v>0.3</v>
      </c>
      <c r="DW122" s="951"/>
      <c r="DX122" s="951"/>
      <c r="DY122" s="951"/>
      <c r="DZ122" s="952"/>
    </row>
    <row r="123" spans="1:130" s="199" customFormat="1" ht="26.25" customHeight="1" x14ac:dyDescent="0.15">
      <c r="A123" s="1089"/>
      <c r="B123" s="976"/>
      <c r="C123" s="946" t="s">
        <v>438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452</v>
      </c>
      <c r="BP123" s="1036"/>
      <c r="BQ123" s="1095">
        <v>237247800</v>
      </c>
      <c r="BR123" s="1096"/>
      <c r="BS123" s="1096"/>
      <c r="BT123" s="1096"/>
      <c r="BU123" s="1096"/>
      <c r="BV123" s="1096">
        <v>236443542</v>
      </c>
      <c r="BW123" s="1096"/>
      <c r="BX123" s="1096"/>
      <c r="BY123" s="1096"/>
      <c r="BZ123" s="1096"/>
      <c r="CA123" s="1096">
        <v>235271754</v>
      </c>
      <c r="CB123" s="1096"/>
      <c r="CC123" s="1096"/>
      <c r="CD123" s="1096"/>
      <c r="CE123" s="1096"/>
      <c r="CF123" s="1029"/>
      <c r="CG123" s="1030"/>
      <c r="CH123" s="1030"/>
      <c r="CI123" s="1030"/>
      <c r="CJ123" s="1031"/>
      <c r="CK123" s="1040"/>
      <c r="CL123" s="1041"/>
      <c r="CM123" s="1041"/>
      <c r="CN123" s="1041"/>
      <c r="CO123" s="1042"/>
      <c r="CP123" s="1050" t="s">
        <v>398</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v>145600</v>
      </c>
      <c r="DM123" s="989"/>
      <c r="DN123" s="989"/>
      <c r="DO123" s="989"/>
      <c r="DP123" s="990"/>
      <c r="DQ123" s="991">
        <v>275450</v>
      </c>
      <c r="DR123" s="989"/>
      <c r="DS123" s="989"/>
      <c r="DT123" s="989"/>
      <c r="DU123" s="990"/>
      <c r="DV123" s="992">
        <v>0.3</v>
      </c>
      <c r="DW123" s="993"/>
      <c r="DX123" s="993"/>
      <c r="DY123" s="993"/>
      <c r="DZ123" s="994"/>
    </row>
    <row r="124" spans="1:130" s="199" customFormat="1" ht="26.25" customHeight="1" thickBot="1" x14ac:dyDescent="0.2">
      <c r="A124" s="1089"/>
      <c r="B124" s="976"/>
      <c r="C124" s="946" t="s">
        <v>441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1223</v>
      </c>
      <c r="AB124" s="989"/>
      <c r="AC124" s="989"/>
      <c r="AD124" s="989"/>
      <c r="AE124" s="990"/>
      <c r="AF124" s="991">
        <v>270</v>
      </c>
      <c r="AG124" s="989"/>
      <c r="AH124" s="989"/>
      <c r="AI124" s="989"/>
      <c r="AJ124" s="990"/>
      <c r="AK124" s="991">
        <v>172</v>
      </c>
      <c r="AL124" s="989"/>
      <c r="AM124" s="989"/>
      <c r="AN124" s="989"/>
      <c r="AO124" s="990"/>
      <c r="AP124" s="992">
        <v>0</v>
      </c>
      <c r="AQ124" s="993"/>
      <c r="AR124" s="993"/>
      <c r="AS124" s="993"/>
      <c r="AT124" s="994"/>
      <c r="AU124" s="1091" t="s">
        <v>453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55.6</v>
      </c>
      <c r="BR124" s="1058"/>
      <c r="BS124" s="1058"/>
      <c r="BT124" s="1058"/>
      <c r="BU124" s="1058"/>
      <c r="BV124" s="1058">
        <v>57.6</v>
      </c>
      <c r="BW124" s="1058"/>
      <c r="BX124" s="1058"/>
      <c r="BY124" s="1058"/>
      <c r="BZ124" s="1058"/>
      <c r="CA124" s="1058">
        <v>59.5</v>
      </c>
      <c r="CB124" s="1058"/>
      <c r="CC124" s="1058"/>
      <c r="CD124" s="1058"/>
      <c r="CE124" s="1058"/>
      <c r="CF124" s="1059"/>
      <c r="CG124" s="1060"/>
      <c r="CH124" s="1060"/>
      <c r="CI124" s="1060"/>
      <c r="CJ124" s="1061"/>
      <c r="CK124" s="1043"/>
      <c r="CL124" s="1043"/>
      <c r="CM124" s="1043"/>
      <c r="CN124" s="1043"/>
      <c r="CO124" s="1044"/>
      <c r="CP124" s="1050" t="s">
        <v>454</v>
      </c>
      <c r="CQ124" s="1051"/>
      <c r="CR124" s="1051"/>
      <c r="CS124" s="1051"/>
      <c r="CT124" s="1051"/>
      <c r="CU124" s="1051"/>
      <c r="CV124" s="1051"/>
      <c r="CW124" s="1051"/>
      <c r="CX124" s="1051"/>
      <c r="CY124" s="1051"/>
      <c r="CZ124" s="1051"/>
      <c r="DA124" s="1051"/>
      <c r="DB124" s="1051"/>
      <c r="DC124" s="1051"/>
      <c r="DD124" s="1051"/>
      <c r="DE124" s="1051"/>
      <c r="DF124" s="1052"/>
      <c r="DG124" s="1035">
        <v>170259</v>
      </c>
      <c r="DH124" s="1014"/>
      <c r="DI124" s="1014"/>
      <c r="DJ124" s="1014"/>
      <c r="DK124" s="1015"/>
      <c r="DL124" s="1013">
        <v>125177</v>
      </c>
      <c r="DM124" s="1014"/>
      <c r="DN124" s="1014"/>
      <c r="DO124" s="1014"/>
      <c r="DP124" s="1015"/>
      <c r="DQ124" s="1013">
        <v>39763</v>
      </c>
      <c r="DR124" s="1014"/>
      <c r="DS124" s="1014"/>
      <c r="DT124" s="1014"/>
      <c r="DU124" s="1015"/>
      <c r="DV124" s="1016">
        <v>0</v>
      </c>
      <c r="DW124" s="1017"/>
      <c r="DX124" s="1017"/>
      <c r="DY124" s="1017"/>
      <c r="DZ124" s="1018"/>
    </row>
    <row r="125" spans="1:130" s="199" customFormat="1" ht="26.25" customHeight="1" x14ac:dyDescent="0.15">
      <c r="A125" s="1089"/>
      <c r="B125" s="976"/>
      <c r="C125" s="946" t="s">
        <v>443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455</v>
      </c>
      <c r="CL125" s="1038"/>
      <c r="CM125" s="1038"/>
      <c r="CN125" s="1038"/>
      <c r="CO125" s="1039"/>
      <c r="CP125" s="970" t="s">
        <v>456</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457</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459</v>
      </c>
      <c r="AY127" s="1063"/>
      <c r="AZ127" s="1063"/>
      <c r="BA127" s="1063"/>
      <c r="BB127" s="1063"/>
      <c r="BC127" s="1063"/>
      <c r="BD127" s="1063"/>
      <c r="BE127" s="1064"/>
      <c r="BF127" s="1065" t="s">
        <v>460</v>
      </c>
      <c r="BG127" s="1063"/>
      <c r="BH127" s="1063"/>
      <c r="BI127" s="1063"/>
      <c r="BJ127" s="1063"/>
      <c r="BK127" s="1063"/>
      <c r="BL127" s="1064"/>
      <c r="BM127" s="1065" t="s">
        <v>461</v>
      </c>
      <c r="BN127" s="1063"/>
      <c r="BO127" s="1063"/>
      <c r="BP127" s="1063"/>
      <c r="BQ127" s="1063"/>
      <c r="BR127" s="1063"/>
      <c r="BS127" s="1064"/>
      <c r="BT127" s="1065" t="s">
        <v>462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463</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465</v>
      </c>
      <c r="X128" s="1075"/>
      <c r="Y128" s="1075"/>
      <c r="Z128" s="1076"/>
      <c r="AA128" s="1077">
        <v>446672</v>
      </c>
      <c r="AB128" s="1078"/>
      <c r="AC128" s="1078"/>
      <c r="AD128" s="1078"/>
      <c r="AE128" s="1079"/>
      <c r="AF128" s="1080">
        <v>444121</v>
      </c>
      <c r="AG128" s="1078"/>
      <c r="AH128" s="1078"/>
      <c r="AI128" s="1078"/>
      <c r="AJ128" s="1079"/>
      <c r="AK128" s="1080">
        <v>350715</v>
      </c>
      <c r="AL128" s="1078"/>
      <c r="AM128" s="1078"/>
      <c r="AN128" s="1078"/>
      <c r="AO128" s="1079"/>
      <c r="AP128" s="1081"/>
      <c r="AQ128" s="1082"/>
      <c r="AR128" s="1082"/>
      <c r="AS128" s="1082"/>
      <c r="AT128" s="1083"/>
      <c r="AU128" s="235"/>
      <c r="AV128" s="235"/>
      <c r="AW128" s="235"/>
      <c r="AX128" s="918" t="s">
        <v>466</v>
      </c>
      <c r="AY128" s="919"/>
      <c r="AZ128" s="919"/>
      <c r="BA128" s="919"/>
      <c r="BB128" s="919"/>
      <c r="BC128" s="919"/>
      <c r="BD128" s="919"/>
      <c r="BE128" s="920"/>
      <c r="BF128" s="1084" t="s">
        <v>113</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467</v>
      </c>
      <c r="CQ128" s="1067"/>
      <c r="CR128" s="1067"/>
      <c r="CS128" s="1067"/>
      <c r="CT128" s="1067"/>
      <c r="CU128" s="1067"/>
      <c r="CV128" s="1067"/>
      <c r="CW128" s="1067"/>
      <c r="CX128" s="1067"/>
      <c r="CY128" s="1067"/>
      <c r="CZ128" s="1067"/>
      <c r="DA128" s="1067"/>
      <c r="DB128" s="1067"/>
      <c r="DC128" s="1067"/>
      <c r="DD128" s="1067"/>
      <c r="DE128" s="1067"/>
      <c r="DF128" s="1068"/>
      <c r="DG128" s="1069">
        <v>196</v>
      </c>
      <c r="DH128" s="1070"/>
      <c r="DI128" s="1070"/>
      <c r="DJ128" s="1070"/>
      <c r="DK128" s="1070"/>
      <c r="DL128" s="1070">
        <v>17</v>
      </c>
      <c r="DM128" s="1070"/>
      <c r="DN128" s="1070"/>
      <c r="DO128" s="1070"/>
      <c r="DP128" s="1070"/>
      <c r="DQ128" s="1070">
        <v>4</v>
      </c>
      <c r="DR128" s="1070"/>
      <c r="DS128" s="1070"/>
      <c r="DT128" s="1070"/>
      <c r="DU128" s="1070"/>
      <c r="DV128" s="1071">
        <v>0</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468</v>
      </c>
      <c r="X129" s="1104"/>
      <c r="Y129" s="1104"/>
      <c r="Z129" s="1105"/>
      <c r="AA129" s="988">
        <v>105534503</v>
      </c>
      <c r="AB129" s="989"/>
      <c r="AC129" s="989"/>
      <c r="AD129" s="989"/>
      <c r="AE129" s="990"/>
      <c r="AF129" s="991">
        <v>106199589</v>
      </c>
      <c r="AG129" s="989"/>
      <c r="AH129" s="989"/>
      <c r="AI129" s="989"/>
      <c r="AJ129" s="990"/>
      <c r="AK129" s="991">
        <v>105975296</v>
      </c>
      <c r="AL129" s="989"/>
      <c r="AM129" s="989"/>
      <c r="AN129" s="989"/>
      <c r="AO129" s="990"/>
      <c r="AP129" s="1106"/>
      <c r="AQ129" s="1107"/>
      <c r="AR129" s="1107"/>
      <c r="AS129" s="1107"/>
      <c r="AT129" s="1108"/>
      <c r="AU129" s="237"/>
      <c r="AV129" s="237"/>
      <c r="AW129" s="237"/>
      <c r="AX129" s="1097" t="s">
        <v>469</v>
      </c>
      <c r="AY129" s="980"/>
      <c r="AZ129" s="980"/>
      <c r="BA129" s="980"/>
      <c r="BB129" s="980"/>
      <c r="BC129" s="980"/>
      <c r="BD129" s="980"/>
      <c r="BE129" s="981"/>
      <c r="BF129" s="1098" t="s">
        <v>113</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471</v>
      </c>
      <c r="X130" s="1104"/>
      <c r="Y130" s="1104"/>
      <c r="Z130" s="1105"/>
      <c r="AA130" s="988">
        <v>15273981</v>
      </c>
      <c r="AB130" s="989"/>
      <c r="AC130" s="989"/>
      <c r="AD130" s="989"/>
      <c r="AE130" s="990"/>
      <c r="AF130" s="991">
        <v>14470549</v>
      </c>
      <c r="AG130" s="989"/>
      <c r="AH130" s="989"/>
      <c r="AI130" s="989"/>
      <c r="AJ130" s="990"/>
      <c r="AK130" s="991">
        <v>14077149</v>
      </c>
      <c r="AL130" s="989"/>
      <c r="AM130" s="989"/>
      <c r="AN130" s="989"/>
      <c r="AO130" s="990"/>
      <c r="AP130" s="1106"/>
      <c r="AQ130" s="1107"/>
      <c r="AR130" s="1107"/>
      <c r="AS130" s="1107"/>
      <c r="AT130" s="1108"/>
      <c r="AU130" s="237"/>
      <c r="AV130" s="237"/>
      <c r="AW130" s="237"/>
      <c r="AX130" s="1097" t="s">
        <v>472</v>
      </c>
      <c r="AY130" s="980"/>
      <c r="AZ130" s="980"/>
      <c r="BA130" s="980"/>
      <c r="BB130" s="980"/>
      <c r="BC130" s="980"/>
      <c r="BD130" s="980"/>
      <c r="BE130" s="981"/>
      <c r="BF130" s="1134">
        <v>6.7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473</v>
      </c>
      <c r="X131" s="1142"/>
      <c r="Y131" s="1142"/>
      <c r="Z131" s="1143"/>
      <c r="AA131" s="1035">
        <v>90260522</v>
      </c>
      <c r="AB131" s="1014"/>
      <c r="AC131" s="1014"/>
      <c r="AD131" s="1014"/>
      <c r="AE131" s="1015"/>
      <c r="AF131" s="1013">
        <v>91729040</v>
      </c>
      <c r="AG131" s="1014"/>
      <c r="AH131" s="1014"/>
      <c r="AI131" s="1014"/>
      <c r="AJ131" s="1015"/>
      <c r="AK131" s="1013">
        <v>91898147</v>
      </c>
      <c r="AL131" s="1014"/>
      <c r="AM131" s="1014"/>
      <c r="AN131" s="1014"/>
      <c r="AO131" s="1015"/>
      <c r="AP131" s="1144"/>
      <c r="AQ131" s="1145"/>
      <c r="AR131" s="1145"/>
      <c r="AS131" s="1145"/>
      <c r="AT131" s="1146"/>
      <c r="AU131" s="237"/>
      <c r="AV131" s="237"/>
      <c r="AW131" s="237"/>
      <c r="AX131" s="1116" t="s">
        <v>474</v>
      </c>
      <c r="AY131" s="1067"/>
      <c r="AZ131" s="1067"/>
      <c r="BA131" s="1067"/>
      <c r="BB131" s="1067"/>
      <c r="BC131" s="1067"/>
      <c r="BD131" s="1067"/>
      <c r="BE131" s="1068"/>
      <c r="BF131" s="1117">
        <v>59.5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476</v>
      </c>
      <c r="W132" s="1127"/>
      <c r="X132" s="1127"/>
      <c r="Y132" s="1127"/>
      <c r="Z132" s="1128"/>
      <c r="AA132" s="1129">
        <v>5.7477077300000001</v>
      </c>
      <c r="AB132" s="1130"/>
      <c r="AC132" s="1130"/>
      <c r="AD132" s="1130"/>
      <c r="AE132" s="1131"/>
      <c r="AF132" s="1132">
        <v>7.0411027959999997</v>
      </c>
      <c r="AG132" s="1130"/>
      <c r="AH132" s="1130"/>
      <c r="AI132" s="1130"/>
      <c r="AJ132" s="1131"/>
      <c r="AK132" s="1132">
        <v>7.5203681749999998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477</v>
      </c>
      <c r="W133" s="1110"/>
      <c r="X133" s="1110"/>
      <c r="Y133" s="1110"/>
      <c r="Z133" s="1111"/>
      <c r="AA133" s="1112">
        <v>6.8</v>
      </c>
      <c r="AB133" s="1113"/>
      <c r="AC133" s="1113"/>
      <c r="AD133" s="1113"/>
      <c r="AE133" s="1114"/>
      <c r="AF133" s="1112">
        <v>6.4</v>
      </c>
      <c r="AG133" s="1113"/>
      <c r="AH133" s="1113"/>
      <c r="AI133" s="1113"/>
      <c r="AJ133" s="1114"/>
      <c r="AK133" s="1112">
        <v>6.7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46" zoomScaleNormal="85" zoomScaleSheetLayoutView="55" workbookViewId="0">
      <selection activeCell="J95" sqref="J9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9" zoomScaleNormal="40" zoomScaleSheetLayoutView="55" workbookViewId="0">
      <selection activeCell="AG13" sqref="AG13"/>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478</v>
      </c>
      <c r="B5" s="248"/>
      <c r="C5" s="248"/>
      <c r="D5" s="248"/>
      <c r="E5" s="248"/>
      <c r="F5" s="248"/>
      <c r="G5" s="248"/>
      <c r="H5" s="248"/>
      <c r="I5" s="248"/>
      <c r="J5" s="248"/>
      <c r="K5" s="248"/>
      <c r="L5" s="248"/>
      <c r="M5" s="248"/>
      <c r="N5" s="248"/>
      <c r="O5" s="249"/>
    </row>
    <row r="6" spans="1:16" x14ac:dyDescent="0.15">
      <c r="A6" s="250"/>
      <c r="B6" s="246"/>
      <c r="C6" s="246"/>
      <c r="D6" s="246"/>
      <c r="E6" s="246"/>
      <c r="F6" s="246"/>
      <c r="G6" s="251" t="s">
        <v>479</v>
      </c>
      <c r="H6" s="251"/>
      <c r="I6" s="251"/>
      <c r="J6" s="251"/>
      <c r="K6" s="246"/>
      <c r="L6" s="246"/>
      <c r="M6" s="246"/>
      <c r="N6" s="246"/>
    </row>
    <row r="7" spans="1:16" x14ac:dyDescent="0.15">
      <c r="A7" s="250"/>
      <c r="B7" s="246"/>
      <c r="C7" s="246"/>
      <c r="D7" s="246"/>
      <c r="E7" s="246"/>
      <c r="F7" s="246"/>
      <c r="G7" s="253"/>
      <c r="H7" s="254"/>
      <c r="I7" s="254"/>
      <c r="J7" s="255"/>
      <c r="K7" s="1150" t="s">
        <v>480</v>
      </c>
      <c r="L7" s="256"/>
      <c r="M7" s="257" t="s">
        <v>481</v>
      </c>
      <c r="N7" s="258"/>
    </row>
    <row r="8" spans="1:16" x14ac:dyDescent="0.15">
      <c r="A8" s="250"/>
      <c r="B8" s="246"/>
      <c r="C8" s="246"/>
      <c r="D8" s="246"/>
      <c r="E8" s="246"/>
      <c r="F8" s="246"/>
      <c r="G8" s="259"/>
      <c r="H8" s="260"/>
      <c r="I8" s="260"/>
      <c r="J8" s="261"/>
      <c r="K8" s="1151"/>
      <c r="L8" s="262" t="s">
        <v>482</v>
      </c>
      <c r="M8" s="263" t="s">
        <v>483</v>
      </c>
      <c r="N8" s="264" t="s">
        <v>484</v>
      </c>
    </row>
    <row r="9" spans="1:16" x14ac:dyDescent="0.15">
      <c r="A9" s="250"/>
      <c r="B9" s="246"/>
      <c r="C9" s="246"/>
      <c r="D9" s="246"/>
      <c r="E9" s="246"/>
      <c r="F9" s="246"/>
      <c r="G9" s="1152" t="s">
        <v>485</v>
      </c>
      <c r="H9" s="1153"/>
      <c r="I9" s="1153"/>
      <c r="J9" s="1154"/>
      <c r="K9" s="265">
        <v>25649208</v>
      </c>
      <c r="L9" s="266">
        <v>49719</v>
      </c>
      <c r="M9" s="267">
        <v>57606</v>
      </c>
      <c r="N9" s="268">
        <v>-13.7</v>
      </c>
    </row>
    <row r="10" spans="1:16" x14ac:dyDescent="0.15">
      <c r="A10" s="250"/>
      <c r="B10" s="246"/>
      <c r="C10" s="246"/>
      <c r="D10" s="246"/>
      <c r="E10" s="246"/>
      <c r="F10" s="246"/>
      <c r="G10" s="1152" t="s">
        <v>486</v>
      </c>
      <c r="H10" s="1153"/>
      <c r="I10" s="1153"/>
      <c r="J10" s="1154"/>
      <c r="K10" s="269">
        <v>1278172</v>
      </c>
      <c r="L10" s="270">
        <v>2478</v>
      </c>
      <c r="M10" s="271">
        <v>2562</v>
      </c>
      <c r="N10" s="272">
        <v>-3.3</v>
      </c>
    </row>
    <row r="11" spans="1:16" ht="13.5" customHeight="1" x14ac:dyDescent="0.15">
      <c r="A11" s="250"/>
      <c r="B11" s="246"/>
      <c r="C11" s="246"/>
      <c r="D11" s="246"/>
      <c r="E11" s="246"/>
      <c r="F11" s="246"/>
      <c r="G11" s="1152" t="s">
        <v>487</v>
      </c>
      <c r="H11" s="1153"/>
      <c r="I11" s="1153"/>
      <c r="J11" s="1154"/>
      <c r="K11" s="269">
        <v>278374</v>
      </c>
      <c r="L11" s="270">
        <v>540</v>
      </c>
      <c r="M11" s="271">
        <v>1597</v>
      </c>
      <c r="N11" s="272">
        <v>-66.2</v>
      </c>
    </row>
    <row r="12" spans="1:16" ht="13.5" customHeight="1" x14ac:dyDescent="0.15">
      <c r="A12" s="250"/>
      <c r="B12" s="246"/>
      <c r="C12" s="246"/>
      <c r="D12" s="246"/>
      <c r="E12" s="246"/>
      <c r="F12" s="246"/>
      <c r="G12" s="1152" t="s">
        <v>488</v>
      </c>
      <c r="H12" s="1153"/>
      <c r="I12" s="1153"/>
      <c r="J12" s="1154"/>
      <c r="K12" s="269">
        <v>64336</v>
      </c>
      <c r="L12" s="270">
        <v>125</v>
      </c>
      <c r="M12" s="271">
        <v>583</v>
      </c>
      <c r="N12" s="272">
        <v>-78.599999999999994</v>
      </c>
    </row>
    <row r="13" spans="1:16" ht="13.5" customHeight="1" x14ac:dyDescent="0.15">
      <c r="A13" s="250"/>
      <c r="B13" s="246"/>
      <c r="C13" s="246"/>
      <c r="D13" s="246"/>
      <c r="E13" s="246"/>
      <c r="F13" s="246"/>
      <c r="G13" s="1152" t="s">
        <v>489</v>
      </c>
      <c r="H13" s="1153"/>
      <c r="I13" s="1153"/>
      <c r="J13" s="1154"/>
      <c r="K13" s="269" t="s">
        <v>490</v>
      </c>
      <c r="L13" s="270" t="s">
        <v>490</v>
      </c>
      <c r="M13" s="271">
        <v>23</v>
      </c>
      <c r="N13" s="272" t="s">
        <v>490</v>
      </c>
    </row>
    <row r="14" spans="1:16" ht="13.5" customHeight="1" x14ac:dyDescent="0.15">
      <c r="A14" s="250"/>
      <c r="B14" s="246"/>
      <c r="C14" s="246"/>
      <c r="D14" s="246"/>
      <c r="E14" s="246"/>
      <c r="F14" s="246"/>
      <c r="G14" s="1152" t="s">
        <v>491</v>
      </c>
      <c r="H14" s="1153"/>
      <c r="I14" s="1153"/>
      <c r="J14" s="1154"/>
      <c r="K14" s="269">
        <v>928182</v>
      </c>
      <c r="L14" s="270">
        <v>1799</v>
      </c>
      <c r="M14" s="271">
        <v>1821</v>
      </c>
      <c r="N14" s="272">
        <v>-1.2</v>
      </c>
    </row>
    <row r="15" spans="1:16" ht="13.5" customHeight="1" x14ac:dyDescent="0.15">
      <c r="A15" s="250"/>
      <c r="B15" s="246"/>
      <c r="C15" s="246"/>
      <c r="D15" s="246"/>
      <c r="E15" s="246"/>
      <c r="F15" s="246"/>
      <c r="G15" s="1152" t="s">
        <v>492</v>
      </c>
      <c r="H15" s="1153"/>
      <c r="I15" s="1153"/>
      <c r="J15" s="1154"/>
      <c r="K15" s="269">
        <v>645469</v>
      </c>
      <c r="L15" s="270">
        <v>1251</v>
      </c>
      <c r="M15" s="271">
        <v>1288</v>
      </c>
      <c r="N15" s="272">
        <v>-2.9</v>
      </c>
    </row>
    <row r="16" spans="1:16" x14ac:dyDescent="0.15">
      <c r="A16" s="250"/>
      <c r="B16" s="246"/>
      <c r="C16" s="246"/>
      <c r="D16" s="246"/>
      <c r="E16" s="246"/>
      <c r="F16" s="246"/>
      <c r="G16" s="1155" t="s">
        <v>493</v>
      </c>
      <c r="H16" s="1156"/>
      <c r="I16" s="1156"/>
      <c r="J16" s="1157"/>
      <c r="K16" s="270">
        <v>-2335950</v>
      </c>
      <c r="L16" s="270">
        <v>-4528</v>
      </c>
      <c r="M16" s="271">
        <v>-4777</v>
      </c>
      <c r="N16" s="272">
        <v>-5.2</v>
      </c>
    </row>
    <row r="17" spans="1:16" x14ac:dyDescent="0.15">
      <c r="A17" s="250"/>
      <c r="B17" s="246"/>
      <c r="C17" s="246"/>
      <c r="D17" s="246"/>
      <c r="E17" s="246"/>
      <c r="F17" s="246"/>
      <c r="G17" s="1155" t="s">
        <v>171</v>
      </c>
      <c r="H17" s="1156"/>
      <c r="I17" s="1156"/>
      <c r="J17" s="1157"/>
      <c r="K17" s="270">
        <v>26507791</v>
      </c>
      <c r="L17" s="270">
        <v>51383</v>
      </c>
      <c r="M17" s="271">
        <v>60704</v>
      </c>
      <c r="N17" s="272">
        <v>-15.4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494</v>
      </c>
      <c r="H19" s="246"/>
      <c r="I19" s="246"/>
      <c r="J19" s="246"/>
      <c r="K19" s="246"/>
      <c r="L19" s="246"/>
      <c r="M19" s="246"/>
      <c r="N19" s="246"/>
    </row>
    <row r="20" spans="1:16" x14ac:dyDescent="0.15">
      <c r="A20" s="250"/>
      <c r="B20" s="246"/>
      <c r="C20" s="246"/>
      <c r="D20" s="246"/>
      <c r="E20" s="246"/>
      <c r="F20" s="246"/>
      <c r="G20" s="274"/>
      <c r="H20" s="275"/>
      <c r="I20" s="275"/>
      <c r="J20" s="276"/>
      <c r="K20" s="277" t="s">
        <v>495</v>
      </c>
      <c r="L20" s="278" t="s">
        <v>496</v>
      </c>
      <c r="M20" s="279" t="s">
        <v>497</v>
      </c>
      <c r="N20" s="280"/>
    </row>
    <row r="21" spans="1:16" s="286" customFormat="1" x14ac:dyDescent="0.15">
      <c r="A21" s="281"/>
      <c r="B21" s="251"/>
      <c r="C21" s="251"/>
      <c r="D21" s="251"/>
      <c r="E21" s="251"/>
      <c r="F21" s="251"/>
      <c r="G21" s="1147" t="s">
        <v>498</v>
      </c>
      <c r="H21" s="1148"/>
      <c r="I21" s="1148"/>
      <c r="J21" s="1149"/>
      <c r="K21" s="282">
        <v>5.6</v>
      </c>
      <c r="L21" s="283">
        <v>6.19</v>
      </c>
      <c r="M21" s="284">
        <v>-0.59</v>
      </c>
      <c r="N21" s="251"/>
      <c r="O21" s="285"/>
      <c r="P21" s="281"/>
    </row>
    <row r="22" spans="1:16" s="286" customFormat="1" x14ac:dyDescent="0.15">
      <c r="A22" s="281"/>
      <c r="B22" s="251"/>
      <c r="C22" s="251"/>
      <c r="D22" s="251"/>
      <c r="E22" s="251"/>
      <c r="F22" s="251"/>
      <c r="G22" s="1147" t="s">
        <v>499</v>
      </c>
      <c r="H22" s="1148"/>
      <c r="I22" s="1148"/>
      <c r="J22" s="1149"/>
      <c r="K22" s="287">
        <v>99.8</v>
      </c>
      <c r="L22" s="288">
        <v>100.2</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502</v>
      </c>
      <c r="H29" s="251"/>
      <c r="I29" s="251"/>
      <c r="J29" s="251"/>
      <c r="K29" s="246"/>
      <c r="L29" s="246"/>
      <c r="M29" s="246"/>
      <c r="N29" s="246"/>
      <c r="O29" s="295"/>
    </row>
    <row r="30" spans="1:16" x14ac:dyDescent="0.15">
      <c r="A30" s="250"/>
      <c r="B30" s="246"/>
      <c r="C30" s="246"/>
      <c r="D30" s="246"/>
      <c r="E30" s="246"/>
      <c r="F30" s="246"/>
      <c r="G30" s="253"/>
      <c r="H30" s="254"/>
      <c r="I30" s="254"/>
      <c r="J30" s="255"/>
      <c r="K30" s="1150" t="s">
        <v>480</v>
      </c>
      <c r="L30" s="256"/>
      <c r="M30" s="257" t="s">
        <v>481</v>
      </c>
      <c r="N30" s="258"/>
    </row>
    <row r="31" spans="1:16" x14ac:dyDescent="0.15">
      <c r="A31" s="250"/>
      <c r="B31" s="246"/>
      <c r="C31" s="246"/>
      <c r="D31" s="246"/>
      <c r="E31" s="246"/>
      <c r="F31" s="246"/>
      <c r="G31" s="259"/>
      <c r="H31" s="260"/>
      <c r="I31" s="260"/>
      <c r="J31" s="261"/>
      <c r="K31" s="1151"/>
      <c r="L31" s="262" t="s">
        <v>482</v>
      </c>
      <c r="M31" s="263" t="s">
        <v>483</v>
      </c>
      <c r="N31" s="264" t="s">
        <v>484</v>
      </c>
    </row>
    <row r="32" spans="1:16" ht="27" customHeight="1" x14ac:dyDescent="0.15">
      <c r="A32" s="250"/>
      <c r="B32" s="246"/>
      <c r="C32" s="246"/>
      <c r="D32" s="246"/>
      <c r="E32" s="246"/>
      <c r="F32" s="246"/>
      <c r="G32" s="1163" t="s">
        <v>503</v>
      </c>
      <c r="H32" s="1164"/>
      <c r="I32" s="1164"/>
      <c r="J32" s="1165"/>
      <c r="K32" s="296">
        <v>15273017</v>
      </c>
      <c r="L32" s="296">
        <v>29606</v>
      </c>
      <c r="M32" s="297">
        <v>38230</v>
      </c>
      <c r="N32" s="298">
        <v>-22.6</v>
      </c>
    </row>
    <row r="33" spans="1:16" ht="13.5" customHeight="1" x14ac:dyDescent="0.15">
      <c r="A33" s="250"/>
      <c r="B33" s="246"/>
      <c r="C33" s="246"/>
      <c r="D33" s="246"/>
      <c r="E33" s="246"/>
      <c r="F33" s="246"/>
      <c r="G33" s="1163" t="s">
        <v>504</v>
      </c>
      <c r="H33" s="1164"/>
      <c r="I33" s="1164"/>
      <c r="J33" s="1165"/>
      <c r="K33" s="296" t="s">
        <v>490</v>
      </c>
      <c r="L33" s="296" t="s">
        <v>490</v>
      </c>
      <c r="M33" s="297" t="s">
        <v>490</v>
      </c>
      <c r="N33" s="298" t="s">
        <v>490</v>
      </c>
    </row>
    <row r="34" spans="1:16" ht="27" customHeight="1" x14ac:dyDescent="0.15">
      <c r="A34" s="250"/>
      <c r="B34" s="246"/>
      <c r="C34" s="246"/>
      <c r="D34" s="246"/>
      <c r="E34" s="246"/>
      <c r="F34" s="246"/>
      <c r="G34" s="1163" t="s">
        <v>505</v>
      </c>
      <c r="H34" s="1164"/>
      <c r="I34" s="1164"/>
      <c r="J34" s="1165"/>
      <c r="K34" s="296">
        <v>433333</v>
      </c>
      <c r="L34" s="296">
        <v>840</v>
      </c>
      <c r="M34" s="297">
        <v>109</v>
      </c>
      <c r="N34" s="298">
        <v>670.6</v>
      </c>
    </row>
    <row r="35" spans="1:16" ht="27" customHeight="1" x14ac:dyDescent="0.15">
      <c r="A35" s="250"/>
      <c r="B35" s="246"/>
      <c r="C35" s="246"/>
      <c r="D35" s="246"/>
      <c r="E35" s="246"/>
      <c r="F35" s="246"/>
      <c r="G35" s="1163" t="s">
        <v>506</v>
      </c>
      <c r="H35" s="1164"/>
      <c r="I35" s="1164"/>
      <c r="J35" s="1165"/>
      <c r="K35" s="296">
        <v>5631574</v>
      </c>
      <c r="L35" s="296">
        <v>10916</v>
      </c>
      <c r="M35" s="297">
        <v>9521</v>
      </c>
      <c r="N35" s="298">
        <v>14.7</v>
      </c>
    </row>
    <row r="36" spans="1:16" ht="27" customHeight="1" x14ac:dyDescent="0.15">
      <c r="A36" s="250"/>
      <c r="B36" s="246"/>
      <c r="C36" s="246"/>
      <c r="D36" s="246"/>
      <c r="E36" s="246"/>
      <c r="F36" s="246"/>
      <c r="G36" s="1163" t="s">
        <v>507</v>
      </c>
      <c r="H36" s="1164"/>
      <c r="I36" s="1164"/>
      <c r="J36" s="1165"/>
      <c r="K36" s="296" t="s">
        <v>490</v>
      </c>
      <c r="L36" s="296" t="s">
        <v>490</v>
      </c>
      <c r="M36" s="297">
        <v>386</v>
      </c>
      <c r="N36" s="298" t="s">
        <v>490</v>
      </c>
    </row>
    <row r="37" spans="1:16" ht="13.5" customHeight="1" x14ac:dyDescent="0.15">
      <c r="A37" s="250"/>
      <c r="B37" s="246"/>
      <c r="C37" s="246"/>
      <c r="D37" s="246"/>
      <c r="E37" s="246"/>
      <c r="F37" s="246"/>
      <c r="G37" s="1163" t="s">
        <v>508</v>
      </c>
      <c r="H37" s="1164"/>
      <c r="I37" s="1164"/>
      <c r="J37" s="1165"/>
      <c r="K37" s="296">
        <v>172</v>
      </c>
      <c r="L37" s="296">
        <v>0</v>
      </c>
      <c r="M37" s="297">
        <v>876</v>
      </c>
      <c r="N37" s="298">
        <v>-100</v>
      </c>
    </row>
    <row r="38" spans="1:16" ht="27" customHeight="1" x14ac:dyDescent="0.15">
      <c r="A38" s="250"/>
      <c r="B38" s="246"/>
      <c r="C38" s="246"/>
      <c r="D38" s="246"/>
      <c r="E38" s="246"/>
      <c r="F38" s="246"/>
      <c r="G38" s="1166" t="s">
        <v>509</v>
      </c>
      <c r="H38" s="1167"/>
      <c r="I38" s="1167"/>
      <c r="J38" s="1168"/>
      <c r="K38" s="299">
        <v>847</v>
      </c>
      <c r="L38" s="299">
        <v>2</v>
      </c>
      <c r="M38" s="300">
        <v>2</v>
      </c>
      <c r="N38" s="301">
        <v>0</v>
      </c>
      <c r="O38" s="295"/>
    </row>
    <row r="39" spans="1:16" x14ac:dyDescent="0.15">
      <c r="A39" s="250"/>
      <c r="B39" s="246"/>
      <c r="C39" s="246"/>
      <c r="D39" s="246"/>
      <c r="E39" s="246"/>
      <c r="F39" s="246"/>
      <c r="G39" s="1166" t="s">
        <v>510</v>
      </c>
      <c r="H39" s="1167"/>
      <c r="I39" s="1167"/>
      <c r="J39" s="1168"/>
      <c r="K39" s="302">
        <v>-350715</v>
      </c>
      <c r="L39" s="302">
        <v>-680</v>
      </c>
      <c r="M39" s="303">
        <v>-8387</v>
      </c>
      <c r="N39" s="304">
        <v>-91.9</v>
      </c>
      <c r="O39" s="295"/>
    </row>
    <row r="40" spans="1:16" ht="27" customHeight="1" x14ac:dyDescent="0.15">
      <c r="A40" s="250"/>
      <c r="B40" s="246"/>
      <c r="C40" s="246"/>
      <c r="D40" s="246"/>
      <c r="E40" s="246"/>
      <c r="F40" s="246"/>
      <c r="G40" s="1163" t="s">
        <v>511</v>
      </c>
      <c r="H40" s="1164"/>
      <c r="I40" s="1164"/>
      <c r="J40" s="1165"/>
      <c r="K40" s="302">
        <v>-14077149</v>
      </c>
      <c r="L40" s="302">
        <v>-27288</v>
      </c>
      <c r="M40" s="303">
        <v>-29253</v>
      </c>
      <c r="N40" s="304">
        <v>-6.7</v>
      </c>
      <c r="O40" s="295"/>
    </row>
    <row r="41" spans="1:16" x14ac:dyDescent="0.15">
      <c r="A41" s="250"/>
      <c r="B41" s="246"/>
      <c r="C41" s="246"/>
      <c r="D41" s="246"/>
      <c r="E41" s="246"/>
      <c r="F41" s="246"/>
      <c r="G41" s="1169" t="s">
        <v>282</v>
      </c>
      <c r="H41" s="1170"/>
      <c r="I41" s="1170"/>
      <c r="J41" s="1171"/>
      <c r="K41" s="296">
        <v>6911079</v>
      </c>
      <c r="L41" s="302">
        <v>13397</v>
      </c>
      <c r="M41" s="303">
        <v>11483</v>
      </c>
      <c r="N41" s="304">
        <v>16.7</v>
      </c>
      <c r="O41" s="295"/>
    </row>
    <row r="42" spans="1:16" x14ac:dyDescent="0.15">
      <c r="A42" s="250"/>
      <c r="B42" s="246"/>
      <c r="C42" s="246"/>
      <c r="D42" s="246"/>
      <c r="E42" s="246"/>
      <c r="F42" s="246"/>
      <c r="G42" s="305" t="s">
        <v>512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514</v>
      </c>
      <c r="H48" s="310"/>
      <c r="I48" s="310"/>
      <c r="J48" s="310"/>
      <c r="K48" s="310"/>
      <c r="L48" s="310"/>
      <c r="M48" s="311"/>
      <c r="N48" s="310"/>
    </row>
    <row r="49" spans="1:14" ht="13.5" customHeight="1" x14ac:dyDescent="0.15">
      <c r="A49" s="250"/>
      <c r="B49" s="246"/>
      <c r="C49" s="246"/>
      <c r="D49" s="246"/>
      <c r="E49" s="246"/>
      <c r="F49" s="246"/>
      <c r="G49" s="312"/>
      <c r="H49" s="313"/>
      <c r="I49" s="1158" t="s">
        <v>480</v>
      </c>
      <c r="J49" s="1160" t="s">
        <v>515</v>
      </c>
      <c r="K49" s="1161"/>
      <c r="L49" s="1161"/>
      <c r="M49" s="1161"/>
      <c r="N49" s="1162"/>
    </row>
    <row r="50" spans="1:14" x14ac:dyDescent="0.15">
      <c r="A50" s="250"/>
      <c r="B50" s="246"/>
      <c r="C50" s="246"/>
      <c r="D50" s="246"/>
      <c r="E50" s="246"/>
      <c r="F50" s="246"/>
      <c r="G50" s="314"/>
      <c r="H50" s="315"/>
      <c r="I50" s="1159"/>
      <c r="J50" s="316" t="s">
        <v>516</v>
      </c>
      <c r="K50" s="317" t="s">
        <v>517</v>
      </c>
      <c r="L50" s="318" t="s">
        <v>518</v>
      </c>
      <c r="M50" s="319" t="s">
        <v>519</v>
      </c>
      <c r="N50" s="320" t="s">
        <v>520</v>
      </c>
    </row>
    <row r="51" spans="1:14" x14ac:dyDescent="0.15">
      <c r="A51" s="250"/>
      <c r="B51" s="246"/>
      <c r="C51" s="246"/>
      <c r="D51" s="246"/>
      <c r="E51" s="246"/>
      <c r="F51" s="246"/>
      <c r="G51" s="312" t="s">
        <v>521</v>
      </c>
      <c r="H51" s="313"/>
      <c r="I51" s="321">
        <v>23398385</v>
      </c>
      <c r="J51" s="322">
        <v>45261</v>
      </c>
      <c r="K51" s="323">
        <v>-11.6</v>
      </c>
      <c r="L51" s="324">
        <v>41705</v>
      </c>
      <c r="M51" s="325">
        <v>-4.9000000000000004</v>
      </c>
      <c r="N51" s="326">
        <v>-6.7</v>
      </c>
    </row>
    <row r="52" spans="1:14" x14ac:dyDescent="0.15">
      <c r="A52" s="250"/>
      <c r="B52" s="246"/>
      <c r="C52" s="246"/>
      <c r="D52" s="246"/>
      <c r="E52" s="246"/>
      <c r="F52" s="246"/>
      <c r="G52" s="327"/>
      <c r="H52" s="328" t="s">
        <v>522</v>
      </c>
      <c r="I52" s="329">
        <v>9567830</v>
      </c>
      <c r="J52" s="330">
        <v>18508</v>
      </c>
      <c r="K52" s="331">
        <v>40.9</v>
      </c>
      <c r="L52" s="332">
        <v>22742</v>
      </c>
      <c r="M52" s="333">
        <v>-4.0999999999999996</v>
      </c>
      <c r="N52" s="334">
        <v>45</v>
      </c>
    </row>
    <row r="53" spans="1:14" x14ac:dyDescent="0.15">
      <c r="A53" s="250"/>
      <c r="B53" s="246"/>
      <c r="C53" s="246"/>
      <c r="D53" s="246"/>
      <c r="E53" s="246"/>
      <c r="F53" s="246"/>
      <c r="G53" s="312" t="s">
        <v>523</v>
      </c>
      <c r="H53" s="313"/>
      <c r="I53" s="321">
        <v>18705040</v>
      </c>
      <c r="J53" s="322">
        <v>36107</v>
      </c>
      <c r="K53" s="323">
        <v>-20.2</v>
      </c>
      <c r="L53" s="324">
        <v>47677</v>
      </c>
      <c r="M53" s="325">
        <v>14.3</v>
      </c>
      <c r="N53" s="326">
        <v>-34.5</v>
      </c>
    </row>
    <row r="54" spans="1:14" x14ac:dyDescent="0.15">
      <c r="A54" s="250"/>
      <c r="B54" s="246"/>
      <c r="C54" s="246"/>
      <c r="D54" s="246"/>
      <c r="E54" s="246"/>
      <c r="F54" s="246"/>
      <c r="G54" s="327"/>
      <c r="H54" s="328" t="s">
        <v>522</v>
      </c>
      <c r="I54" s="329">
        <v>9234698</v>
      </c>
      <c r="J54" s="330">
        <v>17826</v>
      </c>
      <c r="K54" s="331">
        <v>-3.7</v>
      </c>
      <c r="L54" s="332">
        <v>23360</v>
      </c>
      <c r="M54" s="333">
        <v>2.7</v>
      </c>
      <c r="N54" s="334">
        <v>-6.4</v>
      </c>
    </row>
    <row r="55" spans="1:14" x14ac:dyDescent="0.15">
      <c r="A55" s="250"/>
      <c r="B55" s="246"/>
      <c r="C55" s="246"/>
      <c r="D55" s="246"/>
      <c r="E55" s="246"/>
      <c r="F55" s="246"/>
      <c r="G55" s="312" t="s">
        <v>524</v>
      </c>
      <c r="H55" s="313"/>
      <c r="I55" s="321">
        <v>21299587</v>
      </c>
      <c r="J55" s="322">
        <v>41162</v>
      </c>
      <c r="K55" s="323">
        <v>14</v>
      </c>
      <c r="L55" s="324">
        <v>51613</v>
      </c>
      <c r="M55" s="325">
        <v>8.3000000000000007</v>
      </c>
      <c r="N55" s="326">
        <v>5.7</v>
      </c>
    </row>
    <row r="56" spans="1:14" x14ac:dyDescent="0.15">
      <c r="A56" s="250"/>
      <c r="B56" s="246"/>
      <c r="C56" s="246"/>
      <c r="D56" s="246"/>
      <c r="E56" s="246"/>
      <c r="F56" s="246"/>
      <c r="G56" s="327"/>
      <c r="H56" s="328" t="s">
        <v>522</v>
      </c>
      <c r="I56" s="329">
        <v>8251324</v>
      </c>
      <c r="J56" s="330">
        <v>15946</v>
      </c>
      <c r="K56" s="331">
        <v>-10.5</v>
      </c>
      <c r="L56" s="332">
        <v>25872</v>
      </c>
      <c r="M56" s="333">
        <v>10.8</v>
      </c>
      <c r="N56" s="334">
        <v>-21.3</v>
      </c>
    </row>
    <row r="57" spans="1:14" x14ac:dyDescent="0.15">
      <c r="A57" s="250"/>
      <c r="B57" s="246"/>
      <c r="C57" s="246"/>
      <c r="D57" s="246"/>
      <c r="E57" s="246"/>
      <c r="F57" s="246"/>
      <c r="G57" s="312" t="s">
        <v>525</v>
      </c>
      <c r="H57" s="313"/>
      <c r="I57" s="321">
        <v>23085033</v>
      </c>
      <c r="J57" s="322">
        <v>44647</v>
      </c>
      <c r="K57" s="323">
        <v>8.5</v>
      </c>
      <c r="L57" s="324">
        <v>50880</v>
      </c>
      <c r="M57" s="325">
        <v>-1.4</v>
      </c>
      <c r="N57" s="326">
        <v>9.9</v>
      </c>
    </row>
    <row r="58" spans="1:14" x14ac:dyDescent="0.15">
      <c r="A58" s="250"/>
      <c r="B58" s="246"/>
      <c r="C58" s="246"/>
      <c r="D58" s="246"/>
      <c r="E58" s="246"/>
      <c r="F58" s="246"/>
      <c r="G58" s="327"/>
      <c r="H58" s="328" t="s">
        <v>522</v>
      </c>
      <c r="I58" s="329">
        <v>11330770</v>
      </c>
      <c r="J58" s="330">
        <v>21914</v>
      </c>
      <c r="K58" s="331">
        <v>37.4</v>
      </c>
      <c r="L58" s="332">
        <v>27819</v>
      </c>
      <c r="M58" s="333">
        <v>7.5</v>
      </c>
      <c r="N58" s="334">
        <v>29.9</v>
      </c>
    </row>
    <row r="59" spans="1:14" x14ac:dyDescent="0.15">
      <c r="A59" s="250"/>
      <c r="B59" s="246"/>
      <c r="C59" s="246"/>
      <c r="D59" s="246"/>
      <c r="E59" s="246"/>
      <c r="F59" s="246"/>
      <c r="G59" s="312" t="s">
        <v>526</v>
      </c>
      <c r="H59" s="313"/>
      <c r="I59" s="321">
        <v>18644513</v>
      </c>
      <c r="J59" s="322">
        <v>36141</v>
      </c>
      <c r="K59" s="323">
        <v>-19.100000000000001</v>
      </c>
      <c r="L59" s="324">
        <v>46395</v>
      </c>
      <c r="M59" s="325">
        <v>-8.8000000000000007</v>
      </c>
      <c r="N59" s="326">
        <v>-10.3</v>
      </c>
    </row>
    <row r="60" spans="1:14" x14ac:dyDescent="0.15">
      <c r="A60" s="250"/>
      <c r="B60" s="246"/>
      <c r="C60" s="246"/>
      <c r="D60" s="246"/>
      <c r="E60" s="246"/>
      <c r="F60" s="246"/>
      <c r="G60" s="327"/>
      <c r="H60" s="328" t="s">
        <v>522</v>
      </c>
      <c r="I60" s="335">
        <v>8016466</v>
      </c>
      <c r="J60" s="330">
        <v>15539</v>
      </c>
      <c r="K60" s="331">
        <v>-29.1</v>
      </c>
      <c r="L60" s="332">
        <v>26304</v>
      </c>
      <c r="M60" s="333">
        <v>-5.4</v>
      </c>
      <c r="N60" s="334">
        <v>-23.7</v>
      </c>
    </row>
    <row r="61" spans="1:14" x14ac:dyDescent="0.15">
      <c r="A61" s="250"/>
      <c r="B61" s="246"/>
      <c r="C61" s="246"/>
      <c r="D61" s="246"/>
      <c r="E61" s="246"/>
      <c r="F61" s="246"/>
      <c r="G61" s="312" t="s">
        <v>527</v>
      </c>
      <c r="H61" s="336"/>
      <c r="I61" s="337">
        <v>21026512</v>
      </c>
      <c r="J61" s="338">
        <v>40664</v>
      </c>
      <c r="K61" s="339">
        <v>-5.7</v>
      </c>
      <c r="L61" s="340">
        <v>47654</v>
      </c>
      <c r="M61" s="341">
        <v>1.5</v>
      </c>
      <c r="N61" s="326">
        <v>-7.2</v>
      </c>
    </row>
    <row r="62" spans="1:14" x14ac:dyDescent="0.15">
      <c r="A62" s="250"/>
      <c r="B62" s="246"/>
      <c r="C62" s="246"/>
      <c r="D62" s="246"/>
      <c r="E62" s="246"/>
      <c r="F62" s="246"/>
      <c r="G62" s="327"/>
      <c r="H62" s="328" t="s">
        <v>522</v>
      </c>
      <c r="I62" s="329">
        <v>9280218</v>
      </c>
      <c r="J62" s="330">
        <v>17947</v>
      </c>
      <c r="K62" s="331">
        <v>7</v>
      </c>
      <c r="L62" s="332">
        <v>25219</v>
      </c>
      <c r="M62" s="333">
        <v>2.2999999999999998</v>
      </c>
      <c r="N62" s="334">
        <v>4.7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0" zoomScaleNormal="100" zoomScaleSheetLayoutView="55" workbookViewId="0">
      <selection activeCell="I103" sqref="I10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5"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2" t="s">
        <v>3</v>
      </c>
      <c r="D47" s="1172"/>
      <c r="E47" s="1173"/>
      <c r="F47" s="11">
        <v>15.91</v>
      </c>
      <c r="G47" s="12">
        <v>18.399999999999999</v>
      </c>
      <c r="H47" s="12">
        <v>18.48</v>
      </c>
      <c r="I47" s="12">
        <v>17.14</v>
      </c>
      <c r="J47" s="13">
        <v>16.8</v>
      </c>
    </row>
    <row r="48" spans="2:10" ht="57.75" customHeight="1" x14ac:dyDescent="0.15">
      <c r="B48" s="14"/>
      <c r="C48" s="1174" t="s">
        <v>4</v>
      </c>
      <c r="D48" s="1174"/>
      <c r="E48" s="1175"/>
      <c r="F48" s="15">
        <v>2.3199999999999998</v>
      </c>
      <c r="G48" s="16">
        <v>2.96</v>
      </c>
      <c r="H48" s="16">
        <v>2.66</v>
      </c>
      <c r="I48" s="16">
        <v>2.54</v>
      </c>
      <c r="J48" s="17">
        <v>2.6</v>
      </c>
    </row>
    <row r="49" spans="2:10" ht="57.75" customHeight="1" thickBot="1" x14ac:dyDescent="0.2">
      <c r="B49" s="18"/>
      <c r="C49" s="1176" t="s">
        <v>5</v>
      </c>
      <c r="D49" s="1176"/>
      <c r="E49" s="1177"/>
      <c r="F49" s="19" t="s">
        <v>534</v>
      </c>
      <c r="G49" s="20">
        <v>1.97</v>
      </c>
      <c r="H49" s="20" t="s">
        <v>535</v>
      </c>
      <c r="I49" s="20" t="s">
        <v>536</v>
      </c>
      <c r="J49" s="21" t="s">
        <v>537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2018-10-17T08:55:40Z</cp:lastPrinted>
  <dcterms:created xsi:type="dcterms:W3CDTF">2018-01-24T06:07:54Z</dcterms:created>
  <dcterms:modified xsi:type="dcterms:W3CDTF">2018-11-27T23:29:35Z</dcterms:modified>
  <cp:category/>
</cp:coreProperties>
</file>