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7F3BC563-DF15-427F-B98A-7524427541F9}" xr6:coauthVersionLast="36" xr6:coauthVersionMax="47" xr10:uidLastSave="{00000000-0000-0000-0000-000000000000}"/>
  <workbookProtection workbookAlgorithmName="SHA-512" workbookHashValue="V9WvXYfQFwQ6b5FdVoR9aqIzOxaqlOC5fEfukQ7KNpH3tU085KyXvWPp4raBXwjfbRni3wPwQph4Qpp7rnBk1A==" workbookSaltValue="U7uFOHJmpNIQ8l5aKT/ZaQ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JC32" i="4" s="1"/>
  <c r="DO7" i="5"/>
  <c r="MA31" i="4" s="1"/>
  <c r="DN7" i="5"/>
  <c r="DM7" i="5"/>
  <c r="KO31" i="4" s="1"/>
  <c r="DL7" i="5"/>
  <c r="DK7" i="5"/>
  <c r="DI7" i="5"/>
  <c r="DH7" i="5"/>
  <c r="DG7" i="5"/>
  <c r="LE78" i="4" s="1"/>
  <c r="DF7" i="5"/>
  <c r="KP78" i="4" s="1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BV7" i="5"/>
  <c r="BU7" i="5"/>
  <c r="BT7" i="5"/>
  <c r="LH52" i="4" s="1"/>
  <c r="BS7" i="5"/>
  <c r="KO52" i="4" s="1"/>
  <c r="BR7" i="5"/>
  <c r="BQ7" i="5"/>
  <c r="BO7" i="5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AE7" i="5"/>
  <c r="AD7" i="5"/>
  <c r="AC7" i="5"/>
  <c r="AB7" i="5"/>
  <c r="BZ31" i="4" s="1"/>
  <c r="AA7" i="5"/>
  <c r="BG31" i="4" s="1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F88" i="4"/>
  <c r="C88" i="4"/>
  <c r="MI78" i="4"/>
  <c r="LT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V53" i="4"/>
  <c r="JC53" i="4"/>
  <c r="HJ53" i="4"/>
  <c r="GQ53" i="4"/>
  <c r="FX53" i="4"/>
  <c r="FE53" i="4"/>
  <c r="CS53" i="4"/>
  <c r="BZ53" i="4"/>
  <c r="BG53" i="4"/>
  <c r="U53" i="4"/>
  <c r="MA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HJ32" i="4"/>
  <c r="GQ32" i="4"/>
  <c r="FX32" i="4"/>
  <c r="FE32" i="4"/>
  <c r="EL32" i="4"/>
  <c r="CS32" i="4"/>
  <c r="BZ32" i="4"/>
  <c r="BG32" i="4"/>
  <c r="AN32" i="4"/>
  <c r="U32" i="4"/>
  <c r="LH31" i="4"/>
  <c r="JV31" i="4"/>
  <c r="JC31" i="4"/>
  <c r="HJ31" i="4"/>
  <c r="GQ31" i="4"/>
  <c r="FX31" i="4"/>
  <c r="EL31" i="4"/>
  <c r="CS31" i="4"/>
  <c r="AN31" i="4"/>
  <c r="U31" i="4"/>
  <c r="LJ10" i="4"/>
  <c r="JQ10" i="4"/>
  <c r="HX10" i="4"/>
  <c r="DU10" i="4"/>
  <c r="B10" i="4"/>
  <c r="LJ8" i="4"/>
  <c r="JQ8" i="4"/>
  <c r="HX8" i="4"/>
  <c r="FJ8" i="4"/>
  <c r="DU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GQ30" i="4"/>
  <c r="BZ51" i="4"/>
  <c r="BG30" i="4"/>
  <c r="KO30" i="4"/>
  <c r="BG51" i="4"/>
  <c r="AV76" i="4"/>
  <c r="KO51" i="4"/>
  <c r="LE76" i="4"/>
  <c r="FX51" i="4"/>
  <c r="HP76" i="4"/>
  <c r="FX30" i="4"/>
  <c r="FE51" i="4"/>
  <c r="HA76" i="4"/>
  <c r="AN51" i="4"/>
  <c r="FE30" i="4"/>
  <c r="KP76" i="4"/>
  <c r="AN30" i="4"/>
  <c r="AG76" i="4"/>
  <c r="JV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<sst xmlns="http://schemas.openxmlformats.org/spreadsheetml/2006/main" count="280" uniqueCount="133">
  <si>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</si>
  <si>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</si>
  <si>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</si>
  <si>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</si>
  <si>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</si>
  <si>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</si>
  <si>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</si>
  <si>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</si>
  <si>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</si>
  <si>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</si>
  <si>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</si>
  <si>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</si>
  <si>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</si>
  <si>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</si>
  <si>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</si>
  <si>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</si>
  <si>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</si>
  <si>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</si>
  <si>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</si>
  <si>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</si>
  <si>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</si>
  <si>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</si>
  <si>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</si>
  <si>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</si>
  <si>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</si>
  <si>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</si>
  <si>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</si>
  <si>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</si>
  <si>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</si>
  <si>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</si>
  <si>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</si>
  <si>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</si>
  <si>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</si>
  <si>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</si>
  <si>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</si>
  <si>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</si>
  <si>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</si>
  <si>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</si>
  <si>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</si>
  <si>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</si>
  <si>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</si>
  <si>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</si>
  <si>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</si>
  <si>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</si>
  <si>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</si>
  <si>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</si>
  <si>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</si>
  <si>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</si>
  <si>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</si>
  <si>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</si>
  <si>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</si>
  <si>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</si>
  <si>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</si>
  <si>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</si>
  <si>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</si>
  <si>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</si>
  <si>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</si>
  <si>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</si>
  <si>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</si>
  <si>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</si>
  <si>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</si>
  <si>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</si>
  <si>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</si>
  <si>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</si>
  <si>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</si>
  <si>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</si>
  <si>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</si>
  <si>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</si>
  <si>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</si>
  <si>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</si>
  <si>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</si>
  <si>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</si>
  <si>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</si>
  <si>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</si>
  <si>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</si>
  <si>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</si>
  <si>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</si>
  <si>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</si>
  <si>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</si>
  <si>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</si>
  <si>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</si>
  <si>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</si>
  <si>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</si>
  <si>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</si>
  <si>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</si>
  <si>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</si>
  <si>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</si>
  <si>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</si>
  <si>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</si>
  <si>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</si>
  <si>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</si>
  <si>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</si>
  <si>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</si>
  <si>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</si>
  <si>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</si>
  <si>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</si>
  <si>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</si>
  <si>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</si>
  <si>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</si>
  <si>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</si>
  <si>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</si>
  <si>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</si>
  <si>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</si>
  <si>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</si>
  <si>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</si>
  <si>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</si>
  <si>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</si>
  <si>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</si>
  <si>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</si>
  <si>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</si>
  <si>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</si>
  <si>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</si>
  <si>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</si>
  <si>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</si>
  <si>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</si>
  <si>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</si>
  <si>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</si>
  <si>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</si>
  <si>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</si>
  <si>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</si>
  <si>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</si>
  <si>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</si>
  <si>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</si>
  <si>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</si>
  <si>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</si>
  <si>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</si>
  <si>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</si>
  <si>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</si>
  <si>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</si>
  <si>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他会計からの繰入は必要ない状況であり、収支も安定している中、適切に維持管理をしていく必要がある。</t>
    <phoneticPr fontId="5"/>
  </si>
  <si>
    <t>　指定管理者と協力しながら、継続的な利用者の確保及び維持管理に努めていく必要がある。</t>
    <phoneticPr fontId="5"/>
  </si>
  <si>
    <t xml:space="preserve"> 平成27年度から、指定管理者による利用料金制の導入により、安定した運営が行われている。（平成29年度以降は、指定管理者の決算を合わせたため、収益等の状況が下がったように見えている。）
　平成29年度は、ライン補修などの維持修繕を実施し、費用がかさみ収支が悪化したが、平成30年度以降、近隣団地の入居者数増や指定管理者の営業努力により、利用者が増加傾向である。
　今後も、指定管理者と協力し、収益確保を継続するための検討をしていく。</t>
    <rPh sb="198" eb="200">
      <t>カクホ</t>
    </rPh>
    <rPh sb="201" eb="203">
      <t>ケイゾク</t>
    </rPh>
    <phoneticPr fontId="5"/>
  </si>
  <si>
    <t>　当駐車場は定期のみの駐車場であり、稼働率は算定していない。
　なお、中心部から離れているものの、周辺の民間のマンションの入居者が増加していることから、平成30年度から利用者が増加し、令和元年度からは横ばいである。</t>
    <rPh sb="76" eb="78">
      <t>ヘイセイ</t>
    </rPh>
    <rPh sb="88" eb="90">
      <t>ゾウカ</t>
    </rPh>
    <rPh sb="92" eb="94">
      <t>レイワ</t>
    </rPh>
    <rPh sb="94" eb="97">
      <t>ガンネンド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</si>
</sst>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1626.2</c:v>
                </c:pt>
                <c:pt idx="1">
                  <c:v>164.2</c:v>
                </c:pt>
                <c:pt idx="2">
                  <c:v>122.1</c:v>
                </c:pt>
                <c:pt idx="3">
                  <c:v>190.1</c:v>
                </c:pt>
                <c:pt idx="4">
                  <c:v>169.5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F2C-8198-D26FF24BD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0-4F2C-8198-D26FF24BD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9-4009-B39B-F74E16265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9-4009-B39B-F74E16265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AD1-4518-B6CE-2D82E08F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1-4518-B6CE-2D82E08F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327-460B-9695-8EB6C7921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7-460B-9695-8EB6C7921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7-4C52-95AD-E2356A9D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7-4C52-95AD-E2356A9D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3-443F-AE20-7EE9B725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3-443F-AE20-7EE9B725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D-4097-B18A-C49837862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D-4097-B18A-C49837862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93.9</c:v>
                </c:pt>
                <c:pt idx="1">
                  <c:v>39.1</c:v>
                </c:pt>
                <c:pt idx="2">
                  <c:v>18.100000000000001</c:v>
                </c:pt>
                <c:pt idx="3">
                  <c:v>47.4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5-4FE2-B9C5-9D11402F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5-4FE2-B9C5-9D11402F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1282</c:v>
                </c:pt>
                <c:pt idx="1">
                  <c:v>1557</c:v>
                </c:pt>
                <c:pt idx="2">
                  <c:v>1094</c:v>
                </c:pt>
                <c:pt idx="3">
                  <c:v>3460</c:v>
                </c:pt>
                <c:pt idx="4">
                  <c:v>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2A9-80CD-7FDCA574D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0-42A9-80CD-7FDCA574D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上野町駐車場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4695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1626.2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164.2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122.1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190.1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169.5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93.9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39.1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18.100000000000001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47.4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1282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1557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1094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3460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3377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fx31RF15WyKEi9J37xsWN+MGpY0PK+dMt9aQyPzNV950AvHqRb9LWI39T6PbgYi8KcpUruAwwv9+D14IYDLZg==" saltValue="TAAOB0WOuFKuIrc41n+/8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90</v>
      </c>
      <c r="AW5" s="59" t="s">
        <v>91</v>
      </c>
      <c r="AX5" s="59" t="s">
        <v>102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100</v>
      </c>
      <c r="BH5" s="59" t="s">
        <v>91</v>
      </c>
      <c r="BI5" s="59" t="s">
        <v>102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100</v>
      </c>
      <c r="BS5" s="59" t="s">
        <v>91</v>
      </c>
      <c r="BT5" s="59" t="s">
        <v>102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105</v>
      </c>
      <c r="CD5" s="59" t="s">
        <v>91</v>
      </c>
      <c r="CE5" s="59" t="s">
        <v>102</v>
      </c>
      <c r="CF5" s="59" t="s">
        <v>106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104</v>
      </c>
      <c r="CP5" s="59" t="s">
        <v>100</v>
      </c>
      <c r="CQ5" s="59" t="s">
        <v>101</v>
      </c>
      <c r="CR5" s="59" t="s">
        <v>102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101</v>
      </c>
      <c r="DC5" s="59" t="s">
        <v>107</v>
      </c>
      <c r="DD5" s="59" t="s">
        <v>106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100</v>
      </c>
      <c r="DM5" s="59" t="s">
        <v>91</v>
      </c>
      <c r="DN5" s="59" t="s">
        <v>102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愛媛県松山市</v>
      </c>
      <c r="I6" s="60" t="str">
        <f t="shared" si="1"/>
        <v>上野町駐車場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27</v>
      </c>
      <c r="S6" s="62" t="str">
        <f t="shared" si="1"/>
        <v>無</v>
      </c>
      <c r="T6" s="62" t="str">
        <f t="shared" si="1"/>
        <v>無</v>
      </c>
      <c r="U6" s="63">
        <f t="shared" si="1"/>
        <v>4695</v>
      </c>
      <c r="V6" s="63">
        <f t="shared" si="1"/>
        <v>162</v>
      </c>
      <c r="W6" s="63">
        <f t="shared" si="1"/>
        <v>0</v>
      </c>
      <c r="X6" s="62" t="str">
        <f t="shared" si="1"/>
        <v>利用料金制</v>
      </c>
      <c r="Y6" s="64">
        <f>IF(Y8="-",NA(),Y8)</f>
        <v>1626.2</v>
      </c>
      <c r="Z6" s="64">
        <f t="shared" ref="Z6:AH6" si="2">IF(Z8="-",NA(),Z8)</f>
        <v>164.2</v>
      </c>
      <c r="AA6" s="64">
        <f t="shared" si="2"/>
        <v>122.1</v>
      </c>
      <c r="AB6" s="64">
        <f t="shared" si="2"/>
        <v>190.1</v>
      </c>
      <c r="AC6" s="64">
        <f t="shared" si="2"/>
        <v>169.5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93.9</v>
      </c>
      <c r="BG6" s="64">
        <f t="shared" ref="BG6:BO6" si="5">IF(BG8="-",NA(),BG8)</f>
        <v>39.1</v>
      </c>
      <c r="BH6" s="64">
        <f t="shared" si="5"/>
        <v>18.100000000000001</v>
      </c>
      <c r="BI6" s="64">
        <f t="shared" si="5"/>
        <v>47.4</v>
      </c>
      <c r="BJ6" s="64">
        <f t="shared" si="5"/>
        <v>41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1282</v>
      </c>
      <c r="BR6" s="65">
        <f t="shared" ref="BR6:BZ6" si="6">IF(BR8="-",NA(),BR8)</f>
        <v>1557</v>
      </c>
      <c r="BS6" s="65">
        <f t="shared" si="6"/>
        <v>1094</v>
      </c>
      <c r="BT6" s="65">
        <f t="shared" si="6"/>
        <v>3460</v>
      </c>
      <c r="BU6" s="65">
        <f t="shared" si="6"/>
        <v>3377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愛媛県　松山市</v>
      </c>
      <c r="I7" s="60" t="str">
        <f t="shared" si="10"/>
        <v>上野町駐車場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27</v>
      </c>
      <c r="S7" s="62" t="str">
        <f t="shared" si="10"/>
        <v>無</v>
      </c>
      <c r="T7" s="62" t="str">
        <f t="shared" si="10"/>
        <v>無</v>
      </c>
      <c r="U7" s="63">
        <f t="shared" si="10"/>
        <v>4695</v>
      </c>
      <c r="V7" s="63">
        <f t="shared" si="10"/>
        <v>162</v>
      </c>
      <c r="W7" s="63">
        <f t="shared" si="10"/>
        <v>0</v>
      </c>
      <c r="X7" s="62" t="str">
        <f t="shared" si="10"/>
        <v>利用料金制</v>
      </c>
      <c r="Y7" s="64">
        <f>Y8</f>
        <v>1626.2</v>
      </c>
      <c r="Z7" s="64">
        <f t="shared" ref="Z7:AH7" si="11">Z8</f>
        <v>164.2</v>
      </c>
      <c r="AA7" s="64">
        <f t="shared" si="11"/>
        <v>122.1</v>
      </c>
      <c r="AB7" s="64">
        <f t="shared" si="11"/>
        <v>190.1</v>
      </c>
      <c r="AC7" s="64">
        <f t="shared" si="11"/>
        <v>169.5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93.9</v>
      </c>
      <c r="BG7" s="64">
        <f t="shared" ref="BG7:BO7" si="14">BG8</f>
        <v>39.1</v>
      </c>
      <c r="BH7" s="64">
        <f t="shared" si="14"/>
        <v>18.100000000000001</v>
      </c>
      <c r="BI7" s="64">
        <f t="shared" si="14"/>
        <v>47.4</v>
      </c>
      <c r="BJ7" s="64">
        <f t="shared" si="14"/>
        <v>41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1282</v>
      </c>
      <c r="BR7" s="65">
        <f t="shared" ref="BR7:BZ7" si="15">BR8</f>
        <v>1557</v>
      </c>
      <c r="BS7" s="65">
        <f t="shared" si="15"/>
        <v>1094</v>
      </c>
      <c r="BT7" s="65">
        <f t="shared" si="15"/>
        <v>3460</v>
      </c>
      <c r="BU7" s="65">
        <f t="shared" si="15"/>
        <v>3377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3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27</v>
      </c>
      <c r="S8" s="69" t="s">
        <v>122</v>
      </c>
      <c r="T8" s="69" t="s">
        <v>122</v>
      </c>
      <c r="U8" s="70">
        <v>4695</v>
      </c>
      <c r="V8" s="70">
        <v>162</v>
      </c>
      <c r="W8" s="70">
        <v>0</v>
      </c>
      <c r="X8" s="69" t="s">
        <v>123</v>
      </c>
      <c r="Y8" s="71">
        <v>1626.2</v>
      </c>
      <c r="Z8" s="71">
        <v>164.2</v>
      </c>
      <c r="AA8" s="71">
        <v>122.1</v>
      </c>
      <c r="AB8" s="71">
        <v>190.1</v>
      </c>
      <c r="AC8" s="71">
        <v>169.5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116</v>
      </c>
      <c r="AV8" s="72" t="s">
        <v>116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93.9</v>
      </c>
      <c r="BG8" s="71">
        <v>39.1</v>
      </c>
      <c r="BH8" s="71">
        <v>18.100000000000001</v>
      </c>
      <c r="BI8" s="71">
        <v>47.4</v>
      </c>
      <c r="BJ8" s="71">
        <v>41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1282</v>
      </c>
      <c r="BR8" s="72">
        <v>1557</v>
      </c>
      <c r="BS8" s="72">
        <v>1094</v>
      </c>
      <c r="BT8" s="73">
        <v>3460</v>
      </c>
      <c r="BU8" s="73">
        <v>3377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2022-02-03T04:08:59Z</cp:lastPrinted>
  <dcterms:created xsi:type="dcterms:W3CDTF">2021-12-17T06:07:54Z</dcterms:created>
  <dcterms:modified xsi:type="dcterms:W3CDTF">2022-02-16T02:19:48Z</dcterms:modified>
  <cp:category/>
</cp:coreProperties>
</file>