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元決算（R2実施）\02 その他照会・通知\20210208〆 公営企業に係る経営比較分析表（令和元年度\06_HP掲載用ファイル準備\"/>
    </mc:Choice>
  </mc:AlternateContent>
  <xr:revisionPtr revIDLastSave="0" documentId="13_ncr:1_{49AFEADF-BA67-426F-A810-B4E5ADC6A768}" xr6:coauthVersionLast="36" xr6:coauthVersionMax="36" xr10:uidLastSave="{00000000-0000-0000-0000-000000000000}"/>
  <workbookProtection workbookAlgorithmName="SHA-512" workbookHashValue="V0d6tkDcYgQl8Ej0MbksonjAxYXZJ6zbaKnrbFw38Fq3Syc0QWGu3oqrCzNDs6uwTCHNmpuRuRz54vpr9G7H+w==" workbookSaltValue="70Fjrep1X+bVxpClIVgSjQ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DM7" i="5"/>
  <c r="DL7" i="5"/>
  <c r="JV31" i="4" s="1"/>
  <c r="DK7" i="5"/>
  <c r="JC31" i="4" s="1"/>
  <c r="DI7" i="5"/>
  <c r="DH7" i="5"/>
  <c r="DG7" i="5"/>
  <c r="DF7" i="5"/>
  <c r="DE7" i="5"/>
  <c r="DD7" i="5"/>
  <c r="DC7" i="5"/>
  <c r="LT77" i="4" s="1"/>
  <c r="DB7" i="5"/>
  <c r="LE77" i="4" s="1"/>
  <c r="DA7" i="5"/>
  <c r="CZ7" i="5"/>
  <c r="CN7" i="5"/>
  <c r="CM7" i="5"/>
  <c r="BZ7" i="5"/>
  <c r="BY7" i="5"/>
  <c r="BX7" i="5"/>
  <c r="BW7" i="5"/>
  <c r="BV7" i="5"/>
  <c r="BU7" i="5"/>
  <c r="BT7" i="5"/>
  <c r="LH52" i="4" s="1"/>
  <c r="BS7" i="5"/>
  <c r="KO52" i="4" s="1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BG7" i="5"/>
  <c r="BF7" i="5"/>
  <c r="EL52" i="4" s="1"/>
  <c r="BD7" i="5"/>
  <c r="BC7" i="5"/>
  <c r="BB7" i="5"/>
  <c r="BG53" i="4" s="1"/>
  <c r="BA7" i="5"/>
  <c r="AN53" i="4" s="1"/>
  <c r="AZ7" i="5"/>
  <c r="AY7" i="5"/>
  <c r="AX7" i="5"/>
  <c r="AW7" i="5"/>
  <c r="AV7" i="5"/>
  <c r="AU7" i="5"/>
  <c r="AS7" i="5"/>
  <c r="AR7" i="5"/>
  <c r="GQ32" i="4" s="1"/>
  <c r="AQ7" i="5"/>
  <c r="AP7" i="5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BZ31" i="4" s="1"/>
  <c r="AA7" i="5"/>
  <c r="BG31" i="4" s="1"/>
  <c r="Z7" i="5"/>
  <c r="Y7" i="5"/>
  <c r="X7" i="5"/>
  <c r="LJ10" i="4" s="1"/>
  <c r="W7" i="5"/>
  <c r="JQ10" i="4" s="1"/>
  <c r="V7" i="5"/>
  <c r="U7" i="5"/>
  <c r="T7" i="5"/>
  <c r="S7" i="5"/>
  <c r="HX8" i="4" s="1"/>
  <c r="R7" i="5"/>
  <c r="Q7" i="5"/>
  <c r="CF10" i="4" s="1"/>
  <c r="P7" i="5"/>
  <c r="O7" i="5"/>
  <c r="B10" i="4" s="1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U53" i="4"/>
  <c r="MA52" i="4"/>
  <c r="JV52" i="4"/>
  <c r="JC52" i="4"/>
  <c r="GQ52" i="4"/>
  <c r="FX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LH31" i="4"/>
  <c r="KO31" i="4"/>
  <c r="GQ31" i="4"/>
  <c r="FE31" i="4"/>
  <c r="CS31" i="4"/>
  <c r="AN31" i="4"/>
  <c r="U31" i="4"/>
  <c r="HX10" i="4"/>
  <c r="DU10" i="4"/>
  <c r="LJ8" i="4"/>
  <c r="JQ8" i="4"/>
  <c r="FJ8" i="4"/>
  <c r="DU8" i="4"/>
  <c r="CF8" i="4"/>
  <c r="B8" i="4"/>
  <c r="MI76" i="4" l="1"/>
  <c r="HJ51" i="4"/>
  <c r="MA30" i="4"/>
  <c r="IT76" i="4"/>
  <c r="CS51" i="4"/>
  <c r="HJ30" i="4"/>
  <c r="MA51" i="4"/>
  <c r="CS30" i="4"/>
  <c r="BZ76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FX30" i="4"/>
  <c r="BG30" i="4"/>
  <c r="AV76" i="4"/>
  <c r="KO51" i="4"/>
  <c r="HP76" i="4"/>
  <c r="LE76" i="4"/>
  <c r="FX51" i="4"/>
  <c r="KO30" i="4"/>
  <c r="BG51" i="4"/>
  <c r="HA76" i="4"/>
  <c r="AN51" i="4"/>
  <c r="FE30" i="4"/>
  <c r="FE51" i="4"/>
  <c r="AN30" i="4"/>
  <c r="AG76" i="4"/>
  <c r="JV51" i="4"/>
  <c r="KP76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<sst xmlns="http://schemas.openxmlformats.org/spreadsheetml/2006/main" count="282" uniqueCount="129">
  <si>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</si>
  <si>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</si>
  <si>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</si>
  <si>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</si>
  <si>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</si>
  <si>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</si>
  <si>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</si>
  <si>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</si>
  <si>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</si>
  <si>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</si>
  <si>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</si>
  <si>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</si>
  <si>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</si>
  <si>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</si>
  <si>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</si>
  <si>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</si>
  <si>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</si>
  <si>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</si>
  <si>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</si>
  <si>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</si>
  <si>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</si>
  <si>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</si>
  <si>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</si>
  <si>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</si>
  <si>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</si>
  <si>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</si>
  <si>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</si>
  <si>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</si>
  <si>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</si>
  <si>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</si>
  <si>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</si>
  <si>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</si>
  <si>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</si>
  <si>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</si>
  <si>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</si>
  <si>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</si>
  <si>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</si>
  <si>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</si>
  <si>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</si>
  <si>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</si>
  <si>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</si>
  <si>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</si>
  <si>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</si>
  <si>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</si>
  <si>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</si>
  <si>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</si>
  <si>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</si>
  <si>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</si>
  <si>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</si>
  <si>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</si>
  <si>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</si>
  <si>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</si>
  <si>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</si>
  <si>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</si>
  <si>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</si>
  <si>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</si>
  <si>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</si>
  <si>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</si>
  <si>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</si>
  <si>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</si>
  <si>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</si>
  <si>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</si>
  <si>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</si>
  <si>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</si>
  <si>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</si>
  <si>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</si>
  <si>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</si>
  <si>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</si>
  <si>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</si>
  <si>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</si>
  <si>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</si>
  <si>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</si>
  <si>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</si>
  <si>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</si>
  <si>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</si>
  <si>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</si>
  <si>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</si>
  <si>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</si>
  <si>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</si>
  <si>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</si>
  <si>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</si>
  <si>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</si>
  <si>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</si>
  <si>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</si>
  <si>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</si>
  <si>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</si>
  <si>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</si>
  <si>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</si>
  <si>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</si>
  <si>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</si>
  <si>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</si>
  <si>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</si>
  <si>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</si>
  <si>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</si>
  <si>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</si>
  <si>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</si>
  <si>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</si>
  <si>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</si>
  <si>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</si>
  <si>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</si>
  <si>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</si>
  <si>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</si>
  <si>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</si>
  <si>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</si>
  <si>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</si>
  <si>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</si>
  <si>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</si>
  <si>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</si>
  <si>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</si>
  <si>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</si>
  <si>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</si>
  <si>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</si>
  <si>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</si>
  <si>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</si>
  <si>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</si>
  <si>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</si>
  <si>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</si>
  <si>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</si>
  <si>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</si>
  <si>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</si>
  <si>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</si>
  <si>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</si>
  <si>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</si>
  <si>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</si>
  <si>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</si>
  <si>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</si>
  <si>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</si>
  <si>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</si>
  <si>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国道高架の耐震補強工事に伴い、平成29年度は営業を休止、令和元年度は一部供用停止を行ったため減少がみられるが、徐々に利用者が戻ってくるなど回復している。
　今後も、指定管理者と協力し、収益性を向上するための検討をしていく。</t>
    <rPh sb="110" eb="112">
      <t>エイギョウ</t>
    </rPh>
    <rPh sb="113" eb="115">
      <t>キュウシ</t>
    </rPh>
    <rPh sb="116" eb="118">
      <t>レイワ</t>
    </rPh>
    <rPh sb="118" eb="120">
      <t>ガンネン</t>
    </rPh>
    <rPh sb="120" eb="121">
      <t>ド</t>
    </rPh>
    <rPh sb="122" eb="124">
      <t>イチブ</t>
    </rPh>
    <rPh sb="124" eb="128">
      <t>キョウヨウテイシ</t>
    </rPh>
    <rPh sb="129" eb="130">
      <t>オコナ</t>
    </rPh>
    <rPh sb="134" eb="136">
      <t>ゲンショウ</t>
    </rPh>
    <rPh sb="143" eb="145">
      <t>ジョジョ</t>
    </rPh>
    <rPh sb="146" eb="149">
      <t>リヨウシャ</t>
    </rPh>
    <rPh sb="150" eb="151">
      <t>モド</t>
    </rPh>
    <rPh sb="157" eb="159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</si>
</sst>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2603.6</c:v>
                </c:pt>
                <c:pt idx="1">
                  <c:v>1619.6</c:v>
                </c:pt>
                <c:pt idx="2">
                  <c:v>0</c:v>
                </c:pt>
                <c:pt idx="3">
                  <c:v>145.9</c:v>
                </c:pt>
                <c:pt idx="4">
                  <c:v>160.9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9-4B6C-B56A-55BD8002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9-4B6C-B56A-55BD8002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FF1-8597-BB6D0B350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9-4FF1-8597-BB6D0B350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14D-4AB7-B709-778E64C0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D-4AB7-B709-778E64C0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64-499A-A5D2-E338CF768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4-499A-A5D2-E338CF768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6-4CF1-91AA-483A895FB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6-4CF1-91AA-483A895FB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0-4F01-BF1C-E29B7BABE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0-4F01-BF1C-E29B7BABE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07D-A6B8-31A8E195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F-407D-A6B8-31A8E195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93.8</c:v>
                </c:pt>
                <c:pt idx="2">
                  <c:v>0</c:v>
                </c:pt>
                <c:pt idx="3">
                  <c:v>31.4</c:v>
                </c:pt>
                <c:pt idx="4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E-4C50-A72F-066156DF3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E-4C50-A72F-066156DF3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1402</c:v>
                </c:pt>
                <c:pt idx="1">
                  <c:v>1550</c:v>
                </c:pt>
                <c:pt idx="2">
                  <c:v>-8</c:v>
                </c:pt>
                <c:pt idx="3">
                  <c:v>283</c:v>
                </c:pt>
                <c:pt idx="4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1-491A-A5AE-B0A3F3FD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1-491A-A5AE-B0A3F3FD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高架下駐車場（朝美）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1079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51" t="s">
        <v>128</v>
      </c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51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51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51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51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51"/>
      <c r="NE20" s="152"/>
      <c r="NF20" s="152"/>
      <c r="NG20" s="152"/>
      <c r="NH20" s="152"/>
      <c r="NI20" s="152"/>
      <c r="NJ20" s="152"/>
      <c r="NK20" s="152"/>
      <c r="NL20" s="152"/>
      <c r="NM20" s="152"/>
      <c r="NN20" s="152"/>
      <c r="NO20" s="152"/>
      <c r="NP20" s="152"/>
      <c r="NQ20" s="152"/>
      <c r="NR20" s="15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51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51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51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51"/>
      <c r="NE24" s="152"/>
      <c r="NF24" s="152"/>
      <c r="NG24" s="152"/>
      <c r="NH24" s="152"/>
      <c r="NI24" s="152"/>
      <c r="NJ24" s="152"/>
      <c r="NK24" s="152"/>
      <c r="NL24" s="152"/>
      <c r="NM24" s="152"/>
      <c r="NN24" s="152"/>
      <c r="NO24" s="152"/>
      <c r="NP24" s="152"/>
      <c r="NQ24" s="152"/>
      <c r="NR24" s="15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51"/>
      <c r="NE25" s="152"/>
      <c r="NF25" s="152"/>
      <c r="NG25" s="152"/>
      <c r="NH25" s="152"/>
      <c r="NI25" s="152"/>
      <c r="NJ25" s="152"/>
      <c r="NK25" s="152"/>
      <c r="NL25" s="152"/>
      <c r="NM25" s="152"/>
      <c r="NN25" s="152"/>
      <c r="NO25" s="152"/>
      <c r="NP25" s="152"/>
      <c r="NQ25" s="152"/>
      <c r="NR25" s="15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51"/>
      <c r="NE26" s="152"/>
      <c r="NF26" s="152"/>
      <c r="NG26" s="152"/>
      <c r="NH26" s="152"/>
      <c r="NI26" s="152"/>
      <c r="NJ26" s="152"/>
      <c r="NK26" s="152"/>
      <c r="NL26" s="152"/>
      <c r="NM26" s="152"/>
      <c r="NN26" s="152"/>
      <c r="NO26" s="152"/>
      <c r="NP26" s="152"/>
      <c r="NQ26" s="152"/>
      <c r="NR26" s="15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51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51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51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51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2603.6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1619.6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145.9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160.9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96.2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93.8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31.4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37.799999999999997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1402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1550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-8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283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255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q+13At7P63WbwOCn0Ht8xGSdy7IgKKkzta+Zi+nHxy8p6muaHl50uA4zbFvt+m5Balz4CYtu6UAPCoAgRnuNg==" saltValue="J4OPZe7NWgAoFuBKwzauv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101</v>
      </c>
      <c r="AW5" s="59" t="s">
        <v>91</v>
      </c>
      <c r="AX5" s="59" t="s">
        <v>102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91</v>
      </c>
      <c r="BI5" s="59" t="s">
        <v>102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101</v>
      </c>
      <c r="BS5" s="59" t="s">
        <v>91</v>
      </c>
      <c r="BT5" s="59" t="s">
        <v>102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101</v>
      </c>
      <c r="CD5" s="59" t="s">
        <v>91</v>
      </c>
      <c r="CE5" s="59" t="s">
        <v>102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101</v>
      </c>
      <c r="CQ5" s="59" t="s">
        <v>91</v>
      </c>
      <c r="CR5" s="59" t="s">
        <v>102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101</v>
      </c>
      <c r="DB5" s="59" t="s">
        <v>91</v>
      </c>
      <c r="DC5" s="59" t="s">
        <v>102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101</v>
      </c>
      <c r="DM5" s="59" t="s">
        <v>91</v>
      </c>
      <c r="DN5" s="59" t="s">
        <v>102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104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愛媛県松山市</v>
      </c>
      <c r="I6" s="60" t="str">
        <f t="shared" si="1"/>
        <v>高架下駐車場（朝美）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無</v>
      </c>
      <c r="T6" s="62" t="str">
        <f t="shared" si="1"/>
        <v>無</v>
      </c>
      <c r="U6" s="63">
        <f t="shared" si="1"/>
        <v>1079</v>
      </c>
      <c r="V6" s="63">
        <f t="shared" si="1"/>
        <v>27</v>
      </c>
      <c r="W6" s="63">
        <f t="shared" si="1"/>
        <v>0</v>
      </c>
      <c r="X6" s="62" t="str">
        <f t="shared" si="1"/>
        <v>利用料金制</v>
      </c>
      <c r="Y6" s="64">
        <f>IF(Y8="-",NA(),Y8)</f>
        <v>2603.6</v>
      </c>
      <c r="Z6" s="64">
        <f t="shared" ref="Z6:AH6" si="2">IF(Z8="-",NA(),Z8)</f>
        <v>1619.6</v>
      </c>
      <c r="AA6" s="64">
        <f t="shared" si="2"/>
        <v>0</v>
      </c>
      <c r="AB6" s="64">
        <f t="shared" si="2"/>
        <v>145.9</v>
      </c>
      <c r="AC6" s="64">
        <f t="shared" si="2"/>
        <v>160.9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96.2</v>
      </c>
      <c r="BG6" s="64">
        <f t="shared" ref="BG6:BO6" si="5">IF(BG8="-",NA(),BG8)</f>
        <v>93.8</v>
      </c>
      <c r="BH6" s="64">
        <f t="shared" si="5"/>
        <v>0</v>
      </c>
      <c r="BI6" s="64">
        <f t="shared" si="5"/>
        <v>31.4</v>
      </c>
      <c r="BJ6" s="64">
        <f t="shared" si="5"/>
        <v>37.799999999999997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1402</v>
      </c>
      <c r="BR6" s="65">
        <f t="shared" ref="BR6:BZ6" si="6">IF(BR8="-",NA(),BR8)</f>
        <v>1550</v>
      </c>
      <c r="BS6" s="65">
        <f t="shared" si="6"/>
        <v>-8</v>
      </c>
      <c r="BT6" s="65">
        <f t="shared" si="6"/>
        <v>283</v>
      </c>
      <c r="BU6" s="65">
        <f t="shared" si="6"/>
        <v>255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106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愛媛県　松山市</v>
      </c>
      <c r="I7" s="60" t="str">
        <f t="shared" si="10"/>
        <v>高架下駐車場（朝美）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無</v>
      </c>
      <c r="T7" s="62" t="str">
        <f t="shared" si="10"/>
        <v>無</v>
      </c>
      <c r="U7" s="63">
        <f t="shared" si="10"/>
        <v>1079</v>
      </c>
      <c r="V7" s="63">
        <f t="shared" si="10"/>
        <v>27</v>
      </c>
      <c r="W7" s="63">
        <f t="shared" si="10"/>
        <v>0</v>
      </c>
      <c r="X7" s="62" t="str">
        <f t="shared" si="10"/>
        <v>利用料金制</v>
      </c>
      <c r="Y7" s="64">
        <f>Y8</f>
        <v>2603.6</v>
      </c>
      <c r="Z7" s="64">
        <f t="shared" ref="Z7:AH7" si="11">Z8</f>
        <v>1619.6</v>
      </c>
      <c r="AA7" s="64">
        <f t="shared" si="11"/>
        <v>0</v>
      </c>
      <c r="AB7" s="64">
        <f t="shared" si="11"/>
        <v>145.9</v>
      </c>
      <c r="AC7" s="64">
        <f t="shared" si="11"/>
        <v>160.9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96.2</v>
      </c>
      <c r="BG7" s="64">
        <f t="shared" ref="BG7:BO7" si="14">BG8</f>
        <v>93.8</v>
      </c>
      <c r="BH7" s="64">
        <f t="shared" si="14"/>
        <v>0</v>
      </c>
      <c r="BI7" s="64">
        <f t="shared" si="14"/>
        <v>31.4</v>
      </c>
      <c r="BJ7" s="64">
        <f t="shared" si="14"/>
        <v>37.799999999999997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1402</v>
      </c>
      <c r="BR7" s="65">
        <f t="shared" ref="BR7:BZ7" si="15">BR8</f>
        <v>1550</v>
      </c>
      <c r="BS7" s="65">
        <f t="shared" si="15"/>
        <v>-8</v>
      </c>
      <c r="BT7" s="65">
        <f t="shared" si="15"/>
        <v>283</v>
      </c>
      <c r="BU7" s="65">
        <f t="shared" si="15"/>
        <v>255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105</v>
      </c>
      <c r="CL7" s="61"/>
      <c r="CM7" s="63">
        <f>CM8</f>
        <v>0</v>
      </c>
      <c r="CN7" s="63" t="str">
        <f>CN8</f>
        <v>-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9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25</v>
      </c>
      <c r="S8" s="69" t="s">
        <v>118</v>
      </c>
      <c r="T8" s="69" t="s">
        <v>118</v>
      </c>
      <c r="U8" s="70">
        <v>1079</v>
      </c>
      <c r="V8" s="70">
        <v>27</v>
      </c>
      <c r="W8" s="70">
        <v>0</v>
      </c>
      <c r="X8" s="69" t="s">
        <v>119</v>
      </c>
      <c r="Y8" s="71">
        <v>2603.6</v>
      </c>
      <c r="Z8" s="71">
        <v>1619.6</v>
      </c>
      <c r="AA8" s="71">
        <v>0</v>
      </c>
      <c r="AB8" s="71">
        <v>145.9</v>
      </c>
      <c r="AC8" s="71">
        <v>160.9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112</v>
      </c>
      <c r="AV8" s="72" t="s">
        <v>112</v>
      </c>
      <c r="AW8" s="72" t="s">
        <v>112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96.2</v>
      </c>
      <c r="BG8" s="71">
        <v>93.8</v>
      </c>
      <c r="BH8" s="71">
        <v>0</v>
      </c>
      <c r="BI8" s="71">
        <v>31.4</v>
      </c>
      <c r="BJ8" s="71">
        <v>37.799999999999997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1402</v>
      </c>
      <c r="BR8" s="72">
        <v>1550</v>
      </c>
      <c r="BS8" s="72">
        <v>-8</v>
      </c>
      <c r="BT8" s="73">
        <v>283</v>
      </c>
      <c r="BU8" s="73">
        <v>255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0</v>
      </c>
      <c r="CN8" s="70" t="s">
        <v>112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120</v>
      </c>
      <c r="C10" s="78" t="s">
        <v>121</v>
      </c>
      <c r="D10" s="78" t="s">
        <v>122</v>
      </c>
      <c r="E10" s="78" t="s">
        <v>123</v>
      </c>
      <c r="F10" s="78" t="s">
        <v>124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nt025119</cp:lastModifiedBy>
  <cp:lastPrinted>2021-02-02T08:40:10Z</cp:lastPrinted>
  <dcterms:created xsi:type="dcterms:W3CDTF">2020-12-04T03:39:12Z</dcterms:created>
  <dcterms:modified xsi:type="dcterms:W3CDTF">2021-02-25T02:10:23Z</dcterms:modified>
  <cp:category/>
</cp:coreProperties>
</file>