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Pc-042-023\共有\00 駐車場、附置義務\01 駐車場\03 調査・回答\R2\210115 【〆切23（水）】公営企業に係る経営比較分析表（令和元年度決算）の分析等について（依頼）\回答\"/>
    </mc:Choice>
  </mc:AlternateContent>
  <xr:revisionPtr revIDLastSave="0" documentId="13_ncr:1_{5FAEB19C-58AC-4108-A7E1-182285ADFA74}" xr6:coauthVersionLast="36" xr6:coauthVersionMax="36" xr10:uidLastSave="{00000000-0000-0000-0000-000000000000}"/>
  <workbookProtection workbookAlgorithmName="SHA-512" workbookHashValue="S9GjxiSvWqZVV9X9B1YX79ZzgycIGdETLypODj0YblNpuMqf5CnPfaiQymlzFhSG5TTEZ2SatUvTt24dQkdflA==" workbookSaltValue="+msBbe7kuy8x39K+fPUFh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BG51" i="4"/>
  <c r="FX30" i="4"/>
  <c r="AV76" i="4"/>
  <c r="KO51" i="4"/>
  <c r="LE76" i="4"/>
  <c r="FX51" i="4"/>
  <c r="KO30" i="4"/>
  <c r="HP76" i="4"/>
  <c r="KP76" i="4"/>
  <c r="FE51" i="4"/>
  <c r="JV30" i="4"/>
  <c r="HA76" i="4"/>
  <c r="AN51" i="4"/>
  <c r="FE30" i="4"/>
  <c r="AN30" i="4"/>
  <c r="AG76" i="4"/>
  <c r="JV51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<sst xmlns="http://schemas.openxmlformats.org/spreadsheetml/2006/main" count="282" uniqueCount="131">
  <si>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</si>
  <si>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</si>
  <si>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</si>
  <si>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</si>
  <si>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</si>
  <si>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</si>
  <si>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</si>
  <si>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</si>
  <si>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</si>
  <si>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</si>
  <si>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</si>
  <si>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</si>
  <si>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</si>
  <si>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</si>
  <si>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</si>
  <si>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</si>
  <si>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</si>
  <si>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</si>
  <si>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</si>
  <si>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</si>
  <si>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</si>
  <si>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</si>
  <si>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</si>
  <si>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</si>
  <si>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</si>
  <si>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</si>
  <si>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</si>
  <si>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</si>
  <si>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</si>
  <si>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</si>
  <si>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</si>
  <si>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</si>
  <si>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</si>
  <si>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</si>
  <si>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</si>
  <si>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</si>
  <si>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</si>
  <si>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</si>
  <si>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</si>
  <si>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</si>
  <si>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</si>
  <si>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</si>
  <si>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</si>
  <si>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</si>
  <si>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</si>
  <si>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</si>
  <si>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</si>
  <si>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</si>
  <si>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</si>
  <si>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</si>
  <si>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</si>
  <si>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</si>
  <si>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</si>
  <si>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</si>
  <si>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</si>
  <si>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</si>
  <si>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</si>
  <si>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</si>
  <si>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</si>
  <si>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</si>
  <si>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</si>
  <si>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</si>
  <si>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</si>
  <si>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</si>
  <si>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</si>
  <si>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</si>
  <si>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</si>
  <si>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</si>
  <si>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</si>
  <si>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</si>
  <si>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</si>
  <si>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</si>
  <si>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</si>
  <si>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</si>
  <si>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</si>
  <si>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</si>
  <si>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</si>
  <si>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</si>
  <si>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</si>
  <si>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</si>
  <si>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</si>
  <si>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</si>
  <si>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</si>
  <si>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</si>
  <si>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</si>
  <si>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</si>
  <si>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</si>
  <si>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</si>
  <si>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</si>
  <si>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</si>
  <si>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</si>
  <si>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</si>
  <si>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</si>
  <si>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</si>
  <si>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</si>
  <si>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</si>
  <si>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</si>
  <si>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</si>
  <si>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</si>
  <si>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</si>
  <si>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</si>
  <si>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</si>
  <si>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</si>
  <si>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</si>
  <si>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</si>
  <si>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</si>
  <si>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</si>
  <si>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</si>
  <si>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</si>
  <si>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</si>
  <si>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</si>
  <si>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</si>
  <si>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</si>
  <si>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</si>
  <si>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</si>
  <si>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</si>
  <si>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</si>
  <si>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</si>
  <si>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</si>
  <si>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</si>
  <si>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</si>
  <si>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</si>
  <si>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</si>
  <si>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</si>
  <si>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</si>
  <si>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</si>
  <si>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</si>
  <si>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
導入により、収支が改善した。（平成29年度以降は、指定管理者の決算を合わせたため、収益等の
状況が下がったように見えている
　平成29年度に実施された国道高架の耐震補強工事に伴い、収入が落ち込んだが、平成30年1月から利用再開し、収入も回復している。
　今後も、指定管理者と協力し、収益性を向上する
ための検討をしていく。</t>
    <phoneticPr fontId="5"/>
  </si>
  <si>
    <t>　他会計からの繰入は必要ない状況であり、収支も
安定している。国道高架下を利用した平面駐車場で
あり、今後大幅な設備投資は見込んでいないが、継
続的に維持管理を行っていく。</t>
    <phoneticPr fontId="5"/>
  </si>
  <si>
    <t>　当駐車場は定期のみの駐車場であり、稼働率は算
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</si>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</sst>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2608.8000000000002</c:v>
                </c:pt>
                <c:pt idx="1">
                  <c:v>1616.9</c:v>
                </c:pt>
                <c:pt idx="2">
                  <c:v>58.2</c:v>
                </c:pt>
                <c:pt idx="3">
                  <c:v>167.1</c:v>
                </c:pt>
                <c:pt idx="4">
                  <c:v>175.6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9-4FA6-AF7E-8F0C3EA43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9-4FA6-AF7E-8F0C3EA43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4-48DB-85AB-68F2BF5BC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4-48DB-85AB-68F2BF5BC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3F-4E81-8652-AF29A572F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F-4E81-8652-AF29A572F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3C-4028-9E0A-745ABF81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C-4028-9E0A-745ABF81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7-40B7-A439-F923C8AF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7-40B7-A439-F923C8AF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F-49D8-90D4-0CEBF1A1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F-49D8-90D4-0CEBF1A1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5-42BA-8032-874403BAA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5-42BA-8032-874403BAA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93.8</c:v>
                </c:pt>
                <c:pt idx="2">
                  <c:v>-72</c:v>
                </c:pt>
                <c:pt idx="3">
                  <c:v>40.1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8-43F5-A879-5B254DE5E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8-43F5-A879-5B254DE5E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1706</c:v>
                </c:pt>
                <c:pt idx="1">
                  <c:v>1790</c:v>
                </c:pt>
                <c:pt idx="2">
                  <c:v>-516</c:v>
                </c:pt>
                <c:pt idx="3">
                  <c:v>1303</c:v>
                </c:pt>
                <c:pt idx="4">
                  <c:v>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0-4062-A7FF-8ED0CE261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0-4062-A7FF-8ED0CE261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43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高架下駐車場（保免）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1108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2608.8000000000002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1616.9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58.2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167.1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175.6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96.2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93.8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-72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40.1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1706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1790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-516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1303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1715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xIicH2UQ5eNwZjkW4329n21xo+U23uz/H3kNyJhh6HZbHM9PjpUekn/NyaW6krHvItt0uGt/DnTw5FgvHVUdDg==" saltValue="jso0ay1Hlw/OXf+wdiVy/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91</v>
      </c>
      <c r="AW5" s="59" t="s">
        <v>92</v>
      </c>
      <c r="AX5" s="59" t="s">
        <v>103</v>
      </c>
      <c r="AY5" s="59" t="s">
        <v>104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102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105</v>
      </c>
      <c r="BR5" s="59" t="s">
        <v>101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105</v>
      </c>
      <c r="CC5" s="59" t="s">
        <v>91</v>
      </c>
      <c r="CD5" s="59" t="s">
        <v>102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101</v>
      </c>
      <c r="CQ5" s="59" t="s">
        <v>92</v>
      </c>
      <c r="CR5" s="59" t="s">
        <v>93</v>
      </c>
      <c r="CS5" s="59" t="s">
        <v>104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105</v>
      </c>
      <c r="DA5" s="59" t="s">
        <v>101</v>
      </c>
      <c r="DB5" s="59" t="s">
        <v>92</v>
      </c>
      <c r="DC5" s="59" t="s">
        <v>93</v>
      </c>
      <c r="DD5" s="59" t="s">
        <v>104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101</v>
      </c>
      <c r="DM5" s="59" t="s">
        <v>102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106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愛媛県松山市</v>
      </c>
      <c r="I6" s="60" t="str">
        <f t="shared" si="1"/>
        <v>高架下駐車場（保免）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無</v>
      </c>
      <c r="T6" s="62" t="str">
        <f t="shared" si="1"/>
        <v>無</v>
      </c>
      <c r="U6" s="63">
        <f t="shared" si="1"/>
        <v>1108</v>
      </c>
      <c r="V6" s="63">
        <f t="shared" si="1"/>
        <v>45</v>
      </c>
      <c r="W6" s="63">
        <f t="shared" si="1"/>
        <v>0</v>
      </c>
      <c r="X6" s="62" t="str">
        <f t="shared" si="1"/>
        <v>利用料金制</v>
      </c>
      <c r="Y6" s="64">
        <f>IF(Y8="-",NA(),Y8)</f>
        <v>2608.8000000000002</v>
      </c>
      <c r="Z6" s="64">
        <f t="shared" ref="Z6:AH6" si="2">IF(Z8="-",NA(),Z8)</f>
        <v>1616.9</v>
      </c>
      <c r="AA6" s="64">
        <f t="shared" si="2"/>
        <v>58.2</v>
      </c>
      <c r="AB6" s="64">
        <f t="shared" si="2"/>
        <v>167.1</v>
      </c>
      <c r="AC6" s="64">
        <f t="shared" si="2"/>
        <v>175.6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96.2</v>
      </c>
      <c r="BG6" s="64">
        <f t="shared" ref="BG6:BO6" si="5">IF(BG8="-",NA(),BG8)</f>
        <v>93.8</v>
      </c>
      <c r="BH6" s="64">
        <f t="shared" si="5"/>
        <v>-72</v>
      </c>
      <c r="BI6" s="64">
        <f t="shared" si="5"/>
        <v>40.1</v>
      </c>
      <c r="BJ6" s="64">
        <f t="shared" si="5"/>
        <v>43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1706</v>
      </c>
      <c r="BR6" s="65">
        <f t="shared" ref="BR6:BZ6" si="6">IF(BR8="-",NA(),BR8)</f>
        <v>1790</v>
      </c>
      <c r="BS6" s="65">
        <f t="shared" si="6"/>
        <v>-516</v>
      </c>
      <c r="BT6" s="65">
        <f t="shared" si="6"/>
        <v>1303</v>
      </c>
      <c r="BU6" s="65">
        <f t="shared" si="6"/>
        <v>1715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108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松山市</v>
      </c>
      <c r="I7" s="60" t="str">
        <f t="shared" si="10"/>
        <v>高架下駐車場（保免）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無</v>
      </c>
      <c r="T7" s="62" t="str">
        <f t="shared" si="10"/>
        <v>無</v>
      </c>
      <c r="U7" s="63">
        <f t="shared" si="10"/>
        <v>1108</v>
      </c>
      <c r="V7" s="63">
        <f t="shared" si="10"/>
        <v>45</v>
      </c>
      <c r="W7" s="63">
        <f t="shared" si="10"/>
        <v>0</v>
      </c>
      <c r="X7" s="62" t="str">
        <f t="shared" si="10"/>
        <v>利用料金制</v>
      </c>
      <c r="Y7" s="64">
        <f>Y8</f>
        <v>2608.8000000000002</v>
      </c>
      <c r="Z7" s="64">
        <f t="shared" ref="Z7:AH7" si="11">Z8</f>
        <v>1616.9</v>
      </c>
      <c r="AA7" s="64">
        <f t="shared" si="11"/>
        <v>58.2</v>
      </c>
      <c r="AB7" s="64">
        <f t="shared" si="11"/>
        <v>167.1</v>
      </c>
      <c r="AC7" s="64">
        <f t="shared" si="11"/>
        <v>175.6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96.2</v>
      </c>
      <c r="BG7" s="64">
        <f t="shared" ref="BG7:BO7" si="14">BG8</f>
        <v>93.8</v>
      </c>
      <c r="BH7" s="64">
        <f t="shared" si="14"/>
        <v>-72</v>
      </c>
      <c r="BI7" s="64">
        <f t="shared" si="14"/>
        <v>40.1</v>
      </c>
      <c r="BJ7" s="64">
        <f t="shared" si="14"/>
        <v>43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1706</v>
      </c>
      <c r="BR7" s="65">
        <f t="shared" ref="BR7:BZ7" si="15">BR8</f>
        <v>1790</v>
      </c>
      <c r="BS7" s="65">
        <f t="shared" si="15"/>
        <v>-516</v>
      </c>
      <c r="BT7" s="65">
        <f t="shared" si="15"/>
        <v>1303</v>
      </c>
      <c r="BU7" s="65">
        <f t="shared" si="15"/>
        <v>1715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0</v>
      </c>
      <c r="CN7" s="63" t="str">
        <f>CN8</f>
        <v>-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8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34</v>
      </c>
      <c r="S8" s="69" t="s">
        <v>120</v>
      </c>
      <c r="T8" s="69" t="s">
        <v>120</v>
      </c>
      <c r="U8" s="70">
        <v>1108</v>
      </c>
      <c r="V8" s="70">
        <v>45</v>
      </c>
      <c r="W8" s="70">
        <v>0</v>
      </c>
      <c r="X8" s="69" t="s">
        <v>121</v>
      </c>
      <c r="Y8" s="71">
        <v>2608.8000000000002</v>
      </c>
      <c r="Z8" s="71">
        <v>1616.9</v>
      </c>
      <c r="AA8" s="71">
        <v>58.2</v>
      </c>
      <c r="AB8" s="71">
        <v>167.1</v>
      </c>
      <c r="AC8" s="71">
        <v>175.6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114</v>
      </c>
      <c r="AV8" s="72" t="s">
        <v>114</v>
      </c>
      <c r="AW8" s="72" t="s">
        <v>114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96.2</v>
      </c>
      <c r="BG8" s="71">
        <v>93.8</v>
      </c>
      <c r="BH8" s="71">
        <v>-72</v>
      </c>
      <c r="BI8" s="71">
        <v>40.1</v>
      </c>
      <c r="BJ8" s="71">
        <v>43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1706</v>
      </c>
      <c r="BR8" s="72">
        <v>1790</v>
      </c>
      <c r="BS8" s="72">
        <v>-516</v>
      </c>
      <c r="BT8" s="73">
        <v>1303</v>
      </c>
      <c r="BU8" s="73">
        <v>1715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0</v>
      </c>
      <c r="CN8" s="70" t="s">
        <v>114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cp:lastPrinted>2021-02-02T08:45:52Z</cp:lastPrinted>
  <dcterms:created xsi:type="dcterms:W3CDTF">2020-12-04T03:39:11Z</dcterms:created>
  <dcterms:modified xsi:type="dcterms:W3CDTF">2021-02-02T08:51:49Z</dcterms:modified>
  <cp:category/>
</cp:coreProperties>
</file>