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Pc-042-023\共有\00 駐車場、附置義務\01 駐車場\03 調査・回答\R2\210115 【〆切23（水）】公営企業に係る経営比較分析表（令和元年度決算）の分析等について（依頼）\回答\"/>
    </mc:Choice>
  </mc:AlternateContent>
  <xr:revisionPtr revIDLastSave="0" documentId="13_ncr:1_{2968C066-E6DF-412D-B658-A03BF6B5804D}" xr6:coauthVersionLast="36" xr6:coauthVersionMax="36" xr10:uidLastSave="{00000000-0000-0000-0000-000000000000}"/>
  <workbookProtection workbookAlgorithmName="SHA-512" workbookHashValue="TcCtE7IKaQKK+h0iF9HCf91te4dp9GaGhnUpAjCns8jPRu4E3wdkJdmtUNeu17DYimU3tD9mJ3y5D/FksQo75w==" workbookSaltValue="SIzhBRO6GvFlgMmEqVSQsw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MI76" i="4" l="1"/>
  <c r="HJ51" i="4"/>
  <c r="MA30" i="4"/>
  <c r="IT76" i="4"/>
  <c r="CS51" i="4"/>
  <c r="HJ30" i="4"/>
  <c r="MA51" i="4"/>
  <c r="CS30" i="4"/>
  <c r="BZ76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FX30" i="4"/>
  <c r="BG30" i="4"/>
  <c r="BG51" i="4"/>
  <c r="AV76" i="4"/>
  <c r="KO51" i="4"/>
  <c r="LE76" i="4"/>
  <c r="FX51" i="4"/>
  <c r="KO30" i="4"/>
  <c r="HP76" i="4"/>
  <c r="KP76" i="4"/>
  <c r="HA76" i="4"/>
  <c r="AN51" i="4"/>
  <c r="FE30" i="4"/>
  <c r="AN30" i="4"/>
  <c r="JV30" i="4"/>
  <c r="AG76" i="4"/>
  <c r="JV51" i="4"/>
  <c r="FE51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<sst xmlns="http://schemas.openxmlformats.org/spreadsheetml/2006/main" count="282" uniqueCount="128">
  <si>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</si>
  <si>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</si>
  <si>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</si>
  <si>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</si>
  <si>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</si>
  <si>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</si>
  <si>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</si>
  <si>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</si>
  <si>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</si>
  <si>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</si>
  <si>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</si>
  <si>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</si>
  <si>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</si>
  <si>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</si>
  <si>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</si>
  <si>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</si>
  <si>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</si>
  <si>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</si>
  <si>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</si>
  <si>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</si>
  <si>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</si>
  <si>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</si>
  <si>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</si>
  <si>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</si>
  <si>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</si>
  <si>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</si>
  <si>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</si>
  <si>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</si>
  <si>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</si>
  <si>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</si>
  <si>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</si>
  <si>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</si>
  <si>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</si>
  <si>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</si>
  <si>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</si>
  <si>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</si>
  <si>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</si>
  <si>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</si>
  <si>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</si>
  <si>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</si>
  <si>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</si>
  <si>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</si>
  <si>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</si>
  <si>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</si>
  <si>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</si>
  <si>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</si>
  <si>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</si>
  <si>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</si>
  <si>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</si>
  <si>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</si>
  <si>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</si>
  <si>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</si>
  <si>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</si>
  <si>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</si>
  <si>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</si>
  <si>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</si>
  <si>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</si>
  <si>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</si>
  <si>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</si>
  <si>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</si>
  <si>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</si>
  <si>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</si>
  <si>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</si>
  <si>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</si>
  <si>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</si>
  <si>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</si>
  <si>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</si>
  <si>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</si>
  <si>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</si>
  <si>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</si>
  <si>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</si>
  <si>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</si>
  <si>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</si>
  <si>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</si>
  <si>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</si>
  <si>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</si>
  <si>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</si>
  <si>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</si>
  <si>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</si>
  <si>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</si>
  <si>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</si>
  <si>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</si>
  <si>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</si>
  <si>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</si>
  <si>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</si>
  <si>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</si>
  <si>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</si>
  <si>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</si>
  <si>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</si>
  <si>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</si>
  <si>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</si>
  <si>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</si>
  <si>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</si>
  <si>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</si>
  <si>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</si>
  <si>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</si>
  <si>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</si>
  <si>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</si>
  <si>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</si>
  <si>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</si>
  <si>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</si>
  <si>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</si>
  <si>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</si>
  <si>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</si>
  <si>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</si>
  <si>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</si>
  <si>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</si>
  <si>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愛媛県　松山市</t>
  </si>
  <si>
    <t>高架下駐車場（中村）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</si>
  <si>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</si>
  <si>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</si>
  <si>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</si>
  <si>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</si>
  <si>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</si>
  <si>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</si>
  <si>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</si>
  <si>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</si>
  <si>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</si>
  <si>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</si>
  <si>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</si>
  <si>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</si>
  <si>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</si>
  <si>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</si>
  <si>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</si>
  <si>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平成27年度から、指定管理者による利用料金制の導入により、収支が改善した。（平成29年度以降は、指定管理者の決算を合わせたため、収益等の状況が下がったように見えている。）
　今後も、指定管理者と協力し、収益性を向上するための検討をしていく。</t>
    <phoneticPr fontId="5"/>
  </si>
  <si>
    <t xml:space="preserve"> 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</si>
  <si>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 xml:space="preserve"> 当駐車場は定期のみの駐車場であり、稼働率は算定していない。今後は指定管理者と協力しながら、継続的な利用者の確保に努めていく必要がある。</t>
    <phoneticPr fontId="5"/>
  </si>
  <si>
    <t xml:space="preserve"> 指定管理者と協力しながら、継続的な利用者の確保及び維持管理に努めていく必要がある。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</si>
</sst>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2577.8000000000002</c:v>
                </c:pt>
                <c:pt idx="1">
                  <c:v>1631.9</c:v>
                </c:pt>
                <c:pt idx="2">
                  <c:v>164.4</c:v>
                </c:pt>
                <c:pt idx="3">
                  <c:v>165.7</c:v>
                </c:pt>
                <c:pt idx="4">
                  <c:v>171.2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4-4905-8804-0E9C90ECA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F4-4905-8804-0E9C90ECA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A-4C5A-A8A9-34061210D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A-4C5A-A8A9-34061210D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31F-4D8C-92D7-82044254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F-4D8C-92D7-82044254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557-4CD2-9248-564E3051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57-4CD2-9248-564E3051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D-425D-A07E-1C513CB7B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3D-425D-A07E-1C513CB7B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4-40BD-891C-49F09E5A5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94-40BD-891C-49F09E5A5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9-43F4-8694-5B6FE0F8A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9-43F4-8694-5B6FE0F8A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96.1</c:v>
                </c:pt>
                <c:pt idx="1">
                  <c:v>93.9</c:v>
                </c:pt>
                <c:pt idx="2">
                  <c:v>39.200000000000003</c:v>
                </c:pt>
                <c:pt idx="3">
                  <c:v>39.6</c:v>
                </c:pt>
                <c:pt idx="4">
                  <c:v>41.6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2-4CFD-A4F2-BF6E7C16E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42-4CFD-A4F2-BF6E7C16E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669</c:v>
                </c:pt>
                <c:pt idx="1">
                  <c:v>720</c:v>
                </c:pt>
                <c:pt idx="2">
                  <c:v>801</c:v>
                </c:pt>
                <c:pt idx="3">
                  <c:v>790</c:v>
                </c:pt>
                <c:pt idx="4">
                  <c:v>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0-4647-B6B0-8A09E7577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0-4647-B6B0-8A09E7577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IZ34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高架下駐車場（中村）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606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115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18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2577.8000000000002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1631.9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164.4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165.7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171.2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443.6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355.6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358.6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464.8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1721.5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2.2999999999999998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2.2999999999999998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9.6999999999999993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1.3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154.1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151.6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151.19999999999999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159.69999999999999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176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125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 t="str">
        <f>データ!AW7</f>
        <v>-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96.1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93.9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39.200000000000003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39.6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41.6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669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720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801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790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797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54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14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33.4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32.299999999999997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22.3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33.6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35.299999999999997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9663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9019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8406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7531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8442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127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 t="str">
        <f>データ!CN7</f>
        <v>-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85.4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69.900000000000006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51.8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P/egE0kPS4bQq52QeGiujrSD7MhZJYMrX4Z9ESjJ+X6JU6X2F9aP4PHKTjhKWEKPEAsVIDXtErMF2HC51s5OcA==" saltValue="0F8bhsNtGA55h9BdzQxI8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100</v>
      </c>
      <c r="B6" s="60">
        <f>B8</f>
        <v>2019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愛媛県松山市</v>
      </c>
      <c r="I6" s="60" t="str">
        <f t="shared" si="1"/>
        <v>高架下駐車場（中村）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35</v>
      </c>
      <c r="S6" s="62" t="str">
        <f t="shared" si="1"/>
        <v>無</v>
      </c>
      <c r="T6" s="62" t="str">
        <f t="shared" si="1"/>
        <v>無</v>
      </c>
      <c r="U6" s="63">
        <f t="shared" si="1"/>
        <v>606</v>
      </c>
      <c r="V6" s="63">
        <f t="shared" si="1"/>
        <v>18</v>
      </c>
      <c r="W6" s="63">
        <f t="shared" si="1"/>
        <v>0</v>
      </c>
      <c r="X6" s="62" t="str">
        <f t="shared" si="1"/>
        <v>利用料金制</v>
      </c>
      <c r="Y6" s="64">
        <f>IF(Y8="-",NA(),Y8)</f>
        <v>2577.8000000000002</v>
      </c>
      <c r="Z6" s="64">
        <f t="shared" ref="Z6:AH6" si="2">IF(Z8="-",NA(),Z8)</f>
        <v>1631.9</v>
      </c>
      <c r="AA6" s="64">
        <f t="shared" si="2"/>
        <v>164.4</v>
      </c>
      <c r="AB6" s="64">
        <f t="shared" si="2"/>
        <v>165.7</v>
      </c>
      <c r="AC6" s="64">
        <f t="shared" si="2"/>
        <v>171.2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96.1</v>
      </c>
      <c r="BG6" s="64">
        <f t="shared" ref="BG6:BO6" si="5">IF(BG8="-",NA(),BG8)</f>
        <v>93.9</v>
      </c>
      <c r="BH6" s="64">
        <f t="shared" si="5"/>
        <v>39.200000000000003</v>
      </c>
      <c r="BI6" s="64">
        <f t="shared" si="5"/>
        <v>39.6</v>
      </c>
      <c r="BJ6" s="64">
        <f t="shared" si="5"/>
        <v>41.6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669</v>
      </c>
      <c r="BR6" s="65">
        <f t="shared" ref="BR6:BZ6" si="6">IF(BR8="-",NA(),BR8)</f>
        <v>720</v>
      </c>
      <c r="BS6" s="65">
        <f t="shared" si="6"/>
        <v>801</v>
      </c>
      <c r="BT6" s="65">
        <f t="shared" si="6"/>
        <v>790</v>
      </c>
      <c r="BU6" s="65">
        <f t="shared" si="6"/>
        <v>797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101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103</v>
      </c>
      <c r="B7" s="60">
        <f t="shared" ref="B7:X7" si="10">B8</f>
        <v>2019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愛媛県　松山市</v>
      </c>
      <c r="I7" s="60" t="str">
        <f t="shared" si="10"/>
        <v>高架下駐車場（中村）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35</v>
      </c>
      <c r="S7" s="62" t="str">
        <f t="shared" si="10"/>
        <v>無</v>
      </c>
      <c r="T7" s="62" t="str">
        <f t="shared" si="10"/>
        <v>無</v>
      </c>
      <c r="U7" s="63">
        <f t="shared" si="10"/>
        <v>606</v>
      </c>
      <c r="V7" s="63">
        <f t="shared" si="10"/>
        <v>18</v>
      </c>
      <c r="W7" s="63">
        <f t="shared" si="10"/>
        <v>0</v>
      </c>
      <c r="X7" s="62" t="str">
        <f t="shared" si="10"/>
        <v>利用料金制</v>
      </c>
      <c r="Y7" s="64">
        <f>Y8</f>
        <v>2577.8000000000002</v>
      </c>
      <c r="Z7" s="64">
        <f t="shared" ref="Z7:AH7" si="11">Z8</f>
        <v>1631.9</v>
      </c>
      <c r="AA7" s="64">
        <f t="shared" si="11"/>
        <v>164.4</v>
      </c>
      <c r="AB7" s="64">
        <f t="shared" si="11"/>
        <v>165.7</v>
      </c>
      <c r="AC7" s="64">
        <f t="shared" si="11"/>
        <v>171.2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96.1</v>
      </c>
      <c r="BG7" s="64">
        <f t="shared" ref="BG7:BO7" si="14">BG8</f>
        <v>93.9</v>
      </c>
      <c r="BH7" s="64">
        <f t="shared" si="14"/>
        <v>39.200000000000003</v>
      </c>
      <c r="BI7" s="64">
        <f t="shared" si="14"/>
        <v>39.6</v>
      </c>
      <c r="BJ7" s="64">
        <f t="shared" si="14"/>
        <v>41.6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669</v>
      </c>
      <c r="BR7" s="65">
        <f t="shared" ref="BR7:BZ7" si="15">BR8</f>
        <v>720</v>
      </c>
      <c r="BS7" s="65">
        <f t="shared" si="15"/>
        <v>801</v>
      </c>
      <c r="BT7" s="65">
        <f t="shared" si="15"/>
        <v>790</v>
      </c>
      <c r="BU7" s="65">
        <f t="shared" si="15"/>
        <v>797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104</v>
      </c>
      <c r="CC7" s="64" t="s">
        <v>104</v>
      </c>
      <c r="CD7" s="64" t="s">
        <v>104</v>
      </c>
      <c r="CE7" s="64" t="s">
        <v>104</v>
      </c>
      <c r="CF7" s="64" t="s">
        <v>104</v>
      </c>
      <c r="CG7" s="64" t="s">
        <v>104</v>
      </c>
      <c r="CH7" s="64" t="s">
        <v>104</v>
      </c>
      <c r="CI7" s="64" t="s">
        <v>104</v>
      </c>
      <c r="CJ7" s="64" t="s">
        <v>104</v>
      </c>
      <c r="CK7" s="64" t="s">
        <v>105</v>
      </c>
      <c r="CL7" s="61"/>
      <c r="CM7" s="63">
        <f>CM8</f>
        <v>0</v>
      </c>
      <c r="CN7" s="63" t="str">
        <f>CN8</f>
        <v>-</v>
      </c>
      <c r="CO7" s="64" t="s">
        <v>104</v>
      </c>
      <c r="CP7" s="64" t="s">
        <v>104</v>
      </c>
      <c r="CQ7" s="64" t="s">
        <v>104</v>
      </c>
      <c r="CR7" s="64" t="s">
        <v>104</v>
      </c>
      <c r="CS7" s="64" t="s">
        <v>104</v>
      </c>
      <c r="CT7" s="64" t="s">
        <v>104</v>
      </c>
      <c r="CU7" s="64" t="s">
        <v>104</v>
      </c>
      <c r="CV7" s="64" t="s">
        <v>104</v>
      </c>
      <c r="CW7" s="64" t="s">
        <v>104</v>
      </c>
      <c r="CX7" s="64" t="s">
        <v>106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382019</v>
      </c>
      <c r="D8" s="67">
        <v>47</v>
      </c>
      <c r="E8" s="67">
        <v>14</v>
      </c>
      <c r="F8" s="67">
        <v>0</v>
      </c>
      <c r="G8" s="67">
        <v>7</v>
      </c>
      <c r="H8" s="67" t="s">
        <v>107</v>
      </c>
      <c r="I8" s="67" t="s">
        <v>108</v>
      </c>
      <c r="J8" s="67" t="s">
        <v>109</v>
      </c>
      <c r="K8" s="67" t="s">
        <v>110</v>
      </c>
      <c r="L8" s="67" t="s">
        <v>111</v>
      </c>
      <c r="M8" s="67" t="s">
        <v>112</v>
      </c>
      <c r="N8" s="67" t="s">
        <v>113</v>
      </c>
      <c r="O8" s="68" t="s">
        <v>114</v>
      </c>
      <c r="P8" s="69" t="s">
        <v>115</v>
      </c>
      <c r="Q8" s="69" t="s">
        <v>116</v>
      </c>
      <c r="R8" s="70">
        <v>35</v>
      </c>
      <c r="S8" s="69" t="s">
        <v>117</v>
      </c>
      <c r="T8" s="69" t="s">
        <v>117</v>
      </c>
      <c r="U8" s="70">
        <v>606</v>
      </c>
      <c r="V8" s="70">
        <v>18</v>
      </c>
      <c r="W8" s="70">
        <v>0</v>
      </c>
      <c r="X8" s="69" t="s">
        <v>118</v>
      </c>
      <c r="Y8" s="71">
        <v>2577.8000000000002</v>
      </c>
      <c r="Z8" s="71">
        <v>1631.9</v>
      </c>
      <c r="AA8" s="71">
        <v>164.4</v>
      </c>
      <c r="AB8" s="71">
        <v>165.7</v>
      </c>
      <c r="AC8" s="71">
        <v>171.2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 t="s">
        <v>111</v>
      </c>
      <c r="AV8" s="72" t="s">
        <v>111</v>
      </c>
      <c r="AW8" s="72" t="s">
        <v>111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96.1</v>
      </c>
      <c r="BG8" s="71">
        <v>93.9</v>
      </c>
      <c r="BH8" s="71">
        <v>39.200000000000003</v>
      </c>
      <c r="BI8" s="71">
        <v>39.6</v>
      </c>
      <c r="BJ8" s="71">
        <v>41.6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669</v>
      </c>
      <c r="BR8" s="72">
        <v>720</v>
      </c>
      <c r="BS8" s="72">
        <v>801</v>
      </c>
      <c r="BT8" s="73">
        <v>790</v>
      </c>
      <c r="BU8" s="73">
        <v>797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111</v>
      </c>
      <c r="CC8" s="71" t="s">
        <v>111</v>
      </c>
      <c r="CD8" s="71" t="s">
        <v>111</v>
      </c>
      <c r="CE8" s="71" t="s">
        <v>111</v>
      </c>
      <c r="CF8" s="71" t="s">
        <v>111</v>
      </c>
      <c r="CG8" s="71" t="s">
        <v>111</v>
      </c>
      <c r="CH8" s="71" t="s">
        <v>111</v>
      </c>
      <c r="CI8" s="71" t="s">
        <v>111</v>
      </c>
      <c r="CJ8" s="71" t="s">
        <v>111</v>
      </c>
      <c r="CK8" s="71" t="s">
        <v>111</v>
      </c>
      <c r="CL8" s="68" t="s">
        <v>111</v>
      </c>
      <c r="CM8" s="70">
        <v>0</v>
      </c>
      <c r="CN8" s="70" t="s">
        <v>111</v>
      </c>
      <c r="CO8" s="71" t="s">
        <v>111</v>
      </c>
      <c r="CP8" s="71" t="s">
        <v>111</v>
      </c>
      <c r="CQ8" s="71" t="s">
        <v>111</v>
      </c>
      <c r="CR8" s="71" t="s">
        <v>111</v>
      </c>
      <c r="CS8" s="71" t="s">
        <v>111</v>
      </c>
      <c r="CT8" s="71" t="s">
        <v>111</v>
      </c>
      <c r="CU8" s="71" t="s">
        <v>111</v>
      </c>
      <c r="CV8" s="71" t="s">
        <v>111</v>
      </c>
      <c r="CW8" s="71" t="s">
        <v>111</v>
      </c>
      <c r="CX8" s="71" t="s">
        <v>111</v>
      </c>
      <c r="CY8" s="68" t="s">
        <v>111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119</v>
      </c>
      <c r="C10" s="78" t="s">
        <v>120</v>
      </c>
      <c r="D10" s="78" t="s">
        <v>121</v>
      </c>
      <c r="E10" s="78" t="s">
        <v>122</v>
      </c>
      <c r="F10" s="78" t="s">
        <v>123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武智　昭文-1</cp:lastModifiedBy>
  <cp:lastPrinted>2021-02-02T07:49:22Z</cp:lastPrinted>
  <dcterms:created xsi:type="dcterms:W3CDTF">2020-12-04T03:39:09Z</dcterms:created>
  <dcterms:modified xsi:type="dcterms:W3CDTF">2021-02-02T07:49:25Z</dcterms:modified>
  <cp:category/>
</cp:coreProperties>
</file>