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Pc-042-023\共有\00 駐車場、附置義務\01 駐車場\03 調査・回答\R2\210115 【〆切23（水）】公営企業に係る経営比較分析表（令和元年度決算）の分析等について（依頼）\回答\"/>
    </mc:Choice>
  </mc:AlternateContent>
  <xr:revisionPtr revIDLastSave="0" documentId="13_ncr:1_{62175A79-C2DE-481A-8380-BB9BFF4C65E8}" xr6:coauthVersionLast="36" xr6:coauthVersionMax="36" xr10:uidLastSave="{00000000-0000-0000-0000-000000000000}"/>
  <workbookProtection workbookAlgorithmName="SHA-512" workbookHashValue="3FZDCVtJ+phHZS6pRL93vN+p/5F8uZj3L840dViSMwmVM3Ms5XPYEE5Nort4R4ywufMnE4fQEO92ebqrRj7SaA==" workbookSaltValue="jjJgzhPQo6L/6/XbonQgbQ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MI76" i="4" l="1"/>
  <c r="HJ51" i="4"/>
  <c r="MA30" i="4"/>
  <c r="IT76" i="4"/>
  <c r="CS51" i="4"/>
  <c r="HJ30" i="4"/>
  <c r="BZ76" i="4"/>
  <c r="MA51" i="4"/>
  <c r="CS30" i="4"/>
  <c r="C11" i="5"/>
  <c r="D11" i="5"/>
  <c r="E11" i="5"/>
  <c r="B11" i="5"/>
  <c r="BK76" i="4" l="1"/>
  <c r="LH51" i="4"/>
  <c r="LT76" i="4"/>
  <c r="GQ51" i="4"/>
  <c r="LH30" i="4"/>
  <c r="GQ30" i="4"/>
  <c r="IE76" i="4"/>
  <c r="BZ51" i="4"/>
  <c r="BZ30" i="4"/>
  <c r="HP76" i="4"/>
  <c r="BG51" i="4"/>
  <c r="BG30" i="4"/>
  <c r="FX30" i="4"/>
  <c r="AV76" i="4"/>
  <c r="KO51" i="4"/>
  <c r="LE76" i="4"/>
  <c r="FX51" i="4"/>
  <c r="KO30" i="4"/>
  <c r="HA76" i="4"/>
  <c r="AN51" i="4"/>
  <c r="FE30" i="4"/>
  <c r="AN30" i="4"/>
  <c r="JV30" i="4"/>
  <c r="AG76" i="4"/>
  <c r="JV51" i="4"/>
  <c r="KP76" i="4"/>
  <c r="FE51" i="4"/>
  <c r="R76" i="4"/>
  <c r="JC51" i="4"/>
  <c r="KA76" i="4"/>
  <c r="EL51" i="4"/>
  <c r="JC30" i="4"/>
  <c r="GL76" i="4"/>
  <c r="U30" i="4"/>
  <c r="U51" i="4"/>
  <c r="EL30" i="4"/>
</calcChain>
</file>

<file path=xl/sharedStrings.xml><?xml version="1.0" encoding="utf-8"?>
<sst xmlns="http://schemas.openxmlformats.org/spreadsheetml/2006/main" count="282" uniqueCount="134">
  <si>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</si>
  <si>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</si>
  <si>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</si>
  <si>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</si>
  <si>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</si>
  <si>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</si>
  <si>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</si>
  <si>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</si>
  <si>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</si>
  <si>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</si>
  <si>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</si>
  <si>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</si>
  <si>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</si>
  <si>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</si>
  <si>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</si>
  <si>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</si>
  <si>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</si>
  <si>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</si>
  <si>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</si>
  <si>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</si>
  <si>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</si>
  <si>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</si>
  <si>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</si>
  <si>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</si>
  <si>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</si>
  <si>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</si>
  <si>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</si>
  <si>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</si>
  <si>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</si>
  <si>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</si>
  <si>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</si>
  <si>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</si>
  <si>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</si>
  <si>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</si>
  <si>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</si>
  <si>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</si>
  <si>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</si>
  <si>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</si>
  <si>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</si>
  <si>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</si>
  <si>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</si>
  <si>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</si>
  <si>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</si>
  <si>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</si>
  <si>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</si>
  <si>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</si>
  <si>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</si>
  <si>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</si>
  <si>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</si>
  <si>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</si>
  <si>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</si>
  <si>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</si>
  <si>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</si>
  <si>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</si>
  <si>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</si>
  <si>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</si>
  <si>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</si>
  <si>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</si>
  <si>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</si>
  <si>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</si>
  <si>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</si>
  <si>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</si>
  <si>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</si>
  <si>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</si>
  <si>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</si>
  <si>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</si>
  <si>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</si>
  <si>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</si>
  <si>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</si>
  <si>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</si>
  <si>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</si>
  <si>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</si>
  <si>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</si>
  <si>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</si>
  <si>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</si>
  <si>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</si>
  <si>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</si>
  <si>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</si>
  <si>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</si>
  <si>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</si>
  <si>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</si>
  <si>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</si>
  <si>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</si>
  <si>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</si>
  <si>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</si>
  <si>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</si>
  <si>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</si>
  <si>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</si>
  <si>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</si>
  <si>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</si>
  <si>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</si>
  <si>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</si>
  <si>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</si>
  <si>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</si>
  <si>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</si>
  <si>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</si>
  <si>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</si>
  <si>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</si>
  <si>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</si>
  <si>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</si>
  <si>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</si>
  <si>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</si>
  <si>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</si>
  <si>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</si>
  <si>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</si>
  <si>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</si>
  <si>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</si>
  <si>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</si>
  <si>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</si>
  <si>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</si>
  <si>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</si>
  <si>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</si>
  <si>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</si>
  <si>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</si>
  <si>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高架下駐車場（小坂）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</si>
  <si>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</si>
  <si>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</si>
  <si>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</si>
  <si>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</si>
  <si>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</si>
  <si>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</si>
  <si>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</si>
  <si>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</si>
  <si>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</si>
  <si>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</si>
  <si>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</si>
  <si>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</si>
  <si>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</si>
  <si>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</si>
  <si>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</si>
  <si>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今後も、指定管理者と協力し、収益性を向上するための検討をしていく。</t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</si>
  <si>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</si>
  <si>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 xml:space="preserve"> 当駐車場は定期のみの駐車場であり、稼働率は算定していない。今後は指定管理者と協力しながら、継続的な利用者の確保に努めていく必要がある。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</si>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</sst>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1845.6</c:v>
                </c:pt>
                <c:pt idx="1">
                  <c:v>1389.2</c:v>
                </c:pt>
                <c:pt idx="2">
                  <c:v>161.5</c:v>
                </c:pt>
                <c:pt idx="3">
                  <c:v>163.6</c:v>
                </c:pt>
                <c:pt idx="4">
                  <c:v>156.69999999999999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B-4E65-A396-5AB45CEE6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CB-4E65-A396-5AB45CEE6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8-4C6A-AB31-B06014FDA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E8-4C6A-AB31-B06014FDA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3F2-4EEE-BD09-E6E1D9794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2-4EEE-BD09-E6E1D9794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550-4CE6-B80D-7DB7A7829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0-4CE6-B80D-7DB7A7829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9-43A1-B107-F08AC88B9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89-43A1-B107-F08AC88B9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5-42AC-A7AC-7BA586247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35-42AC-A7AC-7BA586247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A-4D8B-80AA-87CC766E4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A-4D8B-80AA-87CC766E4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92.8</c:v>
                </c:pt>
                <c:pt idx="2">
                  <c:v>38.1</c:v>
                </c:pt>
                <c:pt idx="3">
                  <c:v>38.9</c:v>
                </c:pt>
                <c:pt idx="4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8-42BC-93AC-CDE80C73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98-42BC-93AC-CDE80C73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2182</c:v>
                </c:pt>
                <c:pt idx="1">
                  <c:v>2269</c:v>
                </c:pt>
                <c:pt idx="2">
                  <c:v>2505</c:v>
                </c:pt>
                <c:pt idx="3">
                  <c:v>2577</c:v>
                </c:pt>
                <c:pt idx="4">
                  <c:v>2282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B-4E8F-8EDE-C59AD3F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3B-4E8F-8EDE-C59AD3F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B49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高架下駐車場（小坂）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1590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60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130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1845.6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1389.2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161.5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163.6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156.69999999999999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443.6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355.6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358.6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464.8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1721.5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2.2999999999999998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2.7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9.6999999999999993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1.3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154.1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151.6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151.19999999999999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159.69999999999999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176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131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132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 t="str">
        <f>データ!AW7</f>
        <v>-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94.6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92.8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38.1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38.9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36.200000000000003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2182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2269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2505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2577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2282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54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22.3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33.6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35.299999999999997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9663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9019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8406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7531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8442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133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85.4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69.900000000000006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51.8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1DzoItqvQYNVywb0Sz3k1Todftr3dwbA2go2rLZ2hh6FwMr1PKaS4krWFLA/G2czF+nye7E/Web2195Yy5abrQ==" saltValue="ArpX6Cb2x77N+EfDe7Ky3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90</v>
      </c>
      <c r="AM5" s="59" t="s">
        <v>99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90</v>
      </c>
      <c r="AX5" s="59" t="s">
        <v>91</v>
      </c>
      <c r="AY5" s="59" t="s">
        <v>100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101</v>
      </c>
      <c r="BG5" s="59" t="s">
        <v>89</v>
      </c>
      <c r="BH5" s="59" t="s">
        <v>90</v>
      </c>
      <c r="BI5" s="59" t="s">
        <v>102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103</v>
      </c>
      <c r="BR5" s="59" t="s">
        <v>104</v>
      </c>
      <c r="BS5" s="59" t="s">
        <v>105</v>
      </c>
      <c r="BT5" s="59" t="s">
        <v>106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104</v>
      </c>
      <c r="CD5" s="59" t="s">
        <v>90</v>
      </c>
      <c r="CE5" s="59" t="s">
        <v>102</v>
      </c>
      <c r="CF5" s="59" t="s">
        <v>100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107</v>
      </c>
      <c r="CQ5" s="59" t="s">
        <v>90</v>
      </c>
      <c r="CR5" s="59" t="s">
        <v>91</v>
      </c>
      <c r="CS5" s="59" t="s">
        <v>108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90</v>
      </c>
      <c r="DC5" s="59" t="s">
        <v>91</v>
      </c>
      <c r="DD5" s="59" t="s">
        <v>108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101</v>
      </c>
      <c r="DL5" s="59" t="s">
        <v>104</v>
      </c>
      <c r="DM5" s="59" t="s">
        <v>105</v>
      </c>
      <c r="DN5" s="59" t="s">
        <v>102</v>
      </c>
      <c r="DO5" s="59" t="s">
        <v>100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109</v>
      </c>
      <c r="B6" s="60">
        <f>B8</f>
        <v>2019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愛媛県松山市</v>
      </c>
      <c r="I6" s="60" t="str">
        <f t="shared" si="1"/>
        <v>高架下駐車場（小坂）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35</v>
      </c>
      <c r="S6" s="62" t="str">
        <f t="shared" si="1"/>
        <v>無</v>
      </c>
      <c r="T6" s="62" t="str">
        <f t="shared" si="1"/>
        <v>無</v>
      </c>
      <c r="U6" s="63">
        <f t="shared" si="1"/>
        <v>1590</v>
      </c>
      <c r="V6" s="63">
        <f t="shared" si="1"/>
        <v>60</v>
      </c>
      <c r="W6" s="63">
        <f t="shared" si="1"/>
        <v>0</v>
      </c>
      <c r="X6" s="62" t="str">
        <f t="shared" si="1"/>
        <v>利用料金制</v>
      </c>
      <c r="Y6" s="64">
        <f>IF(Y8="-",NA(),Y8)</f>
        <v>1845.6</v>
      </c>
      <c r="Z6" s="64">
        <f t="shared" ref="Z6:AH6" si="2">IF(Z8="-",NA(),Z8)</f>
        <v>1389.2</v>
      </c>
      <c r="AA6" s="64">
        <f t="shared" si="2"/>
        <v>161.5</v>
      </c>
      <c r="AB6" s="64">
        <f t="shared" si="2"/>
        <v>163.6</v>
      </c>
      <c r="AC6" s="64">
        <f t="shared" si="2"/>
        <v>156.69999999999999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94.6</v>
      </c>
      <c r="BG6" s="64">
        <f t="shared" ref="BG6:BO6" si="5">IF(BG8="-",NA(),BG8)</f>
        <v>92.8</v>
      </c>
      <c r="BH6" s="64">
        <f t="shared" si="5"/>
        <v>38.1</v>
      </c>
      <c r="BI6" s="64">
        <f t="shared" si="5"/>
        <v>38.9</v>
      </c>
      <c r="BJ6" s="64">
        <f t="shared" si="5"/>
        <v>36.200000000000003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2182</v>
      </c>
      <c r="BR6" s="65">
        <f t="shared" ref="BR6:BZ6" si="6">IF(BR8="-",NA(),BR8)</f>
        <v>2269</v>
      </c>
      <c r="BS6" s="65">
        <f t="shared" si="6"/>
        <v>2505</v>
      </c>
      <c r="BT6" s="65">
        <f t="shared" si="6"/>
        <v>2577</v>
      </c>
      <c r="BU6" s="65">
        <f t="shared" si="6"/>
        <v>2282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111</v>
      </c>
      <c r="B7" s="60">
        <f t="shared" ref="B7:X7" si="10">B8</f>
        <v>2019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愛媛県　松山市</v>
      </c>
      <c r="I7" s="60" t="str">
        <f t="shared" si="10"/>
        <v>高架下駐車場（小坂）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35</v>
      </c>
      <c r="S7" s="62" t="str">
        <f t="shared" si="10"/>
        <v>無</v>
      </c>
      <c r="T7" s="62" t="str">
        <f t="shared" si="10"/>
        <v>無</v>
      </c>
      <c r="U7" s="63">
        <f t="shared" si="10"/>
        <v>1590</v>
      </c>
      <c r="V7" s="63">
        <f t="shared" si="10"/>
        <v>60</v>
      </c>
      <c r="W7" s="63">
        <f t="shared" si="10"/>
        <v>0</v>
      </c>
      <c r="X7" s="62" t="str">
        <f t="shared" si="10"/>
        <v>利用料金制</v>
      </c>
      <c r="Y7" s="64">
        <f>Y8</f>
        <v>1845.6</v>
      </c>
      <c r="Z7" s="64">
        <f t="shared" ref="Z7:AH7" si="11">Z8</f>
        <v>1389.2</v>
      </c>
      <c r="AA7" s="64">
        <f t="shared" si="11"/>
        <v>161.5</v>
      </c>
      <c r="AB7" s="64">
        <f t="shared" si="11"/>
        <v>163.6</v>
      </c>
      <c r="AC7" s="64">
        <f t="shared" si="11"/>
        <v>156.69999999999999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94.6</v>
      </c>
      <c r="BG7" s="64">
        <f t="shared" ref="BG7:BO7" si="14">BG8</f>
        <v>92.8</v>
      </c>
      <c r="BH7" s="64">
        <f t="shared" si="14"/>
        <v>38.1</v>
      </c>
      <c r="BI7" s="64">
        <f t="shared" si="14"/>
        <v>38.9</v>
      </c>
      <c r="BJ7" s="64">
        <f t="shared" si="14"/>
        <v>36.200000000000003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2182</v>
      </c>
      <c r="BR7" s="65">
        <f t="shared" ref="BR7:BZ7" si="15">BR8</f>
        <v>2269</v>
      </c>
      <c r="BS7" s="65">
        <f t="shared" si="15"/>
        <v>2505</v>
      </c>
      <c r="BT7" s="65">
        <f t="shared" si="15"/>
        <v>2577</v>
      </c>
      <c r="BU7" s="65">
        <f t="shared" si="15"/>
        <v>2282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0</v>
      </c>
      <c r="CN7" s="63" t="str">
        <f>CN8</f>
        <v>-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382019</v>
      </c>
      <c r="D8" s="67">
        <v>47</v>
      </c>
      <c r="E8" s="67">
        <v>14</v>
      </c>
      <c r="F8" s="67">
        <v>0</v>
      </c>
      <c r="G8" s="67">
        <v>5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35</v>
      </c>
      <c r="S8" s="69" t="s">
        <v>123</v>
      </c>
      <c r="T8" s="69" t="s">
        <v>123</v>
      </c>
      <c r="U8" s="70">
        <v>1590</v>
      </c>
      <c r="V8" s="70">
        <v>60</v>
      </c>
      <c r="W8" s="70">
        <v>0</v>
      </c>
      <c r="X8" s="69" t="s">
        <v>124</v>
      </c>
      <c r="Y8" s="71">
        <v>1845.6</v>
      </c>
      <c r="Z8" s="71">
        <v>1389.2</v>
      </c>
      <c r="AA8" s="71">
        <v>161.5</v>
      </c>
      <c r="AB8" s="71">
        <v>163.6</v>
      </c>
      <c r="AC8" s="71">
        <v>156.69999999999999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 t="s">
        <v>117</v>
      </c>
      <c r="AV8" s="72" t="s">
        <v>117</v>
      </c>
      <c r="AW8" s="72" t="s">
        <v>117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94.6</v>
      </c>
      <c r="BG8" s="71">
        <v>92.8</v>
      </c>
      <c r="BH8" s="71">
        <v>38.1</v>
      </c>
      <c r="BI8" s="71">
        <v>38.9</v>
      </c>
      <c r="BJ8" s="71">
        <v>36.200000000000003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2182</v>
      </c>
      <c r="BR8" s="72">
        <v>2269</v>
      </c>
      <c r="BS8" s="72">
        <v>2505</v>
      </c>
      <c r="BT8" s="73">
        <v>2577</v>
      </c>
      <c r="BU8" s="73">
        <v>2282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0</v>
      </c>
      <c r="CN8" s="70" t="s">
        <v>117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武智　昭文-1</cp:lastModifiedBy>
  <cp:lastPrinted>2021-02-02T23:52:03Z</cp:lastPrinted>
  <dcterms:created xsi:type="dcterms:W3CDTF">2020-12-04T03:39:06Z</dcterms:created>
  <dcterms:modified xsi:type="dcterms:W3CDTF">2021-02-02T23:55:56Z</dcterms:modified>
  <cp:category/>
</cp:coreProperties>
</file>