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tnnsfe25\ファイルサーバ\本庁\理財部\財政課\10 決算統計\02公営企業会計\R元決算（R2実施）\02 その他照会・通知\20210208〆 公営企業に係る経営比較分析表（令和元年度\06_HP掲載用ファイル準備\"/>
    </mc:Choice>
  </mc:AlternateContent>
  <xr:revisionPtr revIDLastSave="0" documentId="13_ncr:1_{AA6F933F-8B63-4E4F-861A-A2B88AF20C34}" xr6:coauthVersionLast="36" xr6:coauthVersionMax="36" xr10:uidLastSave="{00000000-0000-0000-0000-000000000000}"/>
  <workbookProtection workbookAlgorithmName="SHA-512" workbookHashValue="Oj/SWMUagdicejo9YA+HQ0gxl7AQyttW8L4Jc5x4Ub3Vk9V8nkJvaKiu3xqTnCjjBtoUZ63OL0ZROxfVxwi6RQ==" workbookSaltValue="jY4W2gotkgqpgC4yA4Rh1A=="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KA77" i="4" s="1"/>
  <c r="CN7" i="5"/>
  <c r="CM7" i="5"/>
  <c r="BZ7" i="5"/>
  <c r="BY7" i="5"/>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AX7" i="5"/>
  <c r="AW7" i="5"/>
  <c r="AV7" i="5"/>
  <c r="AU7" i="5"/>
  <c r="AS7" i="5"/>
  <c r="AR7" i="5"/>
  <c r="AQ7" i="5"/>
  <c r="AP7" i="5"/>
  <c r="AO7" i="5"/>
  <c r="AN7" i="5"/>
  <c r="AM7" i="5"/>
  <c r="AL7" i="5"/>
  <c r="FX31" i="4" s="1"/>
  <c r="AK7" i="5"/>
  <c r="AJ7" i="5"/>
  <c r="AH7" i="5"/>
  <c r="AG7" i="5"/>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D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LH53" i="4"/>
  <c r="KO53" i="4"/>
  <c r="JV53" i="4"/>
  <c r="JC53" i="4"/>
  <c r="HJ53" i="4"/>
  <c r="GQ53" i="4"/>
  <c r="FX53" i="4"/>
  <c r="EL53" i="4"/>
  <c r="CS53" i="4"/>
  <c r="BG53" i="4"/>
  <c r="AN53" i="4"/>
  <c r="U53" i="4"/>
  <c r="LH52" i="4"/>
  <c r="KO52" i="4"/>
  <c r="JV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JV31" i="4"/>
  <c r="JC31" i="4"/>
  <c r="HJ31" i="4"/>
  <c r="GQ31" i="4"/>
  <c r="FE31" i="4"/>
  <c r="EL31" i="4"/>
  <c r="BZ31" i="4"/>
  <c r="BG31" i="4"/>
  <c r="AN31" i="4"/>
  <c r="LJ10" i="4"/>
  <c r="JQ10" i="4"/>
  <c r="HX10" i="4"/>
  <c r="DU10" i="4"/>
  <c r="B10" i="4"/>
  <c r="LJ8" i="4"/>
  <c r="JQ8" i="4"/>
  <c r="HX8" i="4"/>
  <c r="FJ8" i="4"/>
  <c r="DU8" i="4"/>
  <c r="CF8" i="4"/>
  <c r="AQ8" i="4"/>
  <c r="B8" i="4"/>
  <c r="B6" i="4"/>
  <c r="BZ76" i="4" l="1"/>
  <c r="MA51" i="4"/>
  <c r="MI76" i="4"/>
  <c r="HJ51" i="4"/>
  <c r="MA30" i="4"/>
  <c r="HJ30" i="4"/>
  <c r="IT76" i="4"/>
  <c r="CS51" i="4"/>
  <c r="CS30" i="4"/>
  <c r="C11" i="5"/>
  <c r="D11" i="5"/>
  <c r="E11" i="5"/>
  <c r="B11" i="5"/>
  <c r="BZ30" i="4" l="1"/>
  <c r="BK76" i="4"/>
  <c r="LH51" i="4"/>
  <c r="LT76" i="4"/>
  <c r="GQ51" i="4"/>
  <c r="LH30" i="4"/>
  <c r="GQ30" i="4"/>
  <c r="IE76" i="4"/>
  <c r="BZ51" i="4"/>
  <c r="HP76" i="4"/>
  <c r="BG51" i="4"/>
  <c r="FX30" i="4"/>
  <c r="BG30" i="4"/>
  <c r="KO30" i="4"/>
  <c r="AV76" i="4"/>
  <c r="KO51" i="4"/>
  <c r="LE76" i="4"/>
  <c r="FX51" i="4"/>
  <c r="KP76" i="4"/>
  <c r="FE51" i="4"/>
  <c r="JV30" i="4"/>
  <c r="HA76" i="4"/>
  <c r="AN51" i="4"/>
  <c r="FE30" i="4"/>
  <c r="AN30" i="4"/>
  <c r="AG76" i="4"/>
  <c r="JV51" i="4"/>
  <c r="R76" i="4"/>
  <c r="JC51" i="4"/>
  <c r="KA76" i="4"/>
  <c r="EL51" i="4"/>
  <c r="JC30" i="4"/>
  <c r="U51" i="4"/>
  <c r="GL76" i="4"/>
  <c r="EL30" i="4"/>
  <c r="U30" i="4"/>
</calcChain>
</file>

<file path=xl/sharedStrings.xml><?xml version="1.0" encoding="utf-8"?>
<sst xmlns="http://schemas.openxmlformats.org/spreadsheetml/2006/main" count="279" uniqueCount="135">
  <si>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</si>
  <si>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</si>
  <si>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</si>
  <si>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</si>
  <si>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</si>
  <si>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</si>
  <si>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</si>
  <si>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</si>
  <si>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</si>
  <si>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</si>
  <si>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</si>
  <si>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</si>
  <si>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</si>
  <si>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</si>
  <si>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</si>
  <si>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</si>
  <si>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</si>
  <si>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</si>
  <si>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</si>
  <si>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</si>
  <si>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</si>
  <si>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</si>
  <si>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</si>
  <si>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</si>
  <si>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</si>
  <si>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</si>
  <si>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</si>
  <si>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</si>
  <si>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</si>
  <si>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</si>
  <si>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</si>
  <si>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</si>
  <si>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</si>
  <si>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</si>
  <si>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</si>
  <si>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</si>
  <si>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</si>
  <si>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</si>
  <si>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</si>
  <si>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</si>
  <si>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</si>
  <si>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</si>
  <si>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</si>
  <si>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</si>
  <si>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</si>
  <si>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</si>
  <si>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</si>
  <si>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</si>
  <si>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</si>
  <si>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</si>
  <si>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</si>
  <si>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</si>
  <si>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</si>
  <si>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</si>
  <si>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</si>
  <si>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</si>
  <si>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</si>
  <si>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</si>
  <si>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</si>
  <si>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</si>
  <si>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</si>
  <si>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</si>
  <si>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</si>
  <si>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</si>
  <si>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</si>
  <si>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</si>
  <si>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</si>
  <si>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</si>
  <si>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</si>
  <si>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</si>
  <si>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</si>
  <si>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</si>
  <si>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</si>
  <si>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</si>
  <si>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</si>
  <si>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</si>
  <si>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</si>
  <si>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</si>
  <si>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</si>
  <si>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</si>
  <si>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</si>
  <si>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</si>
  <si>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</si>
  <si>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</si>
  <si>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</si>
  <si>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</si>
  <si>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</si>
  <si>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</si>
  <si>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</si>
  <si>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</si>
  <si>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</si>
  <si>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</si>
  <si>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</si>
  <si>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</si>
  <si>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</si>
  <si>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</si>
  <si>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</si>
  <si>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</si>
  <si>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</si>
  <si>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</si>
  <si>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</si>
  <si>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</si>
  <si>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</si>
  <si>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当該値(N-3)</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</si>
  <si>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</si>
  <si>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</si>
  <si>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</si>
  <si>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</si>
  <si>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</si>
  <si>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</si>
  <si>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</si>
  <si>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</si>
  <si>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愛媛県　松山市</t>
  </si>
  <si>
    <t>市役所前地下駐車場</t>
  </si>
  <si>
    <t>法非適用</t>
  </si>
  <si>
    <t>駐車場整備事業</t>
  </si>
  <si>
    <t>-</t>
  </si>
  <si>
    <t>Ａ２Ｂ２</t>
  </si>
  <si>
    <t>非設置</t>
  </si>
  <si>
    <t>該当数値なし</t>
  </si>
  <si>
    <t>届出駐車場 附置義務駐車施設</t>
  </si>
  <si>
    <t>地下式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</si>
  <si>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</si>
  <si>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</si>
  <si>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</si>
  <si>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</si>
  <si>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</si>
  <si>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</si>
  <si>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</si>
  <si>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</si>
  <si>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届出駐車場 附置義務駐車施設</t>
    <phoneticPr fontId="5"/>
  </si>
  <si>
    <t>　当駐車場は、市役所に隣接しており、来庁者用駐車場としても利用されていることから、駐車場の一部を兼用工作物として供用している、国交省および指定管理者と協力し、今後も継続して施設を管理運営していく必要がある。</t>
    <phoneticPr fontId="5"/>
  </si>
  <si>
    <t>　駐車場建設時の地方債償還金を資本的収入（一般会計繰入金）で賄っていたが、平成30年度で地方債の償還が完了し、令和元年度は収支が改善している。
　利用台数および料金収入は、H30年度と比べると、若干減少しているが、年間の目標を達成しているため、今後も、指定管理者と協力し、収益性を向上するための検討をしていく。</t>
    <rPh sb="55" eb="57">
      <t>レイワ</t>
    </rPh>
    <rPh sb="57" eb="58">
      <t>ガン</t>
    </rPh>
    <rPh sb="89" eb="90">
      <t>ネン</t>
    </rPh>
    <rPh sb="90" eb="91">
      <t>ド</t>
    </rPh>
    <rPh sb="92" eb="93">
      <t>クラ</t>
    </rPh>
    <rPh sb="97" eb="99">
      <t>ジャッカン</t>
    </rPh>
    <rPh sb="99" eb="101">
      <t>ゲンショウ</t>
    </rPh>
    <rPh sb="107" eb="109">
      <t>ネンカン</t>
    </rPh>
    <rPh sb="110" eb="112">
      <t>モクヒョウ</t>
    </rPh>
    <rPh sb="113" eb="115">
      <t>タッセイ</t>
    </rPh>
    <phoneticPr fontId="5"/>
  </si>
  <si>
    <t>　当駐車場の地方債は平成30年度に償還が完了した。また、令和4年度から令和6年度にかけて、大規模修繕工事を予定しており、施設が継続的に利用ができるよう、維持管理のための投資をしていく予定である。</t>
    <rPh sb="28" eb="30">
      <t>レイワ</t>
    </rPh>
    <rPh sb="35" eb="37">
      <t>レイワ</t>
    </rPh>
    <rPh sb="38" eb="39">
      <t>ネン</t>
    </rPh>
    <rPh sb="39" eb="40">
      <t>ド</t>
    </rPh>
    <rPh sb="50" eb="52">
      <t>コウジ</t>
    </rPh>
    <rPh sb="53" eb="55">
      <t>ヨテイ</t>
    </rPh>
    <phoneticPr fontId="5"/>
  </si>
  <si>
    <t xml:space="preserve"> 施設稼働率は横ばいであるが、H30年度は、隣接駐車場の閉鎖に伴い、利用者増に転じたが、その後利用者が分散したことで、R元年度は若干減少となった。
　今後、状況に応じた料金改定や営業時間の変更など、利用率向上に向けて施設の管理者である指定管理者と協議していきたい。</t>
    <rPh sb="18" eb="20">
      <t>ネンド</t>
    </rPh>
    <rPh sb="66" eb="68">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</si>
</sst>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21.1</c:v>
                </c:pt>
                <c:pt idx="1">
                  <c:v>19.600000000000001</c:v>
                </c:pt>
                <c:pt idx="2">
                  <c:v>32.299999999999997</c:v>
                </c:pt>
                <c:pt idx="3">
                  <c:v>41.8</c:v>
                </c:pt>
                <c:pt idx="4">
                  <c:v>126.4</c:v>
                </c:pt>
              </c:numCache>
            </c:numRef>
          </c:val>
          <c:extLst>
            <c:ext xmlns:c16="http://schemas.microsoft.com/office/drawing/2014/chart" uri="{C3380CC4-5D6E-409C-BE32-E72D297353CC}">
              <c16:uniqueId val="{00000000-8811-4D9C-9D01-0FEC213723C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133.5</c:v>
                </c:pt>
                <c:pt idx="1">
                  <c:v>136.30000000000001</c:v>
                </c:pt>
                <c:pt idx="2">
                  <c:v>130.9</c:v>
                </c:pt>
                <c:pt idx="3">
                  <c:v>160.6</c:v>
                </c:pt>
                <c:pt idx="4">
                  <c:v>133.80000000000001</c:v>
                </c:pt>
              </c:numCache>
            </c:numRef>
          </c:val>
          <c:smooth val="0"/>
          <c:extLst>
            <c:ext xmlns:c16="http://schemas.microsoft.com/office/drawing/2014/chart" uri="{C3380CC4-5D6E-409C-BE32-E72D297353CC}">
              <c16:uniqueId val="{00000001-8811-4D9C-9D01-0FEC213723C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299.2</c:v>
                </c:pt>
                <c:pt idx="3">
                  <c:v>0</c:v>
                </c:pt>
                <c:pt idx="4">
                  <c:v>0</c:v>
                </c:pt>
              </c:numCache>
            </c:numRef>
          </c:val>
          <c:extLst>
            <c:ext xmlns:c16="http://schemas.microsoft.com/office/drawing/2014/chart" uri="{C3380CC4-5D6E-409C-BE32-E72D297353CC}">
              <c16:uniqueId val="{00000000-6BF5-4B67-ABF3-662EF9A95F9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181.6</c:v>
                </c:pt>
                <c:pt idx="1">
                  <c:v>148.9</c:v>
                </c:pt>
                <c:pt idx="2">
                  <c:v>135.30000000000001</c:v>
                </c:pt>
                <c:pt idx="3">
                  <c:v>103.6</c:v>
                </c:pt>
                <c:pt idx="4">
                  <c:v>119.5</c:v>
                </c:pt>
              </c:numCache>
            </c:numRef>
          </c:val>
          <c:smooth val="0"/>
          <c:extLst>
            <c:ext xmlns:c16="http://schemas.microsoft.com/office/drawing/2014/chart" uri="{C3380CC4-5D6E-409C-BE32-E72D297353CC}">
              <c16:uniqueId val="{00000001-6BF5-4B67-ABF3-662EF9A95F9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755F-437E-84D3-9B4CB39BF44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55F-437E-84D3-9B4CB39BF44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A8EB-4F9F-9675-3250F9FCDF9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8EB-4F9F-9675-3250F9FCDF9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4.8</c:v>
                </c:pt>
                <c:pt idx="1">
                  <c:v>3.4</c:v>
                </c:pt>
                <c:pt idx="2">
                  <c:v>2.1</c:v>
                </c:pt>
                <c:pt idx="3">
                  <c:v>0.9</c:v>
                </c:pt>
                <c:pt idx="4">
                  <c:v>0</c:v>
                </c:pt>
              </c:numCache>
            </c:numRef>
          </c:val>
          <c:extLst>
            <c:ext xmlns:c16="http://schemas.microsoft.com/office/drawing/2014/chart" uri="{C3380CC4-5D6E-409C-BE32-E72D297353CC}">
              <c16:uniqueId val="{00000000-8520-4296-954A-8F7E6B5F6D4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7.1</c:v>
                </c:pt>
                <c:pt idx="1">
                  <c:v>5.5</c:v>
                </c:pt>
                <c:pt idx="2">
                  <c:v>5.2</c:v>
                </c:pt>
                <c:pt idx="3">
                  <c:v>3.8</c:v>
                </c:pt>
                <c:pt idx="4">
                  <c:v>4.2</c:v>
                </c:pt>
              </c:numCache>
            </c:numRef>
          </c:val>
          <c:smooth val="0"/>
          <c:extLst>
            <c:ext xmlns:c16="http://schemas.microsoft.com/office/drawing/2014/chart" uri="{C3380CC4-5D6E-409C-BE32-E72D297353CC}">
              <c16:uniqueId val="{00000001-8520-4296-954A-8F7E6B5F6D4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61</c:v>
                </c:pt>
                <c:pt idx="1">
                  <c:v>44</c:v>
                </c:pt>
                <c:pt idx="2">
                  <c:v>28</c:v>
                </c:pt>
                <c:pt idx="3">
                  <c:v>10</c:v>
                </c:pt>
                <c:pt idx="4">
                  <c:v>0</c:v>
                </c:pt>
              </c:numCache>
            </c:numRef>
          </c:val>
          <c:extLst>
            <c:ext xmlns:c16="http://schemas.microsoft.com/office/drawing/2014/chart" uri="{C3380CC4-5D6E-409C-BE32-E72D297353CC}">
              <c16:uniqueId val="{00000000-8BF9-4D1A-A975-37A48633AD5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56</c:v>
                </c:pt>
                <c:pt idx="1">
                  <c:v>42</c:v>
                </c:pt>
                <c:pt idx="2">
                  <c:v>44</c:v>
                </c:pt>
                <c:pt idx="3">
                  <c:v>45</c:v>
                </c:pt>
                <c:pt idx="4">
                  <c:v>46</c:v>
                </c:pt>
              </c:numCache>
            </c:numRef>
          </c:val>
          <c:smooth val="0"/>
          <c:extLst>
            <c:ext xmlns:c16="http://schemas.microsoft.com/office/drawing/2014/chart" uri="{C3380CC4-5D6E-409C-BE32-E72D297353CC}">
              <c16:uniqueId val="{00000001-8BF9-4D1A-A975-37A48633AD5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308.89999999999998</c:v>
                </c:pt>
                <c:pt idx="1">
                  <c:v>305.60000000000002</c:v>
                </c:pt>
                <c:pt idx="2">
                  <c:v>297.8</c:v>
                </c:pt>
                <c:pt idx="3">
                  <c:v>313.3</c:v>
                </c:pt>
                <c:pt idx="4">
                  <c:v>304.39999999999998</c:v>
                </c:pt>
              </c:numCache>
            </c:numRef>
          </c:val>
          <c:extLst>
            <c:ext xmlns:c16="http://schemas.microsoft.com/office/drawing/2014/chart" uri="{C3380CC4-5D6E-409C-BE32-E72D297353CC}">
              <c16:uniqueId val="{00000000-E6FB-4605-BF64-14AF49D2F22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169.3</c:v>
                </c:pt>
                <c:pt idx="1">
                  <c:v>166.6</c:v>
                </c:pt>
                <c:pt idx="2">
                  <c:v>164.4</c:v>
                </c:pt>
                <c:pt idx="3">
                  <c:v>161.5</c:v>
                </c:pt>
                <c:pt idx="4">
                  <c:v>156.9</c:v>
                </c:pt>
              </c:numCache>
            </c:numRef>
          </c:val>
          <c:smooth val="0"/>
          <c:extLst>
            <c:ext xmlns:c16="http://schemas.microsoft.com/office/drawing/2014/chart" uri="{C3380CC4-5D6E-409C-BE32-E72D297353CC}">
              <c16:uniqueId val="{00000001-E6FB-4605-BF64-14AF49D2F22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87.5</c:v>
                </c:pt>
                <c:pt idx="1">
                  <c:v>81.3</c:v>
                </c:pt>
                <c:pt idx="2">
                  <c:v>19.100000000000001</c:v>
                </c:pt>
                <c:pt idx="3">
                  <c:v>29.4</c:v>
                </c:pt>
                <c:pt idx="4">
                  <c:v>20.9</c:v>
                </c:pt>
              </c:numCache>
            </c:numRef>
          </c:val>
          <c:extLst>
            <c:ext xmlns:c16="http://schemas.microsoft.com/office/drawing/2014/chart" uri="{C3380CC4-5D6E-409C-BE32-E72D297353CC}">
              <c16:uniqueId val="{00000000-1BFF-4D29-BDBD-BE22CB0ACE9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c:v>
                </c:pt>
                <c:pt idx="1">
                  <c:v>13.7</c:v>
                </c:pt>
                <c:pt idx="2">
                  <c:v>7.5</c:v>
                </c:pt>
                <c:pt idx="3">
                  <c:v>0.6</c:v>
                </c:pt>
                <c:pt idx="4">
                  <c:v>-10.5</c:v>
                </c:pt>
              </c:numCache>
            </c:numRef>
          </c:val>
          <c:smooth val="0"/>
          <c:extLst>
            <c:ext xmlns:c16="http://schemas.microsoft.com/office/drawing/2014/chart" uri="{C3380CC4-5D6E-409C-BE32-E72D297353CC}">
              <c16:uniqueId val="{00000001-1BFF-4D29-BDBD-BE22CB0ACE9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13184</c:v>
                </c:pt>
                <c:pt idx="1">
                  <c:v>12602</c:v>
                </c:pt>
                <c:pt idx="2">
                  <c:v>7616</c:v>
                </c:pt>
                <c:pt idx="3">
                  <c:v>12527</c:v>
                </c:pt>
                <c:pt idx="4">
                  <c:v>8832</c:v>
                </c:pt>
              </c:numCache>
            </c:numRef>
          </c:val>
          <c:extLst>
            <c:ext xmlns:c16="http://schemas.microsoft.com/office/drawing/2014/chart" uri="{C3380CC4-5D6E-409C-BE32-E72D297353CC}">
              <c16:uniqueId val="{00000000-E587-4BD5-8C1B-515DBFD65BF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21116</c:v>
                </c:pt>
                <c:pt idx="1">
                  <c:v>20714</c:v>
                </c:pt>
                <c:pt idx="2">
                  <c:v>16622</c:v>
                </c:pt>
                <c:pt idx="3">
                  <c:v>16948</c:v>
                </c:pt>
                <c:pt idx="4">
                  <c:v>5128</c:v>
                </c:pt>
              </c:numCache>
            </c:numRef>
          </c:val>
          <c:smooth val="0"/>
          <c:extLst>
            <c:ext xmlns:c16="http://schemas.microsoft.com/office/drawing/2014/chart" uri="{C3380CC4-5D6E-409C-BE32-E72D297353CC}">
              <c16:uniqueId val="{00000001-E587-4BD5-8C1B-515DBFD65BF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B6" sqref="B6:GX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愛媛県松山市　市役所前地下駐車場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16349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90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260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51" t="s">
        <v>132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21.1</v>
      </c>
      <c r="V31" s="118"/>
      <c r="W31" s="118"/>
      <c r="X31" s="118"/>
      <c r="Y31" s="118"/>
      <c r="Z31" s="118"/>
      <c r="AA31" s="118"/>
      <c r="AB31" s="118"/>
      <c r="AC31" s="118"/>
      <c r="AD31" s="118"/>
      <c r="AE31" s="118"/>
      <c r="AF31" s="118"/>
      <c r="AG31" s="118"/>
      <c r="AH31" s="118"/>
      <c r="AI31" s="118"/>
      <c r="AJ31" s="118"/>
      <c r="AK31" s="118"/>
      <c r="AL31" s="118"/>
      <c r="AM31" s="118"/>
      <c r="AN31" s="118">
        <f>データ!Z7</f>
        <v>19.600000000000001</v>
      </c>
      <c r="AO31" s="118"/>
      <c r="AP31" s="118"/>
      <c r="AQ31" s="118"/>
      <c r="AR31" s="118"/>
      <c r="AS31" s="118"/>
      <c r="AT31" s="118"/>
      <c r="AU31" s="118"/>
      <c r="AV31" s="118"/>
      <c r="AW31" s="118"/>
      <c r="AX31" s="118"/>
      <c r="AY31" s="118"/>
      <c r="AZ31" s="118"/>
      <c r="BA31" s="118"/>
      <c r="BB31" s="118"/>
      <c r="BC31" s="118"/>
      <c r="BD31" s="118"/>
      <c r="BE31" s="118"/>
      <c r="BF31" s="118"/>
      <c r="BG31" s="118">
        <f>データ!AA7</f>
        <v>32.299999999999997</v>
      </c>
      <c r="BH31" s="118"/>
      <c r="BI31" s="118"/>
      <c r="BJ31" s="118"/>
      <c r="BK31" s="118"/>
      <c r="BL31" s="118"/>
      <c r="BM31" s="118"/>
      <c r="BN31" s="118"/>
      <c r="BO31" s="118"/>
      <c r="BP31" s="118"/>
      <c r="BQ31" s="118"/>
      <c r="BR31" s="118"/>
      <c r="BS31" s="118"/>
      <c r="BT31" s="118"/>
      <c r="BU31" s="118"/>
      <c r="BV31" s="118"/>
      <c r="BW31" s="118"/>
      <c r="BX31" s="118"/>
      <c r="BY31" s="118"/>
      <c r="BZ31" s="118">
        <f>データ!AB7</f>
        <v>41.8</v>
      </c>
      <c r="CA31" s="118"/>
      <c r="CB31" s="118"/>
      <c r="CC31" s="118"/>
      <c r="CD31" s="118"/>
      <c r="CE31" s="118"/>
      <c r="CF31" s="118"/>
      <c r="CG31" s="118"/>
      <c r="CH31" s="118"/>
      <c r="CI31" s="118"/>
      <c r="CJ31" s="118"/>
      <c r="CK31" s="118"/>
      <c r="CL31" s="118"/>
      <c r="CM31" s="118"/>
      <c r="CN31" s="118"/>
      <c r="CO31" s="118"/>
      <c r="CP31" s="118"/>
      <c r="CQ31" s="118"/>
      <c r="CR31" s="118"/>
      <c r="CS31" s="118">
        <f>データ!AC7</f>
        <v>126.4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4.8</v>
      </c>
      <c r="EM31" s="118"/>
      <c r="EN31" s="118"/>
      <c r="EO31" s="118"/>
      <c r="EP31" s="118"/>
      <c r="EQ31" s="118"/>
      <c r="ER31" s="118"/>
      <c r="ES31" s="118"/>
      <c r="ET31" s="118"/>
      <c r="EU31" s="118"/>
      <c r="EV31" s="118"/>
      <c r="EW31" s="118"/>
      <c r="EX31" s="118"/>
      <c r="EY31" s="118"/>
      <c r="EZ31" s="118"/>
      <c r="FA31" s="118"/>
      <c r="FB31" s="118"/>
      <c r="FC31" s="118"/>
      <c r="FD31" s="118"/>
      <c r="FE31" s="118">
        <f>データ!AK7</f>
        <v>3.4</v>
      </c>
      <c r="FF31" s="118"/>
      <c r="FG31" s="118"/>
      <c r="FH31" s="118"/>
      <c r="FI31" s="118"/>
      <c r="FJ31" s="118"/>
      <c r="FK31" s="118"/>
      <c r="FL31" s="118"/>
      <c r="FM31" s="118"/>
      <c r="FN31" s="118"/>
      <c r="FO31" s="118"/>
      <c r="FP31" s="118"/>
      <c r="FQ31" s="118"/>
      <c r="FR31" s="118"/>
      <c r="FS31" s="118"/>
      <c r="FT31" s="118"/>
      <c r="FU31" s="118"/>
      <c r="FV31" s="118"/>
      <c r="FW31" s="118"/>
      <c r="FX31" s="118">
        <f>データ!AL7</f>
        <v>2.1</v>
      </c>
      <c r="FY31" s="118"/>
      <c r="FZ31" s="118"/>
      <c r="GA31" s="118"/>
      <c r="GB31" s="118"/>
      <c r="GC31" s="118"/>
      <c r="GD31" s="118"/>
      <c r="GE31" s="118"/>
      <c r="GF31" s="118"/>
      <c r="GG31" s="118"/>
      <c r="GH31" s="118"/>
      <c r="GI31" s="118"/>
      <c r="GJ31" s="118"/>
      <c r="GK31" s="118"/>
      <c r="GL31" s="118"/>
      <c r="GM31" s="118"/>
      <c r="GN31" s="118"/>
      <c r="GO31" s="118"/>
      <c r="GP31" s="118"/>
      <c r="GQ31" s="118">
        <f>データ!AM7</f>
        <v>0.9</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308.89999999999998</v>
      </c>
      <c r="JD31" s="120"/>
      <c r="JE31" s="120"/>
      <c r="JF31" s="120"/>
      <c r="JG31" s="120"/>
      <c r="JH31" s="120"/>
      <c r="JI31" s="120"/>
      <c r="JJ31" s="120"/>
      <c r="JK31" s="120"/>
      <c r="JL31" s="120"/>
      <c r="JM31" s="120"/>
      <c r="JN31" s="120"/>
      <c r="JO31" s="120"/>
      <c r="JP31" s="120"/>
      <c r="JQ31" s="120"/>
      <c r="JR31" s="120"/>
      <c r="JS31" s="120"/>
      <c r="JT31" s="120"/>
      <c r="JU31" s="121"/>
      <c r="JV31" s="119">
        <f>データ!DL7</f>
        <v>305.60000000000002</v>
      </c>
      <c r="JW31" s="120"/>
      <c r="JX31" s="120"/>
      <c r="JY31" s="120"/>
      <c r="JZ31" s="120"/>
      <c r="KA31" s="120"/>
      <c r="KB31" s="120"/>
      <c r="KC31" s="120"/>
      <c r="KD31" s="120"/>
      <c r="KE31" s="120"/>
      <c r="KF31" s="120"/>
      <c r="KG31" s="120"/>
      <c r="KH31" s="120"/>
      <c r="KI31" s="120"/>
      <c r="KJ31" s="120"/>
      <c r="KK31" s="120"/>
      <c r="KL31" s="120"/>
      <c r="KM31" s="120"/>
      <c r="KN31" s="121"/>
      <c r="KO31" s="119">
        <f>データ!DM7</f>
        <v>297.8</v>
      </c>
      <c r="KP31" s="120"/>
      <c r="KQ31" s="120"/>
      <c r="KR31" s="120"/>
      <c r="KS31" s="120"/>
      <c r="KT31" s="120"/>
      <c r="KU31" s="120"/>
      <c r="KV31" s="120"/>
      <c r="KW31" s="120"/>
      <c r="KX31" s="120"/>
      <c r="KY31" s="120"/>
      <c r="KZ31" s="120"/>
      <c r="LA31" s="120"/>
      <c r="LB31" s="120"/>
      <c r="LC31" s="120"/>
      <c r="LD31" s="120"/>
      <c r="LE31" s="120"/>
      <c r="LF31" s="120"/>
      <c r="LG31" s="121"/>
      <c r="LH31" s="119">
        <f>データ!DN7</f>
        <v>313.3</v>
      </c>
      <c r="LI31" s="120"/>
      <c r="LJ31" s="120"/>
      <c r="LK31" s="120"/>
      <c r="LL31" s="120"/>
      <c r="LM31" s="120"/>
      <c r="LN31" s="120"/>
      <c r="LO31" s="120"/>
      <c r="LP31" s="120"/>
      <c r="LQ31" s="120"/>
      <c r="LR31" s="120"/>
      <c r="LS31" s="120"/>
      <c r="LT31" s="120"/>
      <c r="LU31" s="120"/>
      <c r="LV31" s="120"/>
      <c r="LW31" s="120"/>
      <c r="LX31" s="120"/>
      <c r="LY31" s="120"/>
      <c r="LZ31" s="121"/>
      <c r="MA31" s="119">
        <f>データ!DO7</f>
        <v>304.39999999999998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133.5</v>
      </c>
      <c r="V32" s="118"/>
      <c r="W32" s="118"/>
      <c r="X32" s="118"/>
      <c r="Y32" s="118"/>
      <c r="Z32" s="118"/>
      <c r="AA32" s="118"/>
      <c r="AB32" s="118"/>
      <c r="AC32" s="118"/>
      <c r="AD32" s="118"/>
      <c r="AE32" s="118"/>
      <c r="AF32" s="118"/>
      <c r="AG32" s="118"/>
      <c r="AH32" s="118"/>
      <c r="AI32" s="118"/>
      <c r="AJ32" s="118"/>
      <c r="AK32" s="118"/>
      <c r="AL32" s="118"/>
      <c r="AM32" s="118"/>
      <c r="AN32" s="118">
        <f>データ!AE7</f>
        <v>136.30000000000001</v>
      </c>
      <c r="AO32" s="118"/>
      <c r="AP32" s="118"/>
      <c r="AQ32" s="118"/>
      <c r="AR32" s="118"/>
      <c r="AS32" s="118"/>
      <c r="AT32" s="118"/>
      <c r="AU32" s="118"/>
      <c r="AV32" s="118"/>
      <c r="AW32" s="118"/>
      <c r="AX32" s="118"/>
      <c r="AY32" s="118"/>
      <c r="AZ32" s="118"/>
      <c r="BA32" s="118"/>
      <c r="BB32" s="118"/>
      <c r="BC32" s="118"/>
      <c r="BD32" s="118"/>
      <c r="BE32" s="118"/>
      <c r="BF32" s="118"/>
      <c r="BG32" s="118">
        <f>データ!AF7</f>
        <v>130.9</v>
      </c>
      <c r="BH32" s="118"/>
      <c r="BI32" s="118"/>
      <c r="BJ32" s="118"/>
      <c r="BK32" s="118"/>
      <c r="BL32" s="118"/>
      <c r="BM32" s="118"/>
      <c r="BN32" s="118"/>
      <c r="BO32" s="118"/>
      <c r="BP32" s="118"/>
      <c r="BQ32" s="118"/>
      <c r="BR32" s="118"/>
      <c r="BS32" s="118"/>
      <c r="BT32" s="118"/>
      <c r="BU32" s="118"/>
      <c r="BV32" s="118"/>
      <c r="BW32" s="118"/>
      <c r="BX32" s="118"/>
      <c r="BY32" s="118"/>
      <c r="BZ32" s="118">
        <f>データ!AG7</f>
        <v>160.6</v>
      </c>
      <c r="CA32" s="118"/>
      <c r="CB32" s="118"/>
      <c r="CC32" s="118"/>
      <c r="CD32" s="118"/>
      <c r="CE32" s="118"/>
      <c r="CF32" s="118"/>
      <c r="CG32" s="118"/>
      <c r="CH32" s="118"/>
      <c r="CI32" s="118"/>
      <c r="CJ32" s="118"/>
      <c r="CK32" s="118"/>
      <c r="CL32" s="118"/>
      <c r="CM32" s="118"/>
      <c r="CN32" s="118"/>
      <c r="CO32" s="118"/>
      <c r="CP32" s="118"/>
      <c r="CQ32" s="118"/>
      <c r="CR32" s="118"/>
      <c r="CS32" s="118">
        <f>データ!AH7</f>
        <v>133.80000000000001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7.1</v>
      </c>
      <c r="EM32" s="118"/>
      <c r="EN32" s="118"/>
      <c r="EO32" s="118"/>
      <c r="EP32" s="118"/>
      <c r="EQ32" s="118"/>
      <c r="ER32" s="118"/>
      <c r="ES32" s="118"/>
      <c r="ET32" s="118"/>
      <c r="EU32" s="118"/>
      <c r="EV32" s="118"/>
      <c r="EW32" s="118"/>
      <c r="EX32" s="118"/>
      <c r="EY32" s="118"/>
      <c r="EZ32" s="118"/>
      <c r="FA32" s="118"/>
      <c r="FB32" s="118"/>
      <c r="FC32" s="118"/>
      <c r="FD32" s="118"/>
      <c r="FE32" s="118">
        <f>データ!AP7</f>
        <v>5.5</v>
      </c>
      <c r="FF32" s="118"/>
      <c r="FG32" s="118"/>
      <c r="FH32" s="118"/>
      <c r="FI32" s="118"/>
      <c r="FJ32" s="118"/>
      <c r="FK32" s="118"/>
      <c r="FL32" s="118"/>
      <c r="FM32" s="118"/>
      <c r="FN32" s="118"/>
      <c r="FO32" s="118"/>
      <c r="FP32" s="118"/>
      <c r="FQ32" s="118"/>
      <c r="FR32" s="118"/>
      <c r="FS32" s="118"/>
      <c r="FT32" s="118"/>
      <c r="FU32" s="118"/>
      <c r="FV32" s="118"/>
      <c r="FW32" s="118"/>
      <c r="FX32" s="118">
        <f>データ!AQ7</f>
        <v>5.2</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4.2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169.3</v>
      </c>
      <c r="JD32" s="120"/>
      <c r="JE32" s="120"/>
      <c r="JF32" s="120"/>
      <c r="JG32" s="120"/>
      <c r="JH32" s="120"/>
      <c r="JI32" s="120"/>
      <c r="JJ32" s="120"/>
      <c r="JK32" s="120"/>
      <c r="JL32" s="120"/>
      <c r="JM32" s="120"/>
      <c r="JN32" s="120"/>
      <c r="JO32" s="120"/>
      <c r="JP32" s="120"/>
      <c r="JQ32" s="120"/>
      <c r="JR32" s="120"/>
      <c r="JS32" s="120"/>
      <c r="JT32" s="120"/>
      <c r="JU32" s="121"/>
      <c r="JV32" s="119">
        <f>データ!DQ7</f>
        <v>166.6</v>
      </c>
      <c r="JW32" s="120"/>
      <c r="JX32" s="120"/>
      <c r="JY32" s="120"/>
      <c r="JZ32" s="120"/>
      <c r="KA32" s="120"/>
      <c r="KB32" s="120"/>
      <c r="KC32" s="120"/>
      <c r="KD32" s="120"/>
      <c r="KE32" s="120"/>
      <c r="KF32" s="120"/>
      <c r="KG32" s="120"/>
      <c r="KH32" s="120"/>
      <c r="KI32" s="120"/>
      <c r="KJ32" s="120"/>
      <c r="KK32" s="120"/>
      <c r="KL32" s="120"/>
      <c r="KM32" s="120"/>
      <c r="KN32" s="121"/>
      <c r="KO32" s="119">
        <f>データ!DR7</f>
        <v>164.4</v>
      </c>
      <c r="KP32" s="120"/>
      <c r="KQ32" s="120"/>
      <c r="KR32" s="120"/>
      <c r="KS32" s="120"/>
      <c r="KT32" s="120"/>
      <c r="KU32" s="120"/>
      <c r="KV32" s="120"/>
      <c r="KW32" s="120"/>
      <c r="KX32" s="120"/>
      <c r="KY32" s="120"/>
      <c r="KZ32" s="120"/>
      <c r="LA32" s="120"/>
      <c r="LB32" s="120"/>
      <c r="LC32" s="120"/>
      <c r="LD32" s="120"/>
      <c r="LE32" s="120"/>
      <c r="LF32" s="120"/>
      <c r="LG32" s="121"/>
      <c r="LH32" s="119">
        <f>データ!DS7</f>
        <v>161.5</v>
      </c>
      <c r="LI32" s="120"/>
      <c r="LJ32" s="120"/>
      <c r="LK32" s="120"/>
      <c r="LL32" s="120"/>
      <c r="LM32" s="120"/>
      <c r="LN32" s="120"/>
      <c r="LO32" s="120"/>
      <c r="LP32" s="120"/>
      <c r="LQ32" s="120"/>
      <c r="LR32" s="120"/>
      <c r="LS32" s="120"/>
      <c r="LT32" s="120"/>
      <c r="LU32" s="120"/>
      <c r="LV32" s="120"/>
      <c r="LW32" s="120"/>
      <c r="LX32" s="120"/>
      <c r="LY32" s="120"/>
      <c r="LZ32" s="121"/>
      <c r="MA32" s="119">
        <f>データ!DT7</f>
        <v>156.9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51" t="s">
        <v>133</v>
      </c>
      <c r="NE32" s="152"/>
      <c r="NF32" s="152"/>
      <c r="NG32" s="152"/>
      <c r="NH32" s="152"/>
      <c r="NI32" s="152"/>
      <c r="NJ32" s="152"/>
      <c r="NK32" s="152"/>
      <c r="NL32" s="152"/>
      <c r="NM32" s="152"/>
      <c r="NN32" s="152"/>
      <c r="NO32" s="152"/>
      <c r="NP32" s="152"/>
      <c r="NQ32" s="152"/>
      <c r="NR32" s="15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51"/>
      <c r="NE33" s="152"/>
      <c r="NF33" s="152"/>
      <c r="NG33" s="152"/>
      <c r="NH33" s="152"/>
      <c r="NI33" s="152"/>
      <c r="NJ33" s="152"/>
      <c r="NK33" s="152"/>
      <c r="NL33" s="152"/>
      <c r="NM33" s="152"/>
      <c r="NN33" s="152"/>
      <c r="NO33" s="152"/>
      <c r="NP33" s="152"/>
      <c r="NQ33" s="152"/>
      <c r="NR33" s="15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51"/>
      <c r="NE34" s="152"/>
      <c r="NF34" s="152"/>
      <c r="NG34" s="152"/>
      <c r="NH34" s="152"/>
      <c r="NI34" s="152"/>
      <c r="NJ34" s="152"/>
      <c r="NK34" s="152"/>
      <c r="NL34" s="152"/>
      <c r="NM34" s="152"/>
      <c r="NN34" s="152"/>
      <c r="NO34" s="152"/>
      <c r="NP34" s="152"/>
      <c r="NQ34" s="152"/>
      <c r="NR34" s="15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51"/>
      <c r="NE35" s="152"/>
      <c r="NF35" s="152"/>
      <c r="NG35" s="152"/>
      <c r="NH35" s="152"/>
      <c r="NI35" s="152"/>
      <c r="NJ35" s="152"/>
      <c r="NK35" s="152"/>
      <c r="NL35" s="152"/>
      <c r="NM35" s="152"/>
      <c r="NN35" s="152"/>
      <c r="NO35" s="152"/>
      <c r="NP35" s="152"/>
      <c r="NQ35" s="152"/>
      <c r="NR35" s="15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51"/>
      <c r="NE36" s="152"/>
      <c r="NF36" s="152"/>
      <c r="NG36" s="152"/>
      <c r="NH36" s="152"/>
      <c r="NI36" s="152"/>
      <c r="NJ36" s="152"/>
      <c r="NK36" s="152"/>
      <c r="NL36" s="152"/>
      <c r="NM36" s="152"/>
      <c r="NN36" s="152"/>
      <c r="NO36" s="152"/>
      <c r="NP36" s="152"/>
      <c r="NQ36" s="152"/>
      <c r="NR36" s="15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51"/>
      <c r="NE37" s="152"/>
      <c r="NF37" s="152"/>
      <c r="NG37" s="152"/>
      <c r="NH37" s="152"/>
      <c r="NI37" s="152"/>
      <c r="NJ37" s="152"/>
      <c r="NK37" s="152"/>
      <c r="NL37" s="152"/>
      <c r="NM37" s="152"/>
      <c r="NN37" s="152"/>
      <c r="NO37" s="152"/>
      <c r="NP37" s="152"/>
      <c r="NQ37" s="152"/>
      <c r="NR37" s="15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51"/>
      <c r="NE38" s="152"/>
      <c r="NF38" s="152"/>
      <c r="NG38" s="152"/>
      <c r="NH38" s="152"/>
      <c r="NI38" s="152"/>
      <c r="NJ38" s="152"/>
      <c r="NK38" s="152"/>
      <c r="NL38" s="152"/>
      <c r="NM38" s="152"/>
      <c r="NN38" s="152"/>
      <c r="NO38" s="152"/>
      <c r="NP38" s="152"/>
      <c r="NQ38" s="152"/>
      <c r="NR38" s="15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51"/>
      <c r="NE39" s="152"/>
      <c r="NF39" s="152"/>
      <c r="NG39" s="152"/>
      <c r="NH39" s="152"/>
      <c r="NI39" s="152"/>
      <c r="NJ39" s="152"/>
      <c r="NK39" s="152"/>
      <c r="NL39" s="152"/>
      <c r="NM39" s="152"/>
      <c r="NN39" s="152"/>
      <c r="NO39" s="152"/>
      <c r="NP39" s="152"/>
      <c r="NQ39" s="152"/>
      <c r="NR39" s="15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51"/>
      <c r="NE40" s="152"/>
      <c r="NF40" s="152"/>
      <c r="NG40" s="152"/>
      <c r="NH40" s="152"/>
      <c r="NI40" s="152"/>
      <c r="NJ40" s="152"/>
      <c r="NK40" s="152"/>
      <c r="NL40" s="152"/>
      <c r="NM40" s="152"/>
      <c r="NN40" s="152"/>
      <c r="NO40" s="152"/>
      <c r="NP40" s="152"/>
      <c r="NQ40" s="152"/>
      <c r="NR40" s="15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51"/>
      <c r="NE41" s="152"/>
      <c r="NF41" s="152"/>
      <c r="NG41" s="152"/>
      <c r="NH41" s="152"/>
      <c r="NI41" s="152"/>
      <c r="NJ41" s="152"/>
      <c r="NK41" s="152"/>
      <c r="NL41" s="152"/>
      <c r="NM41" s="152"/>
      <c r="NN41" s="152"/>
      <c r="NO41" s="152"/>
      <c r="NP41" s="152"/>
      <c r="NQ41" s="152"/>
      <c r="NR41" s="15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51"/>
      <c r="NE42" s="152"/>
      <c r="NF42" s="152"/>
      <c r="NG42" s="152"/>
      <c r="NH42" s="152"/>
      <c r="NI42" s="152"/>
      <c r="NJ42" s="152"/>
      <c r="NK42" s="152"/>
      <c r="NL42" s="152"/>
      <c r="NM42" s="152"/>
      <c r="NN42" s="152"/>
      <c r="NO42" s="152"/>
      <c r="NP42" s="152"/>
      <c r="NQ42" s="152"/>
      <c r="NR42" s="15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51"/>
      <c r="NE43" s="152"/>
      <c r="NF43" s="152"/>
      <c r="NG43" s="152"/>
      <c r="NH43" s="152"/>
      <c r="NI43" s="152"/>
      <c r="NJ43" s="152"/>
      <c r="NK43" s="152"/>
      <c r="NL43" s="152"/>
      <c r="NM43" s="152"/>
      <c r="NN43" s="152"/>
      <c r="NO43" s="152"/>
      <c r="NP43" s="152"/>
      <c r="NQ43" s="152"/>
      <c r="NR43" s="15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51"/>
      <c r="NE44" s="152"/>
      <c r="NF44" s="152"/>
      <c r="NG44" s="152"/>
      <c r="NH44" s="152"/>
      <c r="NI44" s="152"/>
      <c r="NJ44" s="152"/>
      <c r="NK44" s="152"/>
      <c r="NL44" s="152"/>
      <c r="NM44" s="152"/>
      <c r="NN44" s="152"/>
      <c r="NO44" s="152"/>
      <c r="NP44" s="152"/>
      <c r="NQ44" s="152"/>
      <c r="NR44" s="15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51"/>
      <c r="NE45" s="152"/>
      <c r="NF45" s="152"/>
      <c r="NG45" s="152"/>
      <c r="NH45" s="152"/>
      <c r="NI45" s="152"/>
      <c r="NJ45" s="152"/>
      <c r="NK45" s="152"/>
      <c r="NL45" s="152"/>
      <c r="NM45" s="152"/>
      <c r="NN45" s="152"/>
      <c r="NO45" s="152"/>
      <c r="NP45" s="152"/>
      <c r="NQ45" s="152"/>
      <c r="NR45" s="15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51"/>
      <c r="NE46" s="152"/>
      <c r="NF46" s="152"/>
      <c r="NG46" s="152"/>
      <c r="NH46" s="152"/>
      <c r="NI46" s="152"/>
      <c r="NJ46" s="152"/>
      <c r="NK46" s="152"/>
      <c r="NL46" s="152"/>
      <c r="NM46" s="152"/>
      <c r="NN46" s="152"/>
      <c r="NO46" s="152"/>
      <c r="NP46" s="152"/>
      <c r="NQ46" s="152"/>
      <c r="NR46" s="15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51"/>
      <c r="NE47" s="152"/>
      <c r="NF47" s="152"/>
      <c r="NG47" s="152"/>
      <c r="NH47" s="152"/>
      <c r="NI47" s="152"/>
      <c r="NJ47" s="152"/>
      <c r="NK47" s="152"/>
      <c r="NL47" s="152"/>
      <c r="NM47" s="152"/>
      <c r="NN47" s="152"/>
      <c r="NO47" s="152"/>
      <c r="NP47" s="152"/>
      <c r="NQ47" s="152"/>
      <c r="NR47" s="15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51" t="s">
        <v>134</v>
      </c>
      <c r="NE49" s="152"/>
      <c r="NF49" s="152"/>
      <c r="NG49" s="152"/>
      <c r="NH49" s="152"/>
      <c r="NI49" s="152"/>
      <c r="NJ49" s="152"/>
      <c r="NK49" s="152"/>
      <c r="NL49" s="152"/>
      <c r="NM49" s="152"/>
      <c r="NN49" s="152"/>
      <c r="NO49" s="152"/>
      <c r="NP49" s="152"/>
      <c r="NQ49" s="152"/>
      <c r="NR49" s="15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51"/>
      <c r="NE50" s="152"/>
      <c r="NF50" s="152"/>
      <c r="NG50" s="152"/>
      <c r="NH50" s="152"/>
      <c r="NI50" s="152"/>
      <c r="NJ50" s="152"/>
      <c r="NK50" s="152"/>
      <c r="NL50" s="152"/>
      <c r="NM50" s="152"/>
      <c r="NN50" s="152"/>
      <c r="NO50" s="152"/>
      <c r="NP50" s="152"/>
      <c r="NQ50" s="152"/>
      <c r="NR50" s="15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51"/>
      <c r="NE51" s="152"/>
      <c r="NF51" s="152"/>
      <c r="NG51" s="152"/>
      <c r="NH51" s="152"/>
      <c r="NI51" s="152"/>
      <c r="NJ51" s="152"/>
      <c r="NK51" s="152"/>
      <c r="NL51" s="152"/>
      <c r="NM51" s="152"/>
      <c r="NN51" s="152"/>
      <c r="NO51" s="152"/>
      <c r="NP51" s="152"/>
      <c r="NQ51" s="152"/>
      <c r="NR51" s="15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61</v>
      </c>
      <c r="V52" s="125"/>
      <c r="W52" s="125"/>
      <c r="X52" s="125"/>
      <c r="Y52" s="125"/>
      <c r="Z52" s="125"/>
      <c r="AA52" s="125"/>
      <c r="AB52" s="125"/>
      <c r="AC52" s="125"/>
      <c r="AD52" s="125"/>
      <c r="AE52" s="125"/>
      <c r="AF52" s="125"/>
      <c r="AG52" s="125"/>
      <c r="AH52" s="125"/>
      <c r="AI52" s="125"/>
      <c r="AJ52" s="125"/>
      <c r="AK52" s="125"/>
      <c r="AL52" s="125"/>
      <c r="AM52" s="125"/>
      <c r="AN52" s="125">
        <f>データ!AV7</f>
        <v>44</v>
      </c>
      <c r="AO52" s="125"/>
      <c r="AP52" s="125"/>
      <c r="AQ52" s="125"/>
      <c r="AR52" s="125"/>
      <c r="AS52" s="125"/>
      <c r="AT52" s="125"/>
      <c r="AU52" s="125"/>
      <c r="AV52" s="125"/>
      <c r="AW52" s="125"/>
      <c r="AX52" s="125"/>
      <c r="AY52" s="125"/>
      <c r="AZ52" s="125"/>
      <c r="BA52" s="125"/>
      <c r="BB52" s="125"/>
      <c r="BC52" s="125"/>
      <c r="BD52" s="125"/>
      <c r="BE52" s="125"/>
      <c r="BF52" s="125"/>
      <c r="BG52" s="125">
        <f>データ!AW7</f>
        <v>28</v>
      </c>
      <c r="BH52" s="125"/>
      <c r="BI52" s="125"/>
      <c r="BJ52" s="125"/>
      <c r="BK52" s="125"/>
      <c r="BL52" s="125"/>
      <c r="BM52" s="125"/>
      <c r="BN52" s="125"/>
      <c r="BO52" s="125"/>
      <c r="BP52" s="125"/>
      <c r="BQ52" s="125"/>
      <c r="BR52" s="125"/>
      <c r="BS52" s="125"/>
      <c r="BT52" s="125"/>
      <c r="BU52" s="125"/>
      <c r="BV52" s="125"/>
      <c r="BW52" s="125"/>
      <c r="BX52" s="125"/>
      <c r="BY52" s="125"/>
      <c r="BZ52" s="125">
        <f>データ!AX7</f>
        <v>10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87.5</v>
      </c>
      <c r="EM52" s="118"/>
      <c r="EN52" s="118"/>
      <c r="EO52" s="118"/>
      <c r="EP52" s="118"/>
      <c r="EQ52" s="118"/>
      <c r="ER52" s="118"/>
      <c r="ES52" s="118"/>
      <c r="ET52" s="118"/>
      <c r="EU52" s="118"/>
      <c r="EV52" s="118"/>
      <c r="EW52" s="118"/>
      <c r="EX52" s="118"/>
      <c r="EY52" s="118"/>
      <c r="EZ52" s="118"/>
      <c r="FA52" s="118"/>
      <c r="FB52" s="118"/>
      <c r="FC52" s="118"/>
      <c r="FD52" s="118"/>
      <c r="FE52" s="118">
        <f>データ!BG7</f>
        <v>81.3</v>
      </c>
      <c r="FF52" s="118"/>
      <c r="FG52" s="118"/>
      <c r="FH52" s="118"/>
      <c r="FI52" s="118"/>
      <c r="FJ52" s="118"/>
      <c r="FK52" s="118"/>
      <c r="FL52" s="118"/>
      <c r="FM52" s="118"/>
      <c r="FN52" s="118"/>
      <c r="FO52" s="118"/>
      <c r="FP52" s="118"/>
      <c r="FQ52" s="118"/>
      <c r="FR52" s="118"/>
      <c r="FS52" s="118"/>
      <c r="FT52" s="118"/>
      <c r="FU52" s="118"/>
      <c r="FV52" s="118"/>
      <c r="FW52" s="118"/>
      <c r="FX52" s="118">
        <f>データ!BH7</f>
        <v>19.100000000000001</v>
      </c>
      <c r="FY52" s="118"/>
      <c r="FZ52" s="118"/>
      <c r="GA52" s="118"/>
      <c r="GB52" s="118"/>
      <c r="GC52" s="118"/>
      <c r="GD52" s="118"/>
      <c r="GE52" s="118"/>
      <c r="GF52" s="118"/>
      <c r="GG52" s="118"/>
      <c r="GH52" s="118"/>
      <c r="GI52" s="118"/>
      <c r="GJ52" s="118"/>
      <c r="GK52" s="118"/>
      <c r="GL52" s="118"/>
      <c r="GM52" s="118"/>
      <c r="GN52" s="118"/>
      <c r="GO52" s="118"/>
      <c r="GP52" s="118"/>
      <c r="GQ52" s="118">
        <f>データ!BI7</f>
        <v>29.4</v>
      </c>
      <c r="GR52" s="118"/>
      <c r="GS52" s="118"/>
      <c r="GT52" s="118"/>
      <c r="GU52" s="118"/>
      <c r="GV52" s="118"/>
      <c r="GW52" s="118"/>
      <c r="GX52" s="118"/>
      <c r="GY52" s="118"/>
      <c r="GZ52" s="118"/>
      <c r="HA52" s="118"/>
      <c r="HB52" s="118"/>
      <c r="HC52" s="118"/>
      <c r="HD52" s="118"/>
      <c r="HE52" s="118"/>
      <c r="HF52" s="118"/>
      <c r="HG52" s="118"/>
      <c r="HH52" s="118"/>
      <c r="HI52" s="118"/>
      <c r="HJ52" s="118">
        <f>データ!BJ7</f>
        <v>20.9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13184</v>
      </c>
      <c r="JD52" s="125"/>
      <c r="JE52" s="125"/>
      <c r="JF52" s="125"/>
      <c r="JG52" s="125"/>
      <c r="JH52" s="125"/>
      <c r="JI52" s="125"/>
      <c r="JJ52" s="125"/>
      <c r="JK52" s="125"/>
      <c r="JL52" s="125"/>
      <c r="JM52" s="125"/>
      <c r="JN52" s="125"/>
      <c r="JO52" s="125"/>
      <c r="JP52" s="125"/>
      <c r="JQ52" s="125"/>
      <c r="JR52" s="125"/>
      <c r="JS52" s="125"/>
      <c r="JT52" s="125"/>
      <c r="JU52" s="125"/>
      <c r="JV52" s="125">
        <f>データ!BR7</f>
        <v>12602</v>
      </c>
      <c r="JW52" s="125"/>
      <c r="JX52" s="125"/>
      <c r="JY52" s="125"/>
      <c r="JZ52" s="125"/>
      <c r="KA52" s="125"/>
      <c r="KB52" s="125"/>
      <c r="KC52" s="125"/>
      <c r="KD52" s="125"/>
      <c r="KE52" s="125"/>
      <c r="KF52" s="125"/>
      <c r="KG52" s="125"/>
      <c r="KH52" s="125"/>
      <c r="KI52" s="125"/>
      <c r="KJ52" s="125"/>
      <c r="KK52" s="125"/>
      <c r="KL52" s="125"/>
      <c r="KM52" s="125"/>
      <c r="KN52" s="125"/>
      <c r="KO52" s="125">
        <f>データ!BS7</f>
        <v>7616</v>
      </c>
      <c r="KP52" s="125"/>
      <c r="KQ52" s="125"/>
      <c r="KR52" s="125"/>
      <c r="KS52" s="125"/>
      <c r="KT52" s="125"/>
      <c r="KU52" s="125"/>
      <c r="KV52" s="125"/>
      <c r="KW52" s="125"/>
      <c r="KX52" s="125"/>
      <c r="KY52" s="125"/>
      <c r="KZ52" s="125"/>
      <c r="LA52" s="125"/>
      <c r="LB52" s="125"/>
      <c r="LC52" s="125"/>
      <c r="LD52" s="125"/>
      <c r="LE52" s="125"/>
      <c r="LF52" s="125"/>
      <c r="LG52" s="125"/>
      <c r="LH52" s="125">
        <f>データ!BT7</f>
        <v>12527</v>
      </c>
      <c r="LI52" s="125"/>
      <c r="LJ52" s="125"/>
      <c r="LK52" s="125"/>
      <c r="LL52" s="125"/>
      <c r="LM52" s="125"/>
      <c r="LN52" s="125"/>
      <c r="LO52" s="125"/>
      <c r="LP52" s="125"/>
      <c r="LQ52" s="125"/>
      <c r="LR52" s="125"/>
      <c r="LS52" s="125"/>
      <c r="LT52" s="125"/>
      <c r="LU52" s="125"/>
      <c r="LV52" s="125"/>
      <c r="LW52" s="125"/>
      <c r="LX52" s="125"/>
      <c r="LY52" s="125"/>
      <c r="LZ52" s="125"/>
      <c r="MA52" s="125">
        <f>データ!BU7</f>
        <v>8832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51"/>
      <c r="NE52" s="152"/>
      <c r="NF52" s="152"/>
      <c r="NG52" s="152"/>
      <c r="NH52" s="152"/>
      <c r="NI52" s="152"/>
      <c r="NJ52" s="152"/>
      <c r="NK52" s="152"/>
      <c r="NL52" s="152"/>
      <c r="NM52" s="152"/>
      <c r="NN52" s="152"/>
      <c r="NO52" s="152"/>
      <c r="NP52" s="152"/>
      <c r="NQ52" s="152"/>
      <c r="NR52" s="15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56</v>
      </c>
      <c r="V53" s="125"/>
      <c r="W53" s="125"/>
      <c r="X53" s="125"/>
      <c r="Y53" s="125"/>
      <c r="Z53" s="125"/>
      <c r="AA53" s="125"/>
      <c r="AB53" s="125"/>
      <c r="AC53" s="125"/>
      <c r="AD53" s="125"/>
      <c r="AE53" s="125"/>
      <c r="AF53" s="125"/>
      <c r="AG53" s="125"/>
      <c r="AH53" s="125"/>
      <c r="AI53" s="125"/>
      <c r="AJ53" s="125"/>
      <c r="AK53" s="125"/>
      <c r="AL53" s="125"/>
      <c r="AM53" s="125"/>
      <c r="AN53" s="125">
        <f>データ!BA7</f>
        <v>42</v>
      </c>
      <c r="AO53" s="125"/>
      <c r="AP53" s="125"/>
      <c r="AQ53" s="125"/>
      <c r="AR53" s="125"/>
      <c r="AS53" s="125"/>
      <c r="AT53" s="125"/>
      <c r="AU53" s="125"/>
      <c r="AV53" s="125"/>
      <c r="AW53" s="125"/>
      <c r="AX53" s="125"/>
      <c r="AY53" s="125"/>
      <c r="AZ53" s="125"/>
      <c r="BA53" s="125"/>
      <c r="BB53" s="125"/>
      <c r="BC53" s="125"/>
      <c r="BD53" s="125"/>
      <c r="BE53" s="125"/>
      <c r="BF53" s="125"/>
      <c r="BG53" s="125">
        <f>データ!BB7</f>
        <v>44</v>
      </c>
      <c r="BH53" s="125"/>
      <c r="BI53" s="125"/>
      <c r="BJ53" s="125"/>
      <c r="BK53" s="125"/>
      <c r="BL53" s="125"/>
      <c r="BM53" s="125"/>
      <c r="BN53" s="125"/>
      <c r="BO53" s="125"/>
      <c r="BP53" s="125"/>
      <c r="BQ53" s="125"/>
      <c r="BR53" s="125"/>
      <c r="BS53" s="125"/>
      <c r="BT53" s="125"/>
      <c r="BU53" s="125"/>
      <c r="BV53" s="125"/>
      <c r="BW53" s="125"/>
      <c r="BX53" s="125"/>
      <c r="BY53" s="125"/>
      <c r="BZ53" s="125">
        <f>データ!BC7</f>
        <v>45</v>
      </c>
      <c r="CA53" s="125"/>
      <c r="CB53" s="125"/>
      <c r="CC53" s="125"/>
      <c r="CD53" s="125"/>
      <c r="CE53" s="125"/>
      <c r="CF53" s="125"/>
      <c r="CG53" s="125"/>
      <c r="CH53" s="125"/>
      <c r="CI53" s="125"/>
      <c r="CJ53" s="125"/>
      <c r="CK53" s="125"/>
      <c r="CL53" s="125"/>
      <c r="CM53" s="125"/>
      <c r="CN53" s="125"/>
      <c r="CO53" s="125"/>
      <c r="CP53" s="125"/>
      <c r="CQ53" s="125"/>
      <c r="CR53" s="125"/>
      <c r="CS53" s="125">
        <f>データ!BD7</f>
        <v>46</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8</v>
      </c>
      <c r="EM53" s="118"/>
      <c r="EN53" s="118"/>
      <c r="EO53" s="118"/>
      <c r="EP53" s="118"/>
      <c r="EQ53" s="118"/>
      <c r="ER53" s="118"/>
      <c r="ES53" s="118"/>
      <c r="ET53" s="118"/>
      <c r="EU53" s="118"/>
      <c r="EV53" s="118"/>
      <c r="EW53" s="118"/>
      <c r="EX53" s="118"/>
      <c r="EY53" s="118"/>
      <c r="EZ53" s="118"/>
      <c r="FA53" s="118"/>
      <c r="FB53" s="118"/>
      <c r="FC53" s="118"/>
      <c r="FD53" s="118"/>
      <c r="FE53" s="118">
        <f>データ!BL7</f>
        <v>13.7</v>
      </c>
      <c r="FF53" s="118"/>
      <c r="FG53" s="118"/>
      <c r="FH53" s="118"/>
      <c r="FI53" s="118"/>
      <c r="FJ53" s="118"/>
      <c r="FK53" s="118"/>
      <c r="FL53" s="118"/>
      <c r="FM53" s="118"/>
      <c r="FN53" s="118"/>
      <c r="FO53" s="118"/>
      <c r="FP53" s="118"/>
      <c r="FQ53" s="118"/>
      <c r="FR53" s="118"/>
      <c r="FS53" s="118"/>
      <c r="FT53" s="118"/>
      <c r="FU53" s="118"/>
      <c r="FV53" s="118"/>
      <c r="FW53" s="118"/>
      <c r="FX53" s="118">
        <f>データ!BM7</f>
        <v>7.5</v>
      </c>
      <c r="FY53" s="118"/>
      <c r="FZ53" s="118"/>
      <c r="GA53" s="118"/>
      <c r="GB53" s="118"/>
      <c r="GC53" s="118"/>
      <c r="GD53" s="118"/>
      <c r="GE53" s="118"/>
      <c r="GF53" s="118"/>
      <c r="GG53" s="118"/>
      <c r="GH53" s="118"/>
      <c r="GI53" s="118"/>
      <c r="GJ53" s="118"/>
      <c r="GK53" s="118"/>
      <c r="GL53" s="118"/>
      <c r="GM53" s="118"/>
      <c r="GN53" s="118"/>
      <c r="GO53" s="118"/>
      <c r="GP53" s="118"/>
      <c r="GQ53" s="118">
        <f>データ!BN7</f>
        <v>0.6</v>
      </c>
      <c r="GR53" s="118"/>
      <c r="GS53" s="118"/>
      <c r="GT53" s="118"/>
      <c r="GU53" s="118"/>
      <c r="GV53" s="118"/>
      <c r="GW53" s="118"/>
      <c r="GX53" s="118"/>
      <c r="GY53" s="118"/>
      <c r="GZ53" s="118"/>
      <c r="HA53" s="118"/>
      <c r="HB53" s="118"/>
      <c r="HC53" s="118"/>
      <c r="HD53" s="118"/>
      <c r="HE53" s="118"/>
      <c r="HF53" s="118"/>
      <c r="HG53" s="118"/>
      <c r="HH53" s="118"/>
      <c r="HI53" s="118"/>
      <c r="HJ53" s="118">
        <f>データ!BO7</f>
        <v>-10.5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21116</v>
      </c>
      <c r="JD53" s="125"/>
      <c r="JE53" s="125"/>
      <c r="JF53" s="125"/>
      <c r="JG53" s="125"/>
      <c r="JH53" s="125"/>
      <c r="JI53" s="125"/>
      <c r="JJ53" s="125"/>
      <c r="JK53" s="125"/>
      <c r="JL53" s="125"/>
      <c r="JM53" s="125"/>
      <c r="JN53" s="125"/>
      <c r="JO53" s="125"/>
      <c r="JP53" s="125"/>
      <c r="JQ53" s="125"/>
      <c r="JR53" s="125"/>
      <c r="JS53" s="125"/>
      <c r="JT53" s="125"/>
      <c r="JU53" s="125"/>
      <c r="JV53" s="125">
        <f>データ!BW7</f>
        <v>20714</v>
      </c>
      <c r="JW53" s="125"/>
      <c r="JX53" s="125"/>
      <c r="JY53" s="125"/>
      <c r="JZ53" s="125"/>
      <c r="KA53" s="125"/>
      <c r="KB53" s="125"/>
      <c r="KC53" s="125"/>
      <c r="KD53" s="125"/>
      <c r="KE53" s="125"/>
      <c r="KF53" s="125"/>
      <c r="KG53" s="125"/>
      <c r="KH53" s="125"/>
      <c r="KI53" s="125"/>
      <c r="KJ53" s="125"/>
      <c r="KK53" s="125"/>
      <c r="KL53" s="125"/>
      <c r="KM53" s="125"/>
      <c r="KN53" s="125"/>
      <c r="KO53" s="125">
        <f>データ!BX7</f>
        <v>16622</v>
      </c>
      <c r="KP53" s="125"/>
      <c r="KQ53" s="125"/>
      <c r="KR53" s="125"/>
      <c r="KS53" s="125"/>
      <c r="KT53" s="125"/>
      <c r="KU53" s="125"/>
      <c r="KV53" s="125"/>
      <c r="KW53" s="125"/>
      <c r="KX53" s="125"/>
      <c r="KY53" s="125"/>
      <c r="KZ53" s="125"/>
      <c r="LA53" s="125"/>
      <c r="LB53" s="125"/>
      <c r="LC53" s="125"/>
      <c r="LD53" s="125"/>
      <c r="LE53" s="125"/>
      <c r="LF53" s="125"/>
      <c r="LG53" s="125"/>
      <c r="LH53" s="125">
        <f>データ!BY7</f>
        <v>16948</v>
      </c>
      <c r="LI53" s="125"/>
      <c r="LJ53" s="125"/>
      <c r="LK53" s="125"/>
      <c r="LL53" s="125"/>
      <c r="LM53" s="125"/>
      <c r="LN53" s="125"/>
      <c r="LO53" s="125"/>
      <c r="LP53" s="125"/>
      <c r="LQ53" s="125"/>
      <c r="LR53" s="125"/>
      <c r="LS53" s="125"/>
      <c r="LT53" s="125"/>
      <c r="LU53" s="125"/>
      <c r="LV53" s="125"/>
      <c r="LW53" s="125"/>
      <c r="LX53" s="125"/>
      <c r="LY53" s="125"/>
      <c r="LZ53" s="125"/>
      <c r="MA53" s="125">
        <f>データ!BZ7</f>
        <v>5128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51"/>
      <c r="NE53" s="152"/>
      <c r="NF53" s="152"/>
      <c r="NG53" s="152"/>
      <c r="NH53" s="152"/>
      <c r="NI53" s="152"/>
      <c r="NJ53" s="152"/>
      <c r="NK53" s="152"/>
      <c r="NL53" s="152"/>
      <c r="NM53" s="152"/>
      <c r="NN53" s="152"/>
      <c r="NO53" s="152"/>
      <c r="NP53" s="152"/>
      <c r="NQ53" s="152"/>
      <c r="NR53" s="15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51"/>
      <c r="NE54" s="152"/>
      <c r="NF54" s="152"/>
      <c r="NG54" s="152"/>
      <c r="NH54" s="152"/>
      <c r="NI54" s="152"/>
      <c r="NJ54" s="152"/>
      <c r="NK54" s="152"/>
      <c r="NL54" s="152"/>
      <c r="NM54" s="152"/>
      <c r="NN54" s="152"/>
      <c r="NO54" s="152"/>
      <c r="NP54" s="152"/>
      <c r="NQ54" s="152"/>
      <c r="NR54" s="15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51"/>
      <c r="NE55" s="152"/>
      <c r="NF55" s="152"/>
      <c r="NG55" s="152"/>
      <c r="NH55" s="152"/>
      <c r="NI55" s="152"/>
      <c r="NJ55" s="152"/>
      <c r="NK55" s="152"/>
      <c r="NL55" s="152"/>
      <c r="NM55" s="152"/>
      <c r="NN55" s="152"/>
      <c r="NO55" s="152"/>
      <c r="NP55" s="152"/>
      <c r="NQ55" s="152"/>
      <c r="NR55" s="15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51"/>
      <c r="NE56" s="152"/>
      <c r="NF56" s="152"/>
      <c r="NG56" s="152"/>
      <c r="NH56" s="152"/>
      <c r="NI56" s="152"/>
      <c r="NJ56" s="152"/>
      <c r="NK56" s="152"/>
      <c r="NL56" s="152"/>
      <c r="NM56" s="152"/>
      <c r="NN56" s="152"/>
      <c r="NO56" s="152"/>
      <c r="NP56" s="152"/>
      <c r="NQ56" s="152"/>
      <c r="NR56" s="15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51"/>
      <c r="NE57" s="152"/>
      <c r="NF57" s="152"/>
      <c r="NG57" s="152"/>
      <c r="NH57" s="152"/>
      <c r="NI57" s="152"/>
      <c r="NJ57" s="152"/>
      <c r="NK57" s="152"/>
      <c r="NL57" s="152"/>
      <c r="NM57" s="152"/>
      <c r="NN57" s="152"/>
      <c r="NO57" s="152"/>
      <c r="NP57" s="152"/>
      <c r="NQ57" s="152"/>
      <c r="NR57" s="15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51"/>
      <c r="NE58" s="152"/>
      <c r="NF58" s="152"/>
      <c r="NG58" s="152"/>
      <c r="NH58" s="152"/>
      <c r="NI58" s="152"/>
      <c r="NJ58" s="152"/>
      <c r="NK58" s="152"/>
      <c r="NL58" s="152"/>
      <c r="NM58" s="152"/>
      <c r="NN58" s="152"/>
      <c r="NO58" s="152"/>
      <c r="NP58" s="152"/>
      <c r="NQ58" s="152"/>
      <c r="NR58" s="15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51"/>
      <c r="NE59" s="152"/>
      <c r="NF59" s="152"/>
      <c r="NG59" s="152"/>
      <c r="NH59" s="152"/>
      <c r="NI59" s="152"/>
      <c r="NJ59" s="152"/>
      <c r="NK59" s="152"/>
      <c r="NL59" s="152"/>
      <c r="NM59" s="152"/>
      <c r="NN59" s="152"/>
      <c r="NO59" s="152"/>
      <c r="NP59" s="152"/>
      <c r="NQ59" s="152"/>
      <c r="NR59" s="15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51"/>
      <c r="NE60" s="152"/>
      <c r="NF60" s="152"/>
      <c r="NG60" s="152"/>
      <c r="NH60" s="152"/>
      <c r="NI60" s="152"/>
      <c r="NJ60" s="152"/>
      <c r="NK60" s="152"/>
      <c r="NL60" s="152"/>
      <c r="NM60" s="152"/>
      <c r="NN60" s="152"/>
      <c r="NO60" s="152"/>
      <c r="NP60" s="152"/>
      <c r="NQ60" s="152"/>
      <c r="NR60" s="15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51"/>
      <c r="NE61" s="152"/>
      <c r="NF61" s="152"/>
      <c r="NG61" s="152"/>
      <c r="NH61" s="152"/>
      <c r="NI61" s="152"/>
      <c r="NJ61" s="152"/>
      <c r="NK61" s="152"/>
      <c r="NL61" s="152"/>
      <c r="NM61" s="152"/>
      <c r="NN61" s="152"/>
      <c r="NO61" s="152"/>
      <c r="NP61" s="152"/>
      <c r="NQ61" s="152"/>
      <c r="NR61" s="15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51"/>
      <c r="NE62" s="152"/>
      <c r="NF62" s="152"/>
      <c r="NG62" s="152"/>
      <c r="NH62" s="152"/>
      <c r="NI62" s="152"/>
      <c r="NJ62" s="152"/>
      <c r="NK62" s="152"/>
      <c r="NL62" s="152"/>
      <c r="NM62" s="152"/>
      <c r="NN62" s="152"/>
      <c r="NO62" s="152"/>
      <c r="NP62" s="152"/>
      <c r="NQ62" s="152"/>
      <c r="NR62" s="15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51"/>
      <c r="NE63" s="152"/>
      <c r="NF63" s="152"/>
      <c r="NG63" s="152"/>
      <c r="NH63" s="152"/>
      <c r="NI63" s="152"/>
      <c r="NJ63" s="152"/>
      <c r="NK63" s="152"/>
      <c r="NL63" s="152"/>
      <c r="NM63" s="152"/>
      <c r="NN63" s="152"/>
      <c r="NO63" s="152"/>
      <c r="NP63" s="152"/>
      <c r="NQ63" s="152"/>
      <c r="NR63" s="15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54"/>
      <c r="NE64" s="155"/>
      <c r="NF64" s="155"/>
      <c r="NG64" s="155"/>
      <c r="NH64" s="155"/>
      <c r="NI64" s="155"/>
      <c r="NJ64" s="155"/>
      <c r="NK64" s="155"/>
      <c r="NL64" s="155"/>
      <c r="NM64" s="155"/>
      <c r="NN64" s="155"/>
      <c r="NO64" s="155"/>
      <c r="NP64" s="155"/>
      <c r="NQ64" s="155"/>
      <c r="NR64" s="15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299.2</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181.6</v>
      </c>
      <c r="KB78" s="120"/>
      <c r="KC78" s="120"/>
      <c r="KD78" s="120"/>
      <c r="KE78" s="120"/>
      <c r="KF78" s="120"/>
      <c r="KG78" s="120"/>
      <c r="KH78" s="120"/>
      <c r="KI78" s="120"/>
      <c r="KJ78" s="120"/>
      <c r="KK78" s="120"/>
      <c r="KL78" s="120"/>
      <c r="KM78" s="120"/>
      <c r="KN78" s="120"/>
      <c r="KO78" s="121"/>
      <c r="KP78" s="119">
        <f>データ!DF7</f>
        <v>148.9</v>
      </c>
      <c r="KQ78" s="120"/>
      <c r="KR78" s="120"/>
      <c r="KS78" s="120"/>
      <c r="KT78" s="120"/>
      <c r="KU78" s="120"/>
      <c r="KV78" s="120"/>
      <c r="KW78" s="120"/>
      <c r="KX78" s="120"/>
      <c r="KY78" s="120"/>
      <c r="KZ78" s="120"/>
      <c r="LA78" s="120"/>
      <c r="LB78" s="120"/>
      <c r="LC78" s="120"/>
      <c r="LD78" s="121"/>
      <c r="LE78" s="119">
        <f>データ!DG7</f>
        <v>135.30000000000001</v>
      </c>
      <c r="LF78" s="120"/>
      <c r="LG78" s="120"/>
      <c r="LH78" s="120"/>
      <c r="LI78" s="120"/>
      <c r="LJ78" s="120"/>
      <c r="LK78" s="120"/>
      <c r="LL78" s="120"/>
      <c r="LM78" s="120"/>
      <c r="LN78" s="120"/>
      <c r="LO78" s="120"/>
      <c r="LP78" s="120"/>
      <c r="LQ78" s="120"/>
      <c r="LR78" s="120"/>
      <c r="LS78" s="121"/>
      <c r="LT78" s="119">
        <f>データ!DH7</f>
        <v>103.6</v>
      </c>
      <c r="LU78" s="120"/>
      <c r="LV78" s="120"/>
      <c r="LW78" s="120"/>
      <c r="LX78" s="120"/>
      <c r="LY78" s="120"/>
      <c r="LZ78" s="120"/>
      <c r="MA78" s="120"/>
      <c r="MB78" s="120"/>
      <c r="MC78" s="120"/>
      <c r="MD78" s="120"/>
      <c r="ME78" s="120"/>
      <c r="MF78" s="120"/>
      <c r="MG78" s="120"/>
      <c r="MH78" s="121"/>
      <c r="MI78" s="119">
        <f>データ!DI7</f>
        <v>119.5</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R1pYBcec2frV7kcLLLawWXVK6RY+1EOeD5i9iO1/QfDD7PIbCGNDTHcSeDwBkWmjvdpS+Ufgizf0TxaYF5WuAw==" saltValue="28IKMR41Q0tsQ7XUXE1nG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101</v>
      </c>
      <c r="AN5" s="59" t="s">
        <v>102</v>
      </c>
      <c r="AO5" s="59" t="s">
        <v>95</v>
      </c>
      <c r="AP5" s="59" t="s">
        <v>96</v>
      </c>
      <c r="AQ5" s="59" t="s">
        <v>97</v>
      </c>
      <c r="AR5" s="59" t="s">
        <v>98</v>
      </c>
      <c r="AS5" s="59" t="s">
        <v>99</v>
      </c>
      <c r="AT5" s="59" t="s">
        <v>100</v>
      </c>
      <c r="AU5" s="59" t="s">
        <v>90</v>
      </c>
      <c r="AV5" s="59" t="s">
        <v>91</v>
      </c>
      <c r="AW5" s="59" t="s">
        <v>92</v>
      </c>
      <c r="AX5" s="59" t="s">
        <v>93</v>
      </c>
      <c r="AY5" s="59" t="s">
        <v>102</v>
      </c>
      <c r="AZ5" s="59" t="s">
        <v>95</v>
      </c>
      <c r="BA5" s="59" t="s">
        <v>96</v>
      </c>
      <c r="BB5" s="59" t="s">
        <v>97</v>
      </c>
      <c r="BC5" s="59" t="s">
        <v>98</v>
      </c>
      <c r="BD5" s="59" t="s">
        <v>99</v>
      </c>
      <c r="BE5" s="59" t="s">
        <v>100</v>
      </c>
      <c r="BF5" s="59" t="s">
        <v>90</v>
      </c>
      <c r="BG5" s="59" t="s">
        <v>103</v>
      </c>
      <c r="BH5" s="59" t="s">
        <v>104</v>
      </c>
      <c r="BI5" s="59" t="s">
        <v>93</v>
      </c>
      <c r="BJ5" s="59" t="s">
        <v>94</v>
      </c>
      <c r="BK5" s="59" t="s">
        <v>95</v>
      </c>
      <c r="BL5" s="59" t="s">
        <v>96</v>
      </c>
      <c r="BM5" s="59" t="s">
        <v>97</v>
      </c>
      <c r="BN5" s="59" t="s">
        <v>98</v>
      </c>
      <c r="BO5" s="59" t="s">
        <v>99</v>
      </c>
      <c r="BP5" s="59" t="s">
        <v>100</v>
      </c>
      <c r="BQ5" s="59" t="s">
        <v>90</v>
      </c>
      <c r="BR5" s="59" t="s">
        <v>91</v>
      </c>
      <c r="BS5" s="59" t="s">
        <v>92</v>
      </c>
      <c r="BT5" s="59" t="s">
        <v>93</v>
      </c>
      <c r="BU5" s="59" t="s">
        <v>102</v>
      </c>
      <c r="BV5" s="59" t="s">
        <v>95</v>
      </c>
      <c r="BW5" s="59" t="s">
        <v>96</v>
      </c>
      <c r="BX5" s="59" t="s">
        <v>97</v>
      </c>
      <c r="BY5" s="59" t="s">
        <v>98</v>
      </c>
      <c r="BZ5" s="59" t="s">
        <v>99</v>
      </c>
      <c r="CA5" s="59" t="s">
        <v>100</v>
      </c>
      <c r="CB5" s="59" t="s">
        <v>105</v>
      </c>
      <c r="CC5" s="59" t="s">
        <v>91</v>
      </c>
      <c r="CD5" s="59" t="s">
        <v>92</v>
      </c>
      <c r="CE5" s="59" t="s">
        <v>101</v>
      </c>
      <c r="CF5" s="59" t="s">
        <v>94</v>
      </c>
      <c r="CG5" s="59" t="s">
        <v>95</v>
      </c>
      <c r="CH5" s="59" t="s">
        <v>96</v>
      </c>
      <c r="CI5" s="59" t="s">
        <v>97</v>
      </c>
      <c r="CJ5" s="59" t="s">
        <v>98</v>
      </c>
      <c r="CK5" s="59" t="s">
        <v>99</v>
      </c>
      <c r="CL5" s="59" t="s">
        <v>100</v>
      </c>
      <c r="CM5" s="150"/>
      <c r="CN5" s="150"/>
      <c r="CO5" s="59" t="s">
        <v>90</v>
      </c>
      <c r="CP5" s="59" t="s">
        <v>91</v>
      </c>
      <c r="CQ5" s="59" t="s">
        <v>92</v>
      </c>
      <c r="CR5" s="59" t="s">
        <v>101</v>
      </c>
      <c r="CS5" s="59" t="s">
        <v>94</v>
      </c>
      <c r="CT5" s="59" t="s">
        <v>95</v>
      </c>
      <c r="CU5" s="59" t="s">
        <v>96</v>
      </c>
      <c r="CV5" s="59" t="s">
        <v>97</v>
      </c>
      <c r="CW5" s="59" t="s">
        <v>98</v>
      </c>
      <c r="CX5" s="59" t="s">
        <v>99</v>
      </c>
      <c r="CY5" s="59" t="s">
        <v>100</v>
      </c>
      <c r="CZ5" s="59" t="s">
        <v>90</v>
      </c>
      <c r="DA5" s="59" t="s">
        <v>103</v>
      </c>
      <c r="DB5" s="59" t="s">
        <v>92</v>
      </c>
      <c r="DC5" s="59" t="s">
        <v>101</v>
      </c>
      <c r="DD5" s="59" t="s">
        <v>102</v>
      </c>
      <c r="DE5" s="59" t="s">
        <v>95</v>
      </c>
      <c r="DF5" s="59" t="s">
        <v>96</v>
      </c>
      <c r="DG5" s="59" t="s">
        <v>97</v>
      </c>
      <c r="DH5" s="59" t="s">
        <v>98</v>
      </c>
      <c r="DI5" s="59" t="s">
        <v>99</v>
      </c>
      <c r="DJ5" s="59" t="s">
        <v>35</v>
      </c>
      <c r="DK5" s="59" t="s">
        <v>105</v>
      </c>
      <c r="DL5" s="59" t="s">
        <v>91</v>
      </c>
      <c r="DM5" s="59" t="s">
        <v>92</v>
      </c>
      <c r="DN5" s="59" t="s">
        <v>93</v>
      </c>
      <c r="DO5" s="59" t="s">
        <v>94</v>
      </c>
      <c r="DP5" s="59" t="s">
        <v>95</v>
      </c>
      <c r="DQ5" s="59" t="s">
        <v>96</v>
      </c>
      <c r="DR5" s="59" t="s">
        <v>97</v>
      </c>
      <c r="DS5" s="59" t="s">
        <v>98</v>
      </c>
      <c r="DT5" s="59" t="s">
        <v>99</v>
      </c>
      <c r="DU5" s="59" t="s">
        <v>100</v>
      </c>
    </row>
    <row r="6" spans="1:125" s="66" customFormat="1" x14ac:dyDescent="0.15">
      <c r="A6" s="49" t="s">
        <v>106</v>
      </c>
      <c r="B6" s="60">
        <f>B8</f>
        <v>2019</v>
      </c>
      <c r="C6" s="60">
        <f t="shared" ref="C6:X6" si="1">C8</f>
        <v>382019</v>
      </c>
      <c r="D6" s="60">
        <f t="shared" si="1"/>
        <v>47</v>
      </c>
      <c r="E6" s="60">
        <f t="shared" si="1"/>
        <v>14</v>
      </c>
      <c r="F6" s="60">
        <f t="shared" si="1"/>
        <v>0</v>
      </c>
      <c r="G6" s="60">
        <f t="shared" si="1"/>
        <v>4</v>
      </c>
      <c r="H6" s="60" t="str">
        <f>SUBSTITUTE(H8,"　","")</f>
        <v>愛媛県松山市</v>
      </c>
      <c r="I6" s="60" t="str">
        <f t="shared" si="1"/>
        <v>市役所前地下駐車場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届出駐車場 附置義務駐車施設</v>
      </c>
      <c r="Q6" s="62" t="str">
        <f t="shared" si="1"/>
        <v>地下式</v>
      </c>
      <c r="R6" s="63">
        <f t="shared" si="1"/>
        <v>21</v>
      </c>
      <c r="S6" s="62" t="str">
        <f t="shared" si="1"/>
        <v>公共施設</v>
      </c>
      <c r="T6" s="62" t="str">
        <f t="shared" si="1"/>
        <v>無</v>
      </c>
      <c r="U6" s="63">
        <f t="shared" si="1"/>
        <v>16349</v>
      </c>
      <c r="V6" s="63">
        <f t="shared" si="1"/>
        <v>90</v>
      </c>
      <c r="W6" s="63">
        <f t="shared" si="1"/>
        <v>260</v>
      </c>
      <c r="X6" s="62" t="str">
        <f t="shared" si="1"/>
        <v>利用料金制</v>
      </c>
      <c r="Y6" s="64">
        <f>IF(Y8="-",NA(),Y8)</f>
        <v>21.1</v>
      </c>
      <c r="Z6" s="64">
        <f t="shared" ref="Z6:AH6" si="2">IF(Z8="-",NA(),Z8)</f>
        <v>19.600000000000001</v>
      </c>
      <c r="AA6" s="64">
        <f t="shared" si="2"/>
        <v>32.299999999999997</v>
      </c>
      <c r="AB6" s="64">
        <f t="shared" si="2"/>
        <v>41.8</v>
      </c>
      <c r="AC6" s="64">
        <f t="shared" si="2"/>
        <v>126.4</v>
      </c>
      <c r="AD6" s="64">
        <f t="shared" si="2"/>
        <v>133.5</v>
      </c>
      <c r="AE6" s="64">
        <f t="shared" si="2"/>
        <v>136.30000000000001</v>
      </c>
      <c r="AF6" s="64">
        <f t="shared" si="2"/>
        <v>130.9</v>
      </c>
      <c r="AG6" s="64">
        <f t="shared" si="2"/>
        <v>160.6</v>
      </c>
      <c r="AH6" s="64">
        <f t="shared" si="2"/>
        <v>133.80000000000001</v>
      </c>
      <c r="AI6" s="61" t="str">
        <f>IF(AI8="-","",IF(AI8="-","【-】","【"&amp;SUBSTITUTE(TEXT(AI8,"#,##0.0"),"-","△")&amp;"】"))</f>
        <v>【619.1】</v>
      </c>
      <c r="AJ6" s="64">
        <f>IF(AJ8="-",NA(),AJ8)</f>
        <v>4.8</v>
      </c>
      <c r="AK6" s="64">
        <f t="shared" ref="AK6:AS6" si="3">IF(AK8="-",NA(),AK8)</f>
        <v>3.4</v>
      </c>
      <c r="AL6" s="64">
        <f t="shared" si="3"/>
        <v>2.1</v>
      </c>
      <c r="AM6" s="64">
        <f t="shared" si="3"/>
        <v>0.9</v>
      </c>
      <c r="AN6" s="64">
        <f t="shared" si="3"/>
        <v>0</v>
      </c>
      <c r="AO6" s="64">
        <f t="shared" si="3"/>
        <v>7.1</v>
      </c>
      <c r="AP6" s="64">
        <f t="shared" si="3"/>
        <v>5.5</v>
      </c>
      <c r="AQ6" s="64">
        <f t="shared" si="3"/>
        <v>5.2</v>
      </c>
      <c r="AR6" s="64">
        <f t="shared" si="3"/>
        <v>3.8</v>
      </c>
      <c r="AS6" s="64">
        <f t="shared" si="3"/>
        <v>4.2</v>
      </c>
      <c r="AT6" s="61" t="str">
        <f>IF(AT8="-","",IF(AT8="-","【-】","【"&amp;SUBSTITUTE(TEXT(AT8,"#,##0.0"),"-","△")&amp;"】"))</f>
        <v>【2.3】</v>
      </c>
      <c r="AU6" s="65">
        <f>IF(AU8="-",NA(),AU8)</f>
        <v>61</v>
      </c>
      <c r="AV6" s="65">
        <f t="shared" ref="AV6:BD6" si="4">IF(AV8="-",NA(),AV8)</f>
        <v>44</v>
      </c>
      <c r="AW6" s="65">
        <f t="shared" si="4"/>
        <v>28</v>
      </c>
      <c r="AX6" s="65">
        <f t="shared" si="4"/>
        <v>10</v>
      </c>
      <c r="AY6" s="65">
        <f t="shared" si="4"/>
        <v>0</v>
      </c>
      <c r="AZ6" s="65">
        <f t="shared" si="4"/>
        <v>56</v>
      </c>
      <c r="BA6" s="65">
        <f t="shared" si="4"/>
        <v>42</v>
      </c>
      <c r="BB6" s="65">
        <f t="shared" si="4"/>
        <v>44</v>
      </c>
      <c r="BC6" s="65">
        <f t="shared" si="4"/>
        <v>45</v>
      </c>
      <c r="BD6" s="65">
        <f t="shared" si="4"/>
        <v>46</v>
      </c>
      <c r="BE6" s="63" t="str">
        <f>IF(BE8="-","",IF(BE8="-","【-】","【"&amp;SUBSTITUTE(TEXT(BE8,"#,##0"),"-","△")&amp;"】"))</f>
        <v>【17】</v>
      </c>
      <c r="BF6" s="64">
        <f>IF(BF8="-",NA(),BF8)</f>
        <v>87.5</v>
      </c>
      <c r="BG6" s="64">
        <f t="shared" ref="BG6:BO6" si="5">IF(BG8="-",NA(),BG8)</f>
        <v>81.3</v>
      </c>
      <c r="BH6" s="64">
        <f t="shared" si="5"/>
        <v>19.100000000000001</v>
      </c>
      <c r="BI6" s="64">
        <f t="shared" si="5"/>
        <v>29.4</v>
      </c>
      <c r="BJ6" s="64">
        <f t="shared" si="5"/>
        <v>20.9</v>
      </c>
      <c r="BK6" s="64">
        <f t="shared" si="5"/>
        <v>8</v>
      </c>
      <c r="BL6" s="64">
        <f t="shared" si="5"/>
        <v>13.7</v>
      </c>
      <c r="BM6" s="64">
        <f t="shared" si="5"/>
        <v>7.5</v>
      </c>
      <c r="BN6" s="64">
        <f t="shared" si="5"/>
        <v>0.6</v>
      </c>
      <c r="BO6" s="64">
        <f t="shared" si="5"/>
        <v>-10.5</v>
      </c>
      <c r="BP6" s="61" t="str">
        <f>IF(BP8="-","",IF(BP8="-","【-】","【"&amp;SUBSTITUTE(TEXT(BP8,"#,##0.0"),"-","△")&amp;"】"))</f>
        <v>【20.8】</v>
      </c>
      <c r="BQ6" s="65">
        <f>IF(BQ8="-",NA(),BQ8)</f>
        <v>13184</v>
      </c>
      <c r="BR6" s="65">
        <f t="shared" ref="BR6:BZ6" si="6">IF(BR8="-",NA(),BR8)</f>
        <v>12602</v>
      </c>
      <c r="BS6" s="65">
        <f t="shared" si="6"/>
        <v>7616</v>
      </c>
      <c r="BT6" s="65">
        <f t="shared" si="6"/>
        <v>12527</v>
      </c>
      <c r="BU6" s="65">
        <f t="shared" si="6"/>
        <v>8832</v>
      </c>
      <c r="BV6" s="65">
        <f t="shared" si="6"/>
        <v>21116</v>
      </c>
      <c r="BW6" s="65">
        <f t="shared" si="6"/>
        <v>20714</v>
      </c>
      <c r="BX6" s="65">
        <f t="shared" si="6"/>
        <v>16622</v>
      </c>
      <c r="BY6" s="65">
        <f t="shared" si="6"/>
        <v>16948</v>
      </c>
      <c r="BZ6" s="65">
        <f t="shared" si="6"/>
        <v>5128</v>
      </c>
      <c r="CA6" s="63" t="str">
        <f>IF(CA8="-","",IF(CA8="-","【-】","【"&amp;SUBSTITUTE(TEXT(CA8,"#,##0"),"-","△")&amp;"】"))</f>
        <v>【14,290】</v>
      </c>
      <c r="CB6" s="64"/>
      <c r="CC6" s="64"/>
      <c r="CD6" s="64"/>
      <c r="CE6" s="64"/>
      <c r="CF6" s="64"/>
      <c r="CG6" s="64"/>
      <c r="CH6" s="64"/>
      <c r="CI6" s="64"/>
      <c r="CJ6" s="64"/>
      <c r="CK6" s="64"/>
      <c r="CL6" s="61" t="s">
        <v>107</v>
      </c>
      <c r="CM6" s="63">
        <f t="shared" ref="CM6:CN6" si="7">CM8</f>
        <v>0</v>
      </c>
      <c r="CN6" s="63" t="str">
        <f t="shared" si="7"/>
        <v>-</v>
      </c>
      <c r="CO6" s="64"/>
      <c r="CP6" s="64"/>
      <c r="CQ6" s="64"/>
      <c r="CR6" s="64"/>
      <c r="CS6" s="64"/>
      <c r="CT6" s="64"/>
      <c r="CU6" s="64"/>
      <c r="CV6" s="64"/>
      <c r="CW6" s="64"/>
      <c r="CX6" s="64"/>
      <c r="CY6" s="61" t="s">
        <v>107</v>
      </c>
      <c r="CZ6" s="64">
        <f>IF(CZ8="-",NA(),CZ8)</f>
        <v>0</v>
      </c>
      <c r="DA6" s="64">
        <f t="shared" ref="DA6:DI6" si="8">IF(DA8="-",NA(),DA8)</f>
        <v>0</v>
      </c>
      <c r="DB6" s="64">
        <f t="shared" si="8"/>
        <v>299.2</v>
      </c>
      <c r="DC6" s="64">
        <f t="shared" si="8"/>
        <v>0</v>
      </c>
      <c r="DD6" s="64">
        <f t="shared" si="8"/>
        <v>0</v>
      </c>
      <c r="DE6" s="64">
        <f t="shared" si="8"/>
        <v>181.6</v>
      </c>
      <c r="DF6" s="64">
        <f t="shared" si="8"/>
        <v>148.9</v>
      </c>
      <c r="DG6" s="64">
        <f t="shared" si="8"/>
        <v>135.30000000000001</v>
      </c>
      <c r="DH6" s="64">
        <f t="shared" si="8"/>
        <v>103.6</v>
      </c>
      <c r="DI6" s="64">
        <f t="shared" si="8"/>
        <v>119.5</v>
      </c>
      <c r="DJ6" s="61" t="str">
        <f>IF(DJ8="-","",IF(DJ8="-","【-】","【"&amp;SUBSTITUTE(TEXT(DJ8,"#,##0.0"),"-","△")&amp;"】"))</f>
        <v>【425.4】</v>
      </c>
      <c r="DK6" s="64">
        <f>IF(DK8="-",NA(),DK8)</f>
        <v>308.89999999999998</v>
      </c>
      <c r="DL6" s="64">
        <f t="shared" ref="DL6:DT6" si="9">IF(DL8="-",NA(),DL8)</f>
        <v>305.60000000000002</v>
      </c>
      <c r="DM6" s="64">
        <f t="shared" si="9"/>
        <v>297.8</v>
      </c>
      <c r="DN6" s="64">
        <f t="shared" si="9"/>
        <v>313.3</v>
      </c>
      <c r="DO6" s="64">
        <f t="shared" si="9"/>
        <v>304.39999999999998</v>
      </c>
      <c r="DP6" s="64">
        <f t="shared" si="9"/>
        <v>169.3</v>
      </c>
      <c r="DQ6" s="64">
        <f t="shared" si="9"/>
        <v>166.6</v>
      </c>
      <c r="DR6" s="64">
        <f t="shared" si="9"/>
        <v>164.4</v>
      </c>
      <c r="DS6" s="64">
        <f t="shared" si="9"/>
        <v>161.5</v>
      </c>
      <c r="DT6" s="64">
        <f t="shared" si="9"/>
        <v>156.9</v>
      </c>
      <c r="DU6" s="61" t="str">
        <f>IF(DU8="-","",IF(DU8="-","【-】","【"&amp;SUBSTITUTE(TEXT(DU8,"#,##0.0"),"-","△")&amp;"】"))</f>
        <v>【205.9】</v>
      </c>
    </row>
    <row r="7" spans="1:125" s="66" customFormat="1" x14ac:dyDescent="0.15">
      <c r="A7" s="49" t="s">
        <v>108</v>
      </c>
      <c r="B7" s="60">
        <f t="shared" ref="B7:X7" si="10">B8</f>
        <v>2019</v>
      </c>
      <c r="C7" s="60">
        <f t="shared" si="10"/>
        <v>382019</v>
      </c>
      <c r="D7" s="60">
        <f t="shared" si="10"/>
        <v>47</v>
      </c>
      <c r="E7" s="60">
        <f t="shared" si="10"/>
        <v>14</v>
      </c>
      <c r="F7" s="60">
        <f t="shared" si="10"/>
        <v>0</v>
      </c>
      <c r="G7" s="60">
        <f t="shared" si="10"/>
        <v>4</v>
      </c>
      <c r="H7" s="60" t="str">
        <f t="shared" si="10"/>
        <v>愛媛県　松山市</v>
      </c>
      <c r="I7" s="60" t="str">
        <f t="shared" si="10"/>
        <v>市役所前地下駐車場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届出駐車場 附置義務駐車施設</v>
      </c>
      <c r="Q7" s="62" t="str">
        <f t="shared" si="10"/>
        <v>地下式</v>
      </c>
      <c r="R7" s="63">
        <f t="shared" si="10"/>
        <v>21</v>
      </c>
      <c r="S7" s="62" t="str">
        <f t="shared" si="10"/>
        <v>公共施設</v>
      </c>
      <c r="T7" s="62" t="str">
        <f t="shared" si="10"/>
        <v>無</v>
      </c>
      <c r="U7" s="63">
        <f t="shared" si="10"/>
        <v>16349</v>
      </c>
      <c r="V7" s="63">
        <f t="shared" si="10"/>
        <v>90</v>
      </c>
      <c r="W7" s="63">
        <f t="shared" si="10"/>
        <v>260</v>
      </c>
      <c r="X7" s="62" t="str">
        <f t="shared" si="10"/>
        <v>利用料金制</v>
      </c>
      <c r="Y7" s="64">
        <f>Y8</f>
        <v>21.1</v>
      </c>
      <c r="Z7" s="64">
        <f t="shared" ref="Z7:AH7" si="11">Z8</f>
        <v>19.600000000000001</v>
      </c>
      <c r="AA7" s="64">
        <f t="shared" si="11"/>
        <v>32.299999999999997</v>
      </c>
      <c r="AB7" s="64">
        <f t="shared" si="11"/>
        <v>41.8</v>
      </c>
      <c r="AC7" s="64">
        <f t="shared" si="11"/>
        <v>126.4</v>
      </c>
      <c r="AD7" s="64">
        <f t="shared" si="11"/>
        <v>133.5</v>
      </c>
      <c r="AE7" s="64">
        <f t="shared" si="11"/>
        <v>136.30000000000001</v>
      </c>
      <c r="AF7" s="64">
        <f t="shared" si="11"/>
        <v>130.9</v>
      </c>
      <c r="AG7" s="64">
        <f t="shared" si="11"/>
        <v>160.6</v>
      </c>
      <c r="AH7" s="64">
        <f t="shared" si="11"/>
        <v>133.80000000000001</v>
      </c>
      <c r="AI7" s="61"/>
      <c r="AJ7" s="64">
        <f>AJ8</f>
        <v>4.8</v>
      </c>
      <c r="AK7" s="64">
        <f t="shared" ref="AK7:AS7" si="12">AK8</f>
        <v>3.4</v>
      </c>
      <c r="AL7" s="64">
        <f t="shared" si="12"/>
        <v>2.1</v>
      </c>
      <c r="AM7" s="64">
        <f t="shared" si="12"/>
        <v>0.9</v>
      </c>
      <c r="AN7" s="64">
        <f t="shared" si="12"/>
        <v>0</v>
      </c>
      <c r="AO7" s="64">
        <f t="shared" si="12"/>
        <v>7.1</v>
      </c>
      <c r="AP7" s="64">
        <f t="shared" si="12"/>
        <v>5.5</v>
      </c>
      <c r="AQ7" s="64">
        <f t="shared" si="12"/>
        <v>5.2</v>
      </c>
      <c r="AR7" s="64">
        <f t="shared" si="12"/>
        <v>3.8</v>
      </c>
      <c r="AS7" s="64">
        <f t="shared" si="12"/>
        <v>4.2</v>
      </c>
      <c r="AT7" s="61"/>
      <c r="AU7" s="65">
        <f>AU8</f>
        <v>61</v>
      </c>
      <c r="AV7" s="65">
        <f t="shared" ref="AV7:BD7" si="13">AV8</f>
        <v>44</v>
      </c>
      <c r="AW7" s="65">
        <f t="shared" si="13"/>
        <v>28</v>
      </c>
      <c r="AX7" s="65">
        <f t="shared" si="13"/>
        <v>10</v>
      </c>
      <c r="AY7" s="65">
        <f t="shared" si="13"/>
        <v>0</v>
      </c>
      <c r="AZ7" s="65">
        <f t="shared" si="13"/>
        <v>56</v>
      </c>
      <c r="BA7" s="65">
        <f t="shared" si="13"/>
        <v>42</v>
      </c>
      <c r="BB7" s="65">
        <f t="shared" si="13"/>
        <v>44</v>
      </c>
      <c r="BC7" s="65">
        <f t="shared" si="13"/>
        <v>45</v>
      </c>
      <c r="BD7" s="65">
        <f t="shared" si="13"/>
        <v>46</v>
      </c>
      <c r="BE7" s="63"/>
      <c r="BF7" s="64">
        <f>BF8</f>
        <v>87.5</v>
      </c>
      <c r="BG7" s="64">
        <f t="shared" ref="BG7:BO7" si="14">BG8</f>
        <v>81.3</v>
      </c>
      <c r="BH7" s="64">
        <f t="shared" si="14"/>
        <v>19.100000000000001</v>
      </c>
      <c r="BI7" s="64">
        <f t="shared" si="14"/>
        <v>29.4</v>
      </c>
      <c r="BJ7" s="64">
        <f t="shared" si="14"/>
        <v>20.9</v>
      </c>
      <c r="BK7" s="64">
        <f t="shared" si="14"/>
        <v>8</v>
      </c>
      <c r="BL7" s="64">
        <f t="shared" si="14"/>
        <v>13.7</v>
      </c>
      <c r="BM7" s="64">
        <f t="shared" si="14"/>
        <v>7.5</v>
      </c>
      <c r="BN7" s="64">
        <f t="shared" si="14"/>
        <v>0.6</v>
      </c>
      <c r="BO7" s="64">
        <f t="shared" si="14"/>
        <v>-10.5</v>
      </c>
      <c r="BP7" s="61"/>
      <c r="BQ7" s="65">
        <f>BQ8</f>
        <v>13184</v>
      </c>
      <c r="BR7" s="65">
        <f t="shared" ref="BR7:BZ7" si="15">BR8</f>
        <v>12602</v>
      </c>
      <c r="BS7" s="65">
        <f t="shared" si="15"/>
        <v>7616</v>
      </c>
      <c r="BT7" s="65">
        <f t="shared" si="15"/>
        <v>12527</v>
      </c>
      <c r="BU7" s="65">
        <f t="shared" si="15"/>
        <v>8832</v>
      </c>
      <c r="BV7" s="65">
        <f t="shared" si="15"/>
        <v>21116</v>
      </c>
      <c r="BW7" s="65">
        <f t="shared" si="15"/>
        <v>20714</v>
      </c>
      <c r="BX7" s="65">
        <f t="shared" si="15"/>
        <v>16622</v>
      </c>
      <c r="BY7" s="65">
        <f t="shared" si="15"/>
        <v>16948</v>
      </c>
      <c r="BZ7" s="65">
        <f t="shared" si="15"/>
        <v>5128</v>
      </c>
      <c r="CA7" s="63"/>
      <c r="CB7" s="64" t="s">
        <v>109</v>
      </c>
      <c r="CC7" s="64" t="s">
        <v>109</v>
      </c>
      <c r="CD7" s="64" t="s">
        <v>109</v>
      </c>
      <c r="CE7" s="64" t="s">
        <v>109</v>
      </c>
      <c r="CF7" s="64" t="s">
        <v>109</v>
      </c>
      <c r="CG7" s="64" t="s">
        <v>109</v>
      </c>
      <c r="CH7" s="64" t="s">
        <v>109</v>
      </c>
      <c r="CI7" s="64" t="s">
        <v>109</v>
      </c>
      <c r="CJ7" s="64" t="s">
        <v>109</v>
      </c>
      <c r="CK7" s="64" t="s">
        <v>110</v>
      </c>
      <c r="CL7" s="61"/>
      <c r="CM7" s="63">
        <f>CM8</f>
        <v>0</v>
      </c>
      <c r="CN7" s="63" t="str">
        <f>CN8</f>
        <v>-</v>
      </c>
      <c r="CO7" s="64" t="s">
        <v>109</v>
      </c>
      <c r="CP7" s="64" t="s">
        <v>109</v>
      </c>
      <c r="CQ7" s="64" t="s">
        <v>109</v>
      </c>
      <c r="CR7" s="64" t="s">
        <v>109</v>
      </c>
      <c r="CS7" s="64" t="s">
        <v>109</v>
      </c>
      <c r="CT7" s="64" t="s">
        <v>109</v>
      </c>
      <c r="CU7" s="64" t="s">
        <v>109</v>
      </c>
      <c r="CV7" s="64" t="s">
        <v>109</v>
      </c>
      <c r="CW7" s="64" t="s">
        <v>109</v>
      </c>
      <c r="CX7" s="64" t="s">
        <v>111</v>
      </c>
      <c r="CY7" s="61"/>
      <c r="CZ7" s="64">
        <f>CZ8</f>
        <v>0</v>
      </c>
      <c r="DA7" s="64">
        <f t="shared" ref="DA7:DI7" si="16">DA8</f>
        <v>0</v>
      </c>
      <c r="DB7" s="64">
        <f t="shared" si="16"/>
        <v>299.2</v>
      </c>
      <c r="DC7" s="64">
        <f t="shared" si="16"/>
        <v>0</v>
      </c>
      <c r="DD7" s="64">
        <f t="shared" si="16"/>
        <v>0</v>
      </c>
      <c r="DE7" s="64">
        <f t="shared" si="16"/>
        <v>181.6</v>
      </c>
      <c r="DF7" s="64">
        <f t="shared" si="16"/>
        <v>148.9</v>
      </c>
      <c r="DG7" s="64">
        <f t="shared" si="16"/>
        <v>135.30000000000001</v>
      </c>
      <c r="DH7" s="64">
        <f t="shared" si="16"/>
        <v>103.6</v>
      </c>
      <c r="DI7" s="64">
        <f t="shared" si="16"/>
        <v>119.5</v>
      </c>
      <c r="DJ7" s="61"/>
      <c r="DK7" s="64">
        <f>DK8</f>
        <v>308.89999999999998</v>
      </c>
      <c r="DL7" s="64">
        <f t="shared" ref="DL7:DT7" si="17">DL8</f>
        <v>305.60000000000002</v>
      </c>
      <c r="DM7" s="64">
        <f t="shared" si="17"/>
        <v>297.8</v>
      </c>
      <c r="DN7" s="64">
        <f t="shared" si="17"/>
        <v>313.3</v>
      </c>
      <c r="DO7" s="64">
        <f t="shared" si="17"/>
        <v>304.39999999999998</v>
      </c>
      <c r="DP7" s="64">
        <f t="shared" si="17"/>
        <v>169.3</v>
      </c>
      <c r="DQ7" s="64">
        <f t="shared" si="17"/>
        <v>166.6</v>
      </c>
      <c r="DR7" s="64">
        <f t="shared" si="17"/>
        <v>164.4</v>
      </c>
      <c r="DS7" s="64">
        <f t="shared" si="17"/>
        <v>161.5</v>
      </c>
      <c r="DT7" s="64">
        <f t="shared" si="17"/>
        <v>156.9</v>
      </c>
      <c r="DU7" s="61"/>
    </row>
    <row r="8" spans="1:125" s="66" customFormat="1" x14ac:dyDescent="0.15">
      <c r="A8" s="49"/>
      <c r="B8" s="67">
        <v>2019</v>
      </c>
      <c r="C8" s="67">
        <v>382019</v>
      </c>
      <c r="D8" s="67">
        <v>47</v>
      </c>
      <c r="E8" s="67">
        <v>14</v>
      </c>
      <c r="F8" s="67">
        <v>0</v>
      </c>
      <c r="G8" s="67">
        <v>4</v>
      </c>
      <c r="H8" s="67" t="s">
        <v>112</v>
      </c>
      <c r="I8" s="67" t="s">
        <v>113</v>
      </c>
      <c r="J8" s="67" t="s">
        <v>114</v>
      </c>
      <c r="K8" s="67" t="s">
        <v>115</v>
      </c>
      <c r="L8" s="67" t="s">
        <v>116</v>
      </c>
      <c r="M8" s="67" t="s">
        <v>117</v>
      </c>
      <c r="N8" s="67" t="s">
        <v>118</v>
      </c>
      <c r="O8" s="68" t="s">
        <v>119</v>
      </c>
      <c r="P8" s="69" t="s">
        <v>120</v>
      </c>
      <c r="Q8" s="69" t="s">
        <v>121</v>
      </c>
      <c r="R8" s="70">
        <v>21</v>
      </c>
      <c r="S8" s="69" t="s">
        <v>122</v>
      </c>
      <c r="T8" s="69" t="s">
        <v>123</v>
      </c>
      <c r="U8" s="70">
        <v>16349</v>
      </c>
      <c r="V8" s="70">
        <v>90</v>
      </c>
      <c r="W8" s="70">
        <v>260</v>
      </c>
      <c r="X8" s="69" t="s">
        <v>124</v>
      </c>
      <c r="Y8" s="71">
        <v>21.1</v>
      </c>
      <c r="Z8" s="71">
        <v>19.600000000000001</v>
      </c>
      <c r="AA8" s="71">
        <v>32.299999999999997</v>
      </c>
      <c r="AB8" s="71">
        <v>41.8</v>
      </c>
      <c r="AC8" s="71">
        <v>126.4</v>
      </c>
      <c r="AD8" s="71">
        <v>133.5</v>
      </c>
      <c r="AE8" s="71">
        <v>136.30000000000001</v>
      </c>
      <c r="AF8" s="71">
        <v>130.9</v>
      </c>
      <c r="AG8" s="71">
        <v>160.6</v>
      </c>
      <c r="AH8" s="71">
        <v>133.80000000000001</v>
      </c>
      <c r="AI8" s="68">
        <v>619.1</v>
      </c>
      <c r="AJ8" s="71">
        <v>4.8</v>
      </c>
      <c r="AK8" s="71">
        <v>3.4</v>
      </c>
      <c r="AL8" s="71">
        <v>2.1</v>
      </c>
      <c r="AM8" s="71">
        <v>0.9</v>
      </c>
      <c r="AN8" s="71">
        <v>0</v>
      </c>
      <c r="AO8" s="71">
        <v>7.1</v>
      </c>
      <c r="AP8" s="71">
        <v>5.5</v>
      </c>
      <c r="AQ8" s="71">
        <v>5.2</v>
      </c>
      <c r="AR8" s="71">
        <v>3.8</v>
      </c>
      <c r="AS8" s="71">
        <v>4.2</v>
      </c>
      <c r="AT8" s="68">
        <v>2.2999999999999998</v>
      </c>
      <c r="AU8" s="72">
        <v>61</v>
      </c>
      <c r="AV8" s="72">
        <v>44</v>
      </c>
      <c r="AW8" s="72">
        <v>28</v>
      </c>
      <c r="AX8" s="72">
        <v>10</v>
      </c>
      <c r="AY8" s="72">
        <v>0</v>
      </c>
      <c r="AZ8" s="72">
        <v>56</v>
      </c>
      <c r="BA8" s="72">
        <v>42</v>
      </c>
      <c r="BB8" s="72">
        <v>44</v>
      </c>
      <c r="BC8" s="72">
        <v>45</v>
      </c>
      <c r="BD8" s="72">
        <v>46</v>
      </c>
      <c r="BE8" s="72">
        <v>17</v>
      </c>
      <c r="BF8" s="71">
        <v>87.5</v>
      </c>
      <c r="BG8" s="71">
        <v>81.3</v>
      </c>
      <c r="BH8" s="71">
        <v>19.100000000000001</v>
      </c>
      <c r="BI8" s="71">
        <v>29.4</v>
      </c>
      <c r="BJ8" s="71">
        <v>20.9</v>
      </c>
      <c r="BK8" s="71">
        <v>8</v>
      </c>
      <c r="BL8" s="71">
        <v>13.7</v>
      </c>
      <c r="BM8" s="71">
        <v>7.5</v>
      </c>
      <c r="BN8" s="71">
        <v>0.6</v>
      </c>
      <c r="BO8" s="71">
        <v>-10.5</v>
      </c>
      <c r="BP8" s="68">
        <v>20.8</v>
      </c>
      <c r="BQ8" s="72">
        <v>13184</v>
      </c>
      <c r="BR8" s="72">
        <v>12602</v>
      </c>
      <c r="BS8" s="72">
        <v>7616</v>
      </c>
      <c r="BT8" s="73">
        <v>12527</v>
      </c>
      <c r="BU8" s="73">
        <v>8832</v>
      </c>
      <c r="BV8" s="72">
        <v>21116</v>
      </c>
      <c r="BW8" s="72">
        <v>20714</v>
      </c>
      <c r="BX8" s="72">
        <v>16622</v>
      </c>
      <c r="BY8" s="72">
        <v>16948</v>
      </c>
      <c r="BZ8" s="72">
        <v>5128</v>
      </c>
      <c r="CA8" s="70">
        <v>14290</v>
      </c>
      <c r="CB8" s="71" t="s">
        <v>116</v>
      </c>
      <c r="CC8" s="71" t="s">
        <v>116</v>
      </c>
      <c r="CD8" s="71" t="s">
        <v>116</v>
      </c>
      <c r="CE8" s="71" t="s">
        <v>116</v>
      </c>
      <c r="CF8" s="71" t="s">
        <v>116</v>
      </c>
      <c r="CG8" s="71" t="s">
        <v>116</v>
      </c>
      <c r="CH8" s="71" t="s">
        <v>116</v>
      </c>
      <c r="CI8" s="71" t="s">
        <v>116</v>
      </c>
      <c r="CJ8" s="71" t="s">
        <v>116</v>
      </c>
      <c r="CK8" s="71" t="s">
        <v>116</v>
      </c>
      <c r="CL8" s="68" t="s">
        <v>116</v>
      </c>
      <c r="CM8" s="70">
        <v>0</v>
      </c>
      <c r="CN8" s="70" t="s">
        <v>116</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299.2</v>
      </c>
      <c r="DC8" s="71">
        <v>0</v>
      </c>
      <c r="DD8" s="71">
        <v>0</v>
      </c>
      <c r="DE8" s="71">
        <v>181.6</v>
      </c>
      <c r="DF8" s="71">
        <v>148.9</v>
      </c>
      <c r="DG8" s="71">
        <v>135.30000000000001</v>
      </c>
      <c r="DH8" s="71">
        <v>103.6</v>
      </c>
      <c r="DI8" s="71">
        <v>119.5</v>
      </c>
      <c r="DJ8" s="68">
        <v>425.4</v>
      </c>
      <c r="DK8" s="71">
        <v>308.89999999999998</v>
      </c>
      <c r="DL8" s="71">
        <v>305.60000000000002</v>
      </c>
      <c r="DM8" s="71">
        <v>297.8</v>
      </c>
      <c r="DN8" s="71">
        <v>313.3</v>
      </c>
      <c r="DO8" s="71">
        <v>304.39999999999998</v>
      </c>
      <c r="DP8" s="71">
        <v>169.3</v>
      </c>
      <c r="DQ8" s="71">
        <v>166.6</v>
      </c>
      <c r="DR8" s="71">
        <v>164.4</v>
      </c>
      <c r="DS8" s="71">
        <v>161.5</v>
      </c>
      <c r="DT8" s="71">
        <v>156.9</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nt025119</cp:lastModifiedBy>
  <cp:lastPrinted>2021-02-02T07:17:39Z</cp:lastPrinted>
  <dcterms:created xsi:type="dcterms:W3CDTF">2020-12-04T03:39:05Z</dcterms:created>
  <dcterms:modified xsi:type="dcterms:W3CDTF">2021-02-25T02:04:38Z</dcterms:modified>
  <cp:category/>
</cp:coreProperties>
</file>