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2D9A5B34-CF36-412B-8A77-03201B18DE80}" xr6:coauthVersionLast="47" xr6:coauthVersionMax="47" xr10:uidLastSave="{00000000-0000-0000-0000-000000000000}"/>
  <workbookProtection workbookAlgorithmName="SHA-512" workbookHashValue="ETnl4AI1qdEAIZQfX/hzxP8CjJunMQJYXlGSbcgGhYrH0J1f7iVpAQbSMQu2r/PdSBtyHLB0LJlpUcIW/3tovg==" workbookSaltValue="Y5IX08sfOhL5Nfsv5Y6sPA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IT76" i="4" l="1"/>
  <c r="CS51" i="4"/>
  <c r="HJ30" i="4"/>
  <c r="CS30" i="4"/>
  <c r="BZ76" i="4"/>
  <c r="MA51" i="4"/>
  <c r="MI76" i="4"/>
  <c r="HJ51" i="4"/>
  <c r="MA30" i="4"/>
  <c r="C11" i="5"/>
  <c r="B11" i="5"/>
  <c r="D11" i="5"/>
  <c r="E11" i="5"/>
  <c r="JC30" i="4" l="1"/>
  <c r="GL76" i="4"/>
  <c r="U51" i="4"/>
  <c r="EL30" i="4"/>
  <c r="U30" i="4"/>
  <c r="R76" i="4"/>
  <c r="JC51" i="4"/>
  <c r="KA76" i="4"/>
  <c r="EL51" i="4"/>
  <c r="AN30" i="4"/>
  <c r="AG76" i="4"/>
  <c r="JV51" i="4"/>
  <c r="KP76" i="4"/>
  <c r="FE51" i="4"/>
  <c r="JV30" i="4"/>
  <c r="HA76" i="4"/>
  <c r="AN51" i="4"/>
  <c r="FE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<sst xmlns="http://schemas.openxmlformats.org/spreadsheetml/2006/main" count="278" uniqueCount="144">
  <si>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</si>
  <si>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</si>
  <si>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</si>
  <si>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</si>
  <si>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</si>
  <si>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</si>
  <si>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</si>
  <si>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</si>
  <si>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</si>
  <si>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</si>
  <si>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</si>
  <si>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</si>
  <si>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</si>
  <si>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</si>
  <si>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</si>
  <si>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</si>
  <si>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</si>
  <si>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</si>
  <si>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</si>
  <si>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</si>
  <si>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</si>
  <si>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</si>
  <si>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</si>
  <si>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</si>
  <si>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</si>
  <si>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</si>
  <si>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</si>
  <si>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</si>
  <si>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</si>
  <si>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</si>
  <si>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</si>
  <si>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</si>
  <si>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</si>
  <si>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</si>
  <si>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</si>
  <si>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</si>
  <si>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</si>
  <si>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</si>
  <si>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</si>
  <si>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</si>
  <si>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</si>
  <si>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</si>
  <si>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</si>
  <si>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</si>
  <si>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</si>
  <si>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</si>
  <si>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</si>
  <si>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</si>
  <si>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</si>
  <si>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</si>
  <si>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</si>
  <si>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</si>
  <si>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</si>
  <si>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</si>
  <si>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</si>
  <si>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</si>
  <si>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</si>
  <si>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</si>
  <si>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</si>
  <si>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</si>
  <si>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</si>
  <si>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</si>
  <si>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</si>
  <si>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</si>
  <si>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</si>
  <si>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</si>
  <si>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</si>
  <si>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</si>
  <si>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</si>
  <si>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</si>
  <si>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</si>
  <si>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</si>
  <si>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</si>
  <si>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</si>
  <si>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</si>
  <si>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</si>
  <si>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</si>
  <si>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</si>
  <si>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</si>
  <si>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</si>
  <si>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</si>
  <si>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</si>
  <si>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</si>
  <si>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</si>
  <si>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</si>
  <si>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</si>
  <si>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</si>
  <si>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</si>
  <si>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</si>
  <si>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</si>
  <si>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</si>
  <si>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</si>
  <si>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</si>
  <si>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</si>
  <si>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</si>
  <si>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</si>
  <si>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</si>
  <si>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</si>
  <si>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</si>
  <si>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</si>
  <si>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</si>
  <si>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</si>
  <si>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</si>
  <si>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</si>
  <si>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</si>
  <si>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</si>
  <si>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</si>
  <si>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</si>
  <si>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</si>
  <si>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</si>
  <si>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</si>
  <si>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</si>
  <si>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</si>
  <si>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</si>
  <si>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</si>
  <si>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</si>
  <si>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</si>
  <si>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</si>
  <si>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</si>
  <si>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</si>
  <si>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</si>
  <si>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</si>
  <si>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</si>
  <si>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</si>
  <si>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</si>
  <si>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</si>
  <si>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</si>
  <si>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</si>
  <si>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</si>
  <si>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</si>
  <si>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</si>
  <si>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</si>
  <si>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</si>
  <si>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</si>
  <si>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</si>
  <si>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</si>
  <si>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</si>
  <si>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</si>
  <si>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</si>
  <si>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</si>
  <si>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平成２７年度からの指定管理者による利用料金制の導入により、収支が改善し、安定した運営が行われている。
　国道高架の耐震補強工事に伴い、平成２９年度から令和２年度まで営業を休止した影響で、令和３年度においても利用者がいなかった。区画等の見直しなどにより、令和４年度以降は利用者を獲得できたため、収益が改善した。
　今後も指定管理者と協力し、収益確保を継続するための検討をしていく。</t>
    <rPh sb="53" eb="55">
      <t>コクドウ</t>
    </rPh>
    <rPh sb="76" eb="78">
      <t>レイワ</t>
    </rPh>
    <rPh sb="79" eb="81">
      <t>ネンド</t>
    </rPh>
    <rPh sb="90" eb="92">
      <t>エイキョウ</t>
    </rPh>
    <rPh sb="94" eb="96">
      <t>レイワ</t>
    </rPh>
    <rPh sb="97" eb="99">
      <t>ネンド</t>
    </rPh>
    <rPh sb="104" eb="107">
      <t>リヨウシャ</t>
    </rPh>
    <rPh sb="114" eb="117">
      <t>クカクトウ</t>
    </rPh>
    <rPh sb="118" eb="120">
      <t>ミナオ</t>
    </rPh>
    <rPh sb="127" eb="129">
      <t>レイワ</t>
    </rPh>
    <rPh sb="130" eb="132">
      <t>ネンド</t>
    </rPh>
    <rPh sb="132" eb="134">
      <t>イコウ</t>
    </rPh>
    <rPh sb="135" eb="138">
      <t>リヨウシャ</t>
    </rPh>
    <rPh sb="139" eb="141">
      <t>カクトク</t>
    </rPh>
    <rPh sb="147" eb="149">
      <t>シュウエキ</t>
    </rPh>
    <rPh sb="150" eb="152">
      <t>カイゼン</t>
    </rPh>
    <rPh sb="157" eb="159">
      <t>コンゴ</t>
    </rPh>
    <rPh sb="160" eb="165">
      <t>シテイカンリシャ</t>
    </rPh>
    <rPh sb="166" eb="168">
      <t>キョウリョク</t>
    </rPh>
    <rPh sb="170" eb="174">
      <t>シュウエキカクホ</t>
    </rPh>
    <rPh sb="175" eb="177">
      <t>ケイゾク</t>
    </rPh>
    <rPh sb="182" eb="184">
      <t>ケントウ</t>
    </rPh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</si>
  <si>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</si>
  <si>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国道（令和４年度からは市道）高架下を利用した平面駐車場であり、今後大幅な設備投資は見込んでいないが、継続的に維持管理を行っていく。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</si>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</sst>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171.5</c:v>
                </c:pt>
                <c:pt idx="3">
                  <c:v>176.2</c:v>
                </c:pt>
                <c:pt idx="4">
                  <c:v>170.1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C-4418-8688-1FAD3707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C-4418-8688-1FAD3707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F-45E6-8203-24270AA7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F-45E6-8203-24270AA7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0F-4FE4-831D-DFE7B94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F-4FE4-831D-DFE7B94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8D2-4132-A51D-DFF536D5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132-A51D-DFF536D5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6-4C71-AF7F-14ACDE98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C71-AF7F-14ACDE98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F-480B-A0EE-5F776757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F-480B-A0EE-5F776757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2-4E51-801B-F9379C01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2-4E51-801B-F9379C01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41.7</c:v>
                </c:pt>
                <c:pt idx="3">
                  <c:v>43.2</c:v>
                </c:pt>
                <c:pt idx="4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D-4196-804E-21576DFD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D-4196-804E-21576DFD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-388</c:v>
                </c:pt>
                <c:pt idx="1">
                  <c:v>-5</c:v>
                </c:pt>
                <c:pt idx="2">
                  <c:v>613</c:v>
                </c:pt>
                <c:pt idx="3">
                  <c:v>694</c:v>
                </c:pt>
                <c:pt idx="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1-42A2-BE4F-26E6A6D34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1-42A2-BE4F-26E6A6D34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高架下駐車場（美沢）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632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131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140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0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0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171.5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176.2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170.1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142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143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0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41.7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43.2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41.2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-388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613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694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591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141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MPhexMoDroTvoeH6yAlwSJLP6Qkni0i6CghVw/LmWCnSvh+M5BL3MfDzRx9YT5FttUAU5sUX5GCTTVYspGnVQ==" saltValue="TowBT12qp0O8XNFou2Gfv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104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105</v>
      </c>
      <c r="BH5" s="47" t="s">
        <v>102</v>
      </c>
      <c r="BI5" s="47" t="s">
        <v>103</v>
      </c>
      <c r="BJ5" s="47" t="s">
        <v>106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107</v>
      </c>
      <c r="BR5" s="47" t="s">
        <v>90</v>
      </c>
      <c r="BS5" s="47" t="s">
        <v>108</v>
      </c>
      <c r="BT5" s="47" t="s">
        <v>92</v>
      </c>
      <c r="BU5" s="47" t="s">
        <v>109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107</v>
      </c>
      <c r="CC5" s="47" t="s">
        <v>101</v>
      </c>
      <c r="CD5" s="47" t="s">
        <v>104</v>
      </c>
      <c r="CE5" s="47" t="s">
        <v>110</v>
      </c>
      <c r="CF5" s="47" t="s">
        <v>111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112</v>
      </c>
      <c r="CP5" s="47" t="s">
        <v>105</v>
      </c>
      <c r="CQ5" s="47" t="s">
        <v>91</v>
      </c>
      <c r="CR5" s="47" t="s">
        <v>103</v>
      </c>
      <c r="CS5" s="47" t="s">
        <v>109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113</v>
      </c>
      <c r="DB5" s="47" t="s">
        <v>104</v>
      </c>
      <c r="DC5" s="47" t="s">
        <v>114</v>
      </c>
      <c r="DD5" s="47" t="s">
        <v>115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116</v>
      </c>
      <c r="DL5" s="47" t="s">
        <v>117</v>
      </c>
      <c r="DM5" s="47" t="s">
        <v>118</v>
      </c>
      <c r="DN5" s="47" t="s">
        <v>103</v>
      </c>
      <c r="DO5" s="47" t="s">
        <v>115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119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愛媛県松山市</v>
      </c>
      <c r="I6" s="48" t="str">
        <f t="shared" si="1"/>
        <v>高架下駐車場（美沢）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無</v>
      </c>
      <c r="T6" s="50" t="str">
        <f t="shared" si="1"/>
        <v>無</v>
      </c>
      <c r="U6" s="51">
        <f t="shared" si="1"/>
        <v>632</v>
      </c>
      <c r="V6" s="51">
        <f t="shared" si="1"/>
        <v>7</v>
      </c>
      <c r="W6" s="51">
        <f t="shared" si="1"/>
        <v>0</v>
      </c>
      <c r="X6" s="50" t="str">
        <f t="shared" si="1"/>
        <v>利用料金制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171.5</v>
      </c>
      <c r="AB6" s="52">
        <f t="shared" si="2"/>
        <v>176.2</v>
      </c>
      <c r="AC6" s="52">
        <f t="shared" si="2"/>
        <v>170.1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0</v>
      </c>
      <c r="BG6" s="52">
        <f t="shared" ref="BG6:BO6" si="5">IF(BG8="-",NA(),BG8)</f>
        <v>0</v>
      </c>
      <c r="BH6" s="52">
        <f t="shared" si="5"/>
        <v>41.7</v>
      </c>
      <c r="BI6" s="52">
        <f t="shared" si="5"/>
        <v>43.2</v>
      </c>
      <c r="BJ6" s="52">
        <f t="shared" si="5"/>
        <v>41.2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-388</v>
      </c>
      <c r="BR6" s="53">
        <f t="shared" ref="BR6:BZ6" si="6">IF(BR8="-",NA(),BR8)</f>
        <v>-5</v>
      </c>
      <c r="BS6" s="53">
        <f t="shared" si="6"/>
        <v>613</v>
      </c>
      <c r="BT6" s="53">
        <f t="shared" si="6"/>
        <v>694</v>
      </c>
      <c r="BU6" s="53">
        <f t="shared" si="6"/>
        <v>591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120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121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松山市</v>
      </c>
      <c r="I7" s="48" t="str">
        <f t="shared" si="10"/>
        <v>高架下駐車場（美沢）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無</v>
      </c>
      <c r="T7" s="50" t="str">
        <f t="shared" si="10"/>
        <v>無</v>
      </c>
      <c r="U7" s="51">
        <f t="shared" si="10"/>
        <v>632</v>
      </c>
      <c r="V7" s="51">
        <f t="shared" si="10"/>
        <v>7</v>
      </c>
      <c r="W7" s="51">
        <f t="shared" si="10"/>
        <v>0</v>
      </c>
      <c r="X7" s="50" t="str">
        <f t="shared" si="10"/>
        <v>利用料金制</v>
      </c>
      <c r="Y7" s="52">
        <f>Y8</f>
        <v>0</v>
      </c>
      <c r="Z7" s="52">
        <f t="shared" ref="Z7:AH7" si="11">Z8</f>
        <v>0</v>
      </c>
      <c r="AA7" s="52">
        <f t="shared" si="11"/>
        <v>171.5</v>
      </c>
      <c r="AB7" s="52">
        <f t="shared" si="11"/>
        <v>176.2</v>
      </c>
      <c r="AC7" s="52">
        <f t="shared" si="11"/>
        <v>170.1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0</v>
      </c>
      <c r="BG7" s="52">
        <f t="shared" ref="BG7:BO7" si="14">BG8</f>
        <v>0</v>
      </c>
      <c r="BH7" s="52">
        <f t="shared" si="14"/>
        <v>41.7</v>
      </c>
      <c r="BI7" s="52">
        <f t="shared" si="14"/>
        <v>43.2</v>
      </c>
      <c r="BJ7" s="52">
        <f t="shared" si="14"/>
        <v>41.2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-388</v>
      </c>
      <c r="BR7" s="53">
        <f t="shared" ref="BR7:BZ7" si="15">BR8</f>
        <v>-5</v>
      </c>
      <c r="BS7" s="53">
        <f t="shared" si="15"/>
        <v>613</v>
      </c>
      <c r="BT7" s="53">
        <f t="shared" si="15"/>
        <v>694</v>
      </c>
      <c r="BU7" s="53">
        <f t="shared" si="15"/>
        <v>591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122</v>
      </c>
      <c r="CC7" s="52" t="s">
        <v>122</v>
      </c>
      <c r="CD7" s="52" t="s">
        <v>122</v>
      </c>
      <c r="CE7" s="52" t="s">
        <v>122</v>
      </c>
      <c r="CF7" s="52" t="s">
        <v>122</v>
      </c>
      <c r="CG7" s="52" t="s">
        <v>122</v>
      </c>
      <c r="CH7" s="52" t="s">
        <v>122</v>
      </c>
      <c r="CI7" s="52" t="s">
        <v>122</v>
      </c>
      <c r="CJ7" s="52" t="s">
        <v>122</v>
      </c>
      <c r="CK7" s="52" t="s">
        <v>120</v>
      </c>
      <c r="CL7" s="49"/>
      <c r="CM7" s="51">
        <f>CM8</f>
        <v>0</v>
      </c>
      <c r="CN7" s="51">
        <f>CN8</f>
        <v>0</v>
      </c>
      <c r="CO7" s="52" t="s">
        <v>122</v>
      </c>
      <c r="CP7" s="52" t="s">
        <v>122</v>
      </c>
      <c r="CQ7" s="52" t="s">
        <v>122</v>
      </c>
      <c r="CR7" s="52" t="s">
        <v>122</v>
      </c>
      <c r="CS7" s="52" t="s">
        <v>122</v>
      </c>
      <c r="CT7" s="52" t="s">
        <v>122</v>
      </c>
      <c r="CU7" s="52" t="s">
        <v>122</v>
      </c>
      <c r="CV7" s="52" t="s">
        <v>122</v>
      </c>
      <c r="CW7" s="52" t="s">
        <v>122</v>
      </c>
      <c r="CX7" s="52" t="s">
        <v>120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10</v>
      </c>
      <c r="H8" s="55" t="s">
        <v>123</v>
      </c>
      <c r="I8" s="55" t="s">
        <v>124</v>
      </c>
      <c r="J8" s="55" t="s">
        <v>125</v>
      </c>
      <c r="K8" s="55" t="s">
        <v>126</v>
      </c>
      <c r="L8" s="55" t="s">
        <v>127</v>
      </c>
      <c r="M8" s="55" t="s">
        <v>128</v>
      </c>
      <c r="N8" s="55" t="s">
        <v>129</v>
      </c>
      <c r="O8" s="56" t="s">
        <v>130</v>
      </c>
      <c r="P8" s="57" t="s">
        <v>131</v>
      </c>
      <c r="Q8" s="57" t="s">
        <v>132</v>
      </c>
      <c r="R8" s="58">
        <v>30</v>
      </c>
      <c r="S8" s="57" t="s">
        <v>133</v>
      </c>
      <c r="T8" s="57" t="s">
        <v>133</v>
      </c>
      <c r="U8" s="58">
        <v>632</v>
      </c>
      <c r="V8" s="58">
        <v>7</v>
      </c>
      <c r="W8" s="58">
        <v>0</v>
      </c>
      <c r="X8" s="57" t="s">
        <v>134</v>
      </c>
      <c r="Y8" s="59">
        <v>0</v>
      </c>
      <c r="Z8" s="59">
        <v>0</v>
      </c>
      <c r="AA8" s="59">
        <v>171.5</v>
      </c>
      <c r="AB8" s="59">
        <v>176.2</v>
      </c>
      <c r="AC8" s="59">
        <v>170.1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0</v>
      </c>
      <c r="BG8" s="59">
        <v>0</v>
      </c>
      <c r="BH8" s="59">
        <v>41.7</v>
      </c>
      <c r="BI8" s="59">
        <v>43.2</v>
      </c>
      <c r="BJ8" s="59">
        <v>41.2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-388</v>
      </c>
      <c r="BR8" s="60">
        <v>-5</v>
      </c>
      <c r="BS8" s="60">
        <v>613</v>
      </c>
      <c r="BT8" s="61">
        <v>694</v>
      </c>
      <c r="BU8" s="61">
        <v>591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127</v>
      </c>
      <c r="CC8" s="59" t="s">
        <v>127</v>
      </c>
      <c r="CD8" s="59" t="s">
        <v>127</v>
      </c>
      <c r="CE8" s="59" t="s">
        <v>127</v>
      </c>
      <c r="CF8" s="59" t="s">
        <v>127</v>
      </c>
      <c r="CG8" s="59" t="s">
        <v>127</v>
      </c>
      <c r="CH8" s="59" t="s">
        <v>127</v>
      </c>
      <c r="CI8" s="59" t="s">
        <v>127</v>
      </c>
      <c r="CJ8" s="59" t="s">
        <v>127</v>
      </c>
      <c r="CK8" s="59" t="s">
        <v>127</v>
      </c>
      <c r="CL8" s="56" t="s">
        <v>127</v>
      </c>
      <c r="CM8" s="58">
        <v>0</v>
      </c>
      <c r="CN8" s="58">
        <v>0</v>
      </c>
      <c r="CO8" s="59" t="s">
        <v>127</v>
      </c>
      <c r="CP8" s="59" t="s">
        <v>127</v>
      </c>
      <c r="CQ8" s="59" t="s">
        <v>127</v>
      </c>
      <c r="CR8" s="59" t="s">
        <v>127</v>
      </c>
      <c r="CS8" s="59" t="s">
        <v>127</v>
      </c>
      <c r="CT8" s="59" t="s">
        <v>127</v>
      </c>
      <c r="CU8" s="59" t="s">
        <v>127</v>
      </c>
      <c r="CV8" s="59" t="s">
        <v>127</v>
      </c>
      <c r="CW8" s="59" t="s">
        <v>127</v>
      </c>
      <c r="CX8" s="59" t="s">
        <v>127</v>
      </c>
      <c r="CY8" s="56" t="s">
        <v>127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135</v>
      </c>
      <c r="C10" s="64" t="s">
        <v>136</v>
      </c>
      <c r="D10" s="64" t="s">
        <v>137</v>
      </c>
      <c r="E10" s="64" t="s">
        <v>138</v>
      </c>
      <c r="F10" s="64" t="s">
        <v>139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2025-12-12T09:33:14Z</dcterms:created>
  <dcterms:modified xsi:type="dcterms:W3CDTF">2026-02-18T01:56:00Z</dcterms:modified>
  <cp:category/>
</cp:coreProperties>
</file>