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15790B39-439C-438D-9328-E7F5EAB6ADDA}" xr6:coauthVersionLast="47" xr6:coauthVersionMax="47" xr10:uidLastSave="{00000000-0000-0000-0000-000000000000}"/>
  <workbookProtection workbookAlgorithmName="SHA-512" workbookHashValue="gmqgRuVyIvVitk7E9NAF2G+UHgDhScF88thQVf23kDOW6Ak8O0IbKOmSIcKrjy7DbbVn9eaAisesB7eaWxq9vA==" workbookSaltValue="fO4x/576p+rZ97hck3ofmw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LH31" i="4" s="1"/>
  <c r="DM7" i="5"/>
  <c r="DL7" i="5"/>
  <c r="DK7" i="5"/>
  <c r="DI7" i="5"/>
  <c r="DH7" i="5"/>
  <c r="DG7" i="5"/>
  <c r="DF7" i="5"/>
  <c r="KP78" i="4" s="1"/>
  <c r="DE7" i="5"/>
  <c r="DD7" i="5"/>
  <c r="DC7" i="5"/>
  <c r="LT77" i="4" s="1"/>
  <c r="DB7" i="5"/>
  <c r="DA7" i="5"/>
  <c r="CZ7" i="5"/>
  <c r="CN7" i="5"/>
  <c r="CV76" i="4" s="1"/>
  <c r="CM7" i="5"/>
  <c r="CV67" i="4" s="1"/>
  <c r="BZ7" i="5"/>
  <c r="BY7" i="5"/>
  <c r="BX7" i="5"/>
  <c r="KO53" i="4" s="1"/>
  <c r="BW7" i="5"/>
  <c r="BV7" i="5"/>
  <c r="BU7" i="5"/>
  <c r="BT7" i="5"/>
  <c r="LH52" i="4" s="1"/>
  <c r="BS7" i="5"/>
  <c r="KO52" i="4" s="1"/>
  <c r="BR7" i="5"/>
  <c r="BQ7" i="5"/>
  <c r="BO7" i="5"/>
  <c r="HJ53" i="4" s="1"/>
  <c r="BN7" i="5"/>
  <c r="BM7" i="5"/>
  <c r="BL7" i="5"/>
  <c r="BK7" i="5"/>
  <c r="EL53" i="4" s="1"/>
  <c r="BJ7" i="5"/>
  <c r="HJ52" i="4" s="1"/>
  <c r="BI7" i="5"/>
  <c r="BH7" i="5"/>
  <c r="BG7" i="5"/>
  <c r="FE52" i="4" s="1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FX32" i="4" s="1"/>
  <c r="AP7" i="5"/>
  <c r="AO7" i="5"/>
  <c r="EL32" i="4" s="1"/>
  <c r="AN7" i="5"/>
  <c r="AM7" i="5"/>
  <c r="AL7" i="5"/>
  <c r="AK7" i="5"/>
  <c r="FE31" i="4" s="1"/>
  <c r="AJ7" i="5"/>
  <c r="AH7" i="5"/>
  <c r="AG7" i="5"/>
  <c r="AF7" i="5"/>
  <c r="BG32" i="4" s="1"/>
  <c r="AE7" i="5"/>
  <c r="AD7" i="5"/>
  <c r="U32" i="4" s="1"/>
  <c r="AC7" i="5"/>
  <c r="AB7" i="5"/>
  <c r="AA7" i="5"/>
  <c r="Z7" i="5"/>
  <c r="Y7" i="5"/>
  <c r="X7" i="5"/>
  <c r="W7" i="5"/>
  <c r="V7" i="5"/>
  <c r="U7" i="5"/>
  <c r="T7" i="5"/>
  <c r="JQ8" i="4" s="1"/>
  <c r="S7" i="5"/>
  <c r="R7" i="5"/>
  <c r="DU10" i="4" s="1"/>
  <c r="Q7" i="5"/>
  <c r="P7" i="5"/>
  <c r="O7" i="5"/>
  <c r="N7" i="5"/>
  <c r="M7" i="5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JV52" i="4"/>
  <c r="JC52" i="4"/>
  <c r="GQ52" i="4"/>
  <c r="FX52" i="4"/>
  <c r="EL52" i="4"/>
  <c r="CS52" i="4"/>
  <c r="BG52" i="4"/>
  <c r="AN52" i="4"/>
  <c r="U52" i="4"/>
  <c r="LH32" i="4"/>
  <c r="KO32" i="4"/>
  <c r="JV32" i="4"/>
  <c r="HJ32" i="4"/>
  <c r="GQ32" i="4"/>
  <c r="FE32" i="4"/>
  <c r="CS32" i="4"/>
  <c r="BZ32" i="4"/>
  <c r="AN32" i="4"/>
  <c r="MA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HX10" i="4"/>
  <c r="CF10" i="4"/>
  <c r="B10" i="4"/>
  <c r="LJ8" i="4"/>
  <c r="HX8" i="4"/>
  <c r="FJ8" i="4"/>
  <c r="DU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<sst xmlns="http://schemas.openxmlformats.org/spreadsheetml/2006/main" count="278" uniqueCount="134">
  <si>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</si>
  <si>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</si>
  <si>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</si>
  <si>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</si>
  <si>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</si>
  <si>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</si>
  <si>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</si>
  <si>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</si>
  <si>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</si>
  <si>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</si>
  <si>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</si>
  <si>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</si>
  <si>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</si>
  <si>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</si>
  <si>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</si>
  <si>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</si>
  <si>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</si>
  <si>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</si>
  <si>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</si>
  <si>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</si>
  <si>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</si>
  <si>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</si>
  <si>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</si>
  <si>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</si>
  <si>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</si>
  <si>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</si>
  <si>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</si>
  <si>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</si>
  <si>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</si>
  <si>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</si>
  <si>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</si>
  <si>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</si>
  <si>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</si>
  <si>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</si>
  <si>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</si>
  <si>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</si>
  <si>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</si>
  <si>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</si>
  <si>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</si>
  <si>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</si>
  <si>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</si>
  <si>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</si>
  <si>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</si>
  <si>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</si>
  <si>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</si>
  <si>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</si>
  <si>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</si>
  <si>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</si>
  <si>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</si>
  <si>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</si>
  <si>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</si>
  <si>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</si>
  <si>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</si>
  <si>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</si>
  <si>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</si>
  <si>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</si>
  <si>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</si>
  <si>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</si>
  <si>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</si>
  <si>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</si>
  <si>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</si>
  <si>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</si>
  <si>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</si>
  <si>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</si>
  <si>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</si>
  <si>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</si>
  <si>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</si>
  <si>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</si>
  <si>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</si>
  <si>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</si>
  <si>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</si>
  <si>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</si>
  <si>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</si>
  <si>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</si>
  <si>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</si>
  <si>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</si>
  <si>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</si>
  <si>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</si>
  <si>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</si>
  <si>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</si>
  <si>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</si>
  <si>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</si>
  <si>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</si>
  <si>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</si>
  <si>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</si>
  <si>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</si>
  <si>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</si>
  <si>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</si>
  <si>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</si>
  <si>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</si>
  <si>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</si>
  <si>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</si>
  <si>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</si>
  <si>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</si>
  <si>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</si>
  <si>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</si>
  <si>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</si>
  <si>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</si>
  <si>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</si>
  <si>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</si>
  <si>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</si>
  <si>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</si>
  <si>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当該値(N-4)</t>
    <phoneticPr fontId="5"/>
  </si>
  <si>
    <t>当該値(N)</t>
    <phoneticPr fontId="5"/>
  </si>
  <si>
    <t>当該値(N-1)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</si>
  <si>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</si>
  <si>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</si>
  <si>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</si>
  <si>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</si>
  <si>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</si>
  <si>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</si>
  <si>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</si>
  <si>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</si>
  <si>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</si>
  <si>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</si>
  <si>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</si>
  <si>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</si>
  <si>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</si>
  <si>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</si>
  <si>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</si>
  <si>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</si>
  <si>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</si>
  <si>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</si>
  <si>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</si>
  <si>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</si>
  <si>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</si>
  <si>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</si>
  <si>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</si>
  <si>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</si>
  <si>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</si>
  <si>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指定管理者と協力しながら、継続的な利用者の確保及び維持管理に努めていく必要がある。</t>
    <phoneticPr fontId="5"/>
  </si>
  <si>
    <t>　平成２７年度からの指定管理者による利用料金制の導入により、収支が改善し、安定した運営が行われている。
　なお、国道高架の耐震補強工事に伴い、平成２９年度は全面営業を休止し、令和元年度は一部供用停止を行ったため、その間の収益が減少していたが、令和２年度以降は徐々に収益が改善している。
　</t>
    <rPh sb="1" eb="3">
      <t>ヘイセイ</t>
    </rPh>
    <rPh sb="5" eb="7">
      <t>ネンド</t>
    </rPh>
    <rPh sb="10" eb="15">
      <t>シテイカンリシャ</t>
    </rPh>
    <rPh sb="18" eb="23">
      <t>リヨウリョウキンセイ</t>
    </rPh>
    <rPh sb="24" eb="26">
      <t>ドウニュウ</t>
    </rPh>
    <rPh sb="30" eb="32">
      <t>シュウシ</t>
    </rPh>
    <rPh sb="33" eb="35">
      <t>カイゼン</t>
    </rPh>
    <rPh sb="37" eb="39">
      <t>アンテイ</t>
    </rPh>
    <rPh sb="41" eb="43">
      <t>ウンエイ</t>
    </rPh>
    <rPh sb="44" eb="45">
      <t>オコナ</t>
    </rPh>
    <rPh sb="56" eb="58">
      <t>コクドウ</t>
    </rPh>
    <rPh sb="61" eb="67">
      <t>タイシンホキョウコウジ</t>
    </rPh>
    <rPh sb="68" eb="69">
      <t>トモナ</t>
    </rPh>
    <rPh sb="71" eb="73">
      <t>ヘイセイ</t>
    </rPh>
    <rPh sb="75" eb="76">
      <t>ネン</t>
    </rPh>
    <rPh sb="76" eb="77">
      <t>ド</t>
    </rPh>
    <rPh sb="78" eb="82">
      <t>ゼンメンエイギョウ</t>
    </rPh>
    <rPh sb="83" eb="85">
      <t>キュウシ</t>
    </rPh>
    <rPh sb="87" eb="89">
      <t>レイワ</t>
    </rPh>
    <rPh sb="89" eb="92">
      <t>ガンネンド</t>
    </rPh>
    <rPh sb="93" eb="95">
      <t>イチブ</t>
    </rPh>
    <rPh sb="95" eb="99">
      <t>キョウヨウテイシ</t>
    </rPh>
    <rPh sb="100" eb="101">
      <t>オコナ</t>
    </rPh>
    <rPh sb="108" eb="109">
      <t>カン</t>
    </rPh>
    <rPh sb="110" eb="112">
      <t>シュウエキ</t>
    </rPh>
    <rPh sb="113" eb="115">
      <t>ゲンショウ</t>
    </rPh>
    <rPh sb="121" eb="123">
      <t>レイワ</t>
    </rPh>
    <rPh sb="124" eb="126">
      <t>ネンド</t>
    </rPh>
    <rPh sb="126" eb="128">
      <t>イコウ</t>
    </rPh>
    <rPh sb="129" eb="131">
      <t>ジョジョ</t>
    </rPh>
    <rPh sb="132" eb="134">
      <t>シュウエキ</t>
    </rPh>
    <rPh sb="135" eb="137">
      <t>カイゼン</t>
    </rPh>
    <phoneticPr fontId="5"/>
  </si>
  <si>
    <t>　他会計からの繰入は必要ない状況であり、収支も安定している。
　国道（令和４年度からは市道）高架下を利用した平面駐車場であり、今後大幅な設備投資は見込んでいないが、継続的に維持管理を行っていく。</t>
    <rPh sb="35" eb="37">
      <t>レイワ</t>
    </rPh>
    <rPh sb="38" eb="40">
      <t>ネンド</t>
    </rPh>
    <rPh sb="43" eb="45">
      <t>シドウ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</si>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</sst>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140.6</c:v>
                </c:pt>
                <c:pt idx="1">
                  <c:v>162.80000000000001</c:v>
                </c:pt>
                <c:pt idx="2">
                  <c:v>172.1</c:v>
                </c:pt>
                <c:pt idx="3">
                  <c:v>176.7</c:v>
                </c:pt>
                <c:pt idx="4">
                  <c:v>170.8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3-4ED0-B6A4-6CAB0380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3-4ED0-B6A4-6CAB0380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0-4133-9E6B-AE120720F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0-4133-9E6B-AE120720F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AB1-453B-A2CC-33E3FAB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1-453B-A2CC-33E3FAB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FE-4476-8346-53158FBF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E-4476-8346-53158FBF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1-49C5-A508-4B5B5759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1-49C5-A508-4B5B5759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9-44ED-A8AC-670DA5FD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4ED-A8AC-670DA5FD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4-478A-BE1B-AE1472D9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4-478A-BE1B-AE1472D9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38.6</c:v>
                </c:pt>
                <c:pt idx="2">
                  <c:v>41.9</c:v>
                </c:pt>
                <c:pt idx="3">
                  <c:v>43.4</c:v>
                </c:pt>
                <c:pt idx="4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F03-AB02-14ED4506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5-4F03-AB02-14ED4506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419</c:v>
                </c:pt>
                <c:pt idx="1">
                  <c:v>702</c:v>
                </c:pt>
                <c:pt idx="2">
                  <c:v>1378</c:v>
                </c:pt>
                <c:pt idx="3">
                  <c:v>1508</c:v>
                </c:pt>
                <c:pt idx="4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8FC-BAAB-3D92DEA0C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8FC-BAAB-3D92DEA0C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高架下駐車場（朝美）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1079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27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140.6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162.80000000000001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172.1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176.7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170.8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3200.8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274.39999999999998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972.8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2703.2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1430.9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2.2000000000000002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128.5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138.1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152.4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28.9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38.6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41.9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43.4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41.4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419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702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1378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1508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1563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-56.4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16.899999999999999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-1.9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764.6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72.599999999999994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50.4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32.799999999999997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72.400000000000006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5fJC364W9tOzQejWoAuvPSgavTxgiFConplsERBiEfZdI0fv7/ZuDygnGPxFvTKDvxqhs7gbiA7dTG/9qJBYuw==" saltValue="aSzM2zJCH10eFjkNUNjyC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92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102</v>
      </c>
      <c r="BR5" s="47" t="s">
        <v>90</v>
      </c>
      <c r="BS5" s="47" t="s">
        <v>91</v>
      </c>
      <c r="BT5" s="47" t="s">
        <v>104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105</v>
      </c>
      <c r="CE5" s="47" t="s">
        <v>104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91</v>
      </c>
      <c r="CR5" s="47" t="s">
        <v>92</v>
      </c>
      <c r="CS5" s="47" t="s">
        <v>106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101</v>
      </c>
      <c r="DB5" s="47" t="s">
        <v>91</v>
      </c>
      <c r="DC5" s="47" t="s">
        <v>92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102</v>
      </c>
      <c r="DL5" s="47" t="s">
        <v>90</v>
      </c>
      <c r="DM5" s="47" t="s">
        <v>91</v>
      </c>
      <c r="DN5" s="47" t="s">
        <v>107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愛媛県松山市</v>
      </c>
      <c r="I6" s="48" t="str">
        <f t="shared" si="1"/>
        <v>高架下駐車場（朝美）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無</v>
      </c>
      <c r="T6" s="50" t="str">
        <f t="shared" si="1"/>
        <v>無</v>
      </c>
      <c r="U6" s="51">
        <f t="shared" si="1"/>
        <v>1079</v>
      </c>
      <c r="V6" s="51">
        <f t="shared" si="1"/>
        <v>27</v>
      </c>
      <c r="W6" s="51">
        <f t="shared" si="1"/>
        <v>0</v>
      </c>
      <c r="X6" s="50" t="str">
        <f t="shared" si="1"/>
        <v>利用料金制</v>
      </c>
      <c r="Y6" s="52">
        <f>IF(Y8="-",NA(),Y8)</f>
        <v>140.6</v>
      </c>
      <c r="Z6" s="52">
        <f t="shared" ref="Z6:AH6" si="2">IF(Z8="-",NA(),Z8)</f>
        <v>162.80000000000001</v>
      </c>
      <c r="AA6" s="52">
        <f t="shared" si="2"/>
        <v>172.1</v>
      </c>
      <c r="AB6" s="52">
        <f t="shared" si="2"/>
        <v>176.7</v>
      </c>
      <c r="AC6" s="52">
        <f t="shared" si="2"/>
        <v>170.8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28.9</v>
      </c>
      <c r="BG6" s="52">
        <f t="shared" ref="BG6:BO6" si="5">IF(BG8="-",NA(),BG8)</f>
        <v>38.6</v>
      </c>
      <c r="BH6" s="52">
        <f t="shared" si="5"/>
        <v>41.9</v>
      </c>
      <c r="BI6" s="52">
        <f t="shared" si="5"/>
        <v>43.4</v>
      </c>
      <c r="BJ6" s="52">
        <f t="shared" si="5"/>
        <v>41.4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419</v>
      </c>
      <c r="BR6" s="53">
        <f t="shared" ref="BR6:BZ6" si="6">IF(BR8="-",NA(),BR8)</f>
        <v>702</v>
      </c>
      <c r="BS6" s="53">
        <f t="shared" si="6"/>
        <v>1378</v>
      </c>
      <c r="BT6" s="53">
        <f t="shared" si="6"/>
        <v>1508</v>
      </c>
      <c r="BU6" s="53">
        <f t="shared" si="6"/>
        <v>1563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松山市</v>
      </c>
      <c r="I7" s="48" t="str">
        <f t="shared" si="10"/>
        <v>高架下駐車場（朝美）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無</v>
      </c>
      <c r="T7" s="50" t="str">
        <f t="shared" si="10"/>
        <v>無</v>
      </c>
      <c r="U7" s="51">
        <f t="shared" si="10"/>
        <v>1079</v>
      </c>
      <c r="V7" s="51">
        <f t="shared" si="10"/>
        <v>27</v>
      </c>
      <c r="W7" s="51">
        <f t="shared" si="10"/>
        <v>0</v>
      </c>
      <c r="X7" s="50" t="str">
        <f t="shared" si="10"/>
        <v>利用料金制</v>
      </c>
      <c r="Y7" s="52">
        <f>Y8</f>
        <v>140.6</v>
      </c>
      <c r="Z7" s="52">
        <f t="shared" ref="Z7:AH7" si="11">Z8</f>
        <v>162.80000000000001</v>
      </c>
      <c r="AA7" s="52">
        <f t="shared" si="11"/>
        <v>172.1</v>
      </c>
      <c r="AB7" s="52">
        <f t="shared" si="11"/>
        <v>176.7</v>
      </c>
      <c r="AC7" s="52">
        <f t="shared" si="11"/>
        <v>170.8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28.9</v>
      </c>
      <c r="BG7" s="52">
        <f t="shared" ref="BG7:BO7" si="14">BG8</f>
        <v>38.6</v>
      </c>
      <c r="BH7" s="52">
        <f t="shared" si="14"/>
        <v>41.9</v>
      </c>
      <c r="BI7" s="52">
        <f t="shared" si="14"/>
        <v>43.4</v>
      </c>
      <c r="BJ7" s="52">
        <f t="shared" si="14"/>
        <v>41.4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419</v>
      </c>
      <c r="BR7" s="53">
        <f t="shared" ref="BR7:BZ7" si="15">BR8</f>
        <v>702</v>
      </c>
      <c r="BS7" s="53">
        <f t="shared" si="15"/>
        <v>1378</v>
      </c>
      <c r="BT7" s="53">
        <f t="shared" si="15"/>
        <v>1508</v>
      </c>
      <c r="BU7" s="53">
        <f t="shared" si="15"/>
        <v>1563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9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30</v>
      </c>
      <c r="S8" s="57" t="s">
        <v>123</v>
      </c>
      <c r="T8" s="57" t="s">
        <v>123</v>
      </c>
      <c r="U8" s="58">
        <v>1079</v>
      </c>
      <c r="V8" s="58">
        <v>27</v>
      </c>
      <c r="W8" s="58">
        <v>0</v>
      </c>
      <c r="X8" s="57" t="s">
        <v>124</v>
      </c>
      <c r="Y8" s="59">
        <v>140.6</v>
      </c>
      <c r="Z8" s="59">
        <v>162.80000000000001</v>
      </c>
      <c r="AA8" s="59">
        <v>172.1</v>
      </c>
      <c r="AB8" s="59">
        <v>176.7</v>
      </c>
      <c r="AC8" s="59">
        <v>170.8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28.9</v>
      </c>
      <c r="BG8" s="59">
        <v>38.6</v>
      </c>
      <c r="BH8" s="59">
        <v>41.9</v>
      </c>
      <c r="BI8" s="59">
        <v>43.4</v>
      </c>
      <c r="BJ8" s="59">
        <v>41.4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419</v>
      </c>
      <c r="BR8" s="60">
        <v>702</v>
      </c>
      <c r="BS8" s="60">
        <v>1378</v>
      </c>
      <c r="BT8" s="61">
        <v>1508</v>
      </c>
      <c r="BU8" s="61">
        <v>1563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2025-12-12T09:33:14Z</dcterms:created>
  <dcterms:modified xsi:type="dcterms:W3CDTF">2026-02-18T01:55:51Z</dcterms:modified>
  <cp:category/>
</cp:coreProperties>
</file>