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7689FFE9-6C37-4CF7-8E83-FC53864BD547}" xr6:coauthVersionLast="47" xr6:coauthVersionMax="47" xr10:uidLastSave="{00000000-0000-0000-0000-000000000000}"/>
  <workbookProtection workbookAlgorithmName="SHA-512" workbookHashValue="kWPUROlDfqRiNOtX5tdIyh1kIPU+cmn/ZVBYXGYI8OR8/iYEEcLdLoXfEFDJYtSwvUBLOvM3ljbGCCgXw4PpFQ==" workbookSaltValue="Pp5H4zYqZ1AHlJT/gSvwTA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B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 l="1"/>
  <c r="MI76" i="4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KA76" i="4"/>
  <c r="EL51" i="4"/>
  <c r="JC30" i="4"/>
  <c r="GL76" i="4"/>
  <c r="U51" i="4"/>
  <c r="EL30" i="4"/>
  <c r="U30" i="4"/>
  <c r="R76" i="4"/>
  <c r="JC51" i="4"/>
  <c r="BG51" i="4"/>
  <c r="BG30" i="4"/>
  <c r="AV76" i="4"/>
  <c r="KO51" i="4"/>
  <c r="LE76" i="4"/>
  <c r="FX51" i="4"/>
  <c r="KO30" i="4"/>
  <c r="HP76" i="4"/>
  <c r="FX30" i="4"/>
  <c r="HA76" i="4"/>
  <c r="AN51" i="4"/>
  <c r="FE30" i="4"/>
  <c r="JV30" i="4"/>
  <c r="AN30" i="4"/>
  <c r="FE51" i="4"/>
  <c r="AG76" i="4"/>
  <c r="JV51" i="4"/>
  <c r="KP76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<sst xmlns="http://schemas.openxmlformats.org/spreadsheetml/2006/main" count="278" uniqueCount="133">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</sst>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156.80000000000001</c:v>
                </c:pt>
                <c:pt idx="1">
                  <c:v>160</c:v>
                </c:pt>
                <c:pt idx="2">
                  <c:v>168.8</c:v>
                </c:pt>
                <c:pt idx="3">
                  <c:v>174.7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D-4D3F-BFEF-A8EC8828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D-4D3F-BFEF-A8EC8828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4-4869-8269-849DEF27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869-8269-849DEF27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287-4DEA-B113-D6E2F2CE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DEA-B113-D6E2F2CE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55-4088-848E-A3E9364A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088-848E-A3E9364A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92D-9003-A6B93A71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D-492D-9003-A6B93A71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8-40F8-B527-B2F727B6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0F8-B527-B2F727B6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E-402A-95BE-77A5BD3C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E-402A-95BE-77A5BD3C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36.200000000000003</c:v>
                </c:pt>
                <c:pt idx="1">
                  <c:v>37.5</c:v>
                </c:pt>
                <c:pt idx="2">
                  <c:v>40.799999999999997</c:v>
                </c:pt>
                <c:pt idx="3">
                  <c:v>42.8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2-4218-971A-DC31F1B4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218-971A-DC31F1B4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755</c:v>
                </c:pt>
                <c:pt idx="1">
                  <c:v>793</c:v>
                </c:pt>
                <c:pt idx="2">
                  <c:v>862</c:v>
                </c:pt>
                <c:pt idx="3">
                  <c:v>917</c:v>
                </c:pt>
                <c:pt idx="4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E-41AC-9360-9F99ED42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E-41AC-9360-9F99ED42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高架下駐車場（永木町）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428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120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129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156.80000000000001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168.8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174.7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168.8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36.200000000000003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37.5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40.799999999999997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42.8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40.799999999999997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755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793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862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917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846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qLQOosTEHIhYMhEfywq06m6/TKy3REj4bj79QvUbhA8rY7eGysMRxRDdkem+YJ33TPrNh6XIV11IvbSt/niQA==" saltValue="LpvMQ4lar5RaPW3XppNsJ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99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90</v>
      </c>
      <c r="AX5" s="47" t="s">
        <v>102</v>
      </c>
      <c r="AY5" s="47" t="s">
        <v>100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99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103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104</v>
      </c>
      <c r="CC5" s="47" t="s">
        <v>101</v>
      </c>
      <c r="CD5" s="47" t="s">
        <v>105</v>
      </c>
      <c r="CE5" s="47" t="s">
        <v>102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103</v>
      </c>
      <c r="CQ5" s="47" t="s">
        <v>106</v>
      </c>
      <c r="CR5" s="47" t="s">
        <v>102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101</v>
      </c>
      <c r="DB5" s="47" t="s">
        <v>90</v>
      </c>
      <c r="DC5" s="47" t="s">
        <v>99</v>
      </c>
      <c r="DD5" s="47" t="s">
        <v>100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107</v>
      </c>
      <c r="DL5" s="47" t="s">
        <v>103</v>
      </c>
      <c r="DM5" s="47" t="s">
        <v>106</v>
      </c>
      <c r="DN5" s="47" t="s">
        <v>99</v>
      </c>
      <c r="DO5" s="47" t="s">
        <v>100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愛媛県松山市</v>
      </c>
      <c r="I6" s="48" t="str">
        <f t="shared" si="1"/>
        <v>高架下駐車場（永木町）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428</v>
      </c>
      <c r="V6" s="51">
        <f t="shared" si="1"/>
        <v>15</v>
      </c>
      <c r="W6" s="51">
        <f t="shared" si="1"/>
        <v>0</v>
      </c>
      <c r="X6" s="50" t="str">
        <f t="shared" si="1"/>
        <v>利用料金制</v>
      </c>
      <c r="Y6" s="52">
        <f>IF(Y8="-",NA(),Y8)</f>
        <v>156.80000000000001</v>
      </c>
      <c r="Z6" s="52">
        <f t="shared" ref="Z6:AH6" si="2">IF(Z8="-",NA(),Z8)</f>
        <v>160</v>
      </c>
      <c r="AA6" s="52">
        <f t="shared" si="2"/>
        <v>168.8</v>
      </c>
      <c r="AB6" s="52">
        <f t="shared" si="2"/>
        <v>174.7</v>
      </c>
      <c r="AC6" s="52">
        <f t="shared" si="2"/>
        <v>168.8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36.200000000000003</v>
      </c>
      <c r="BG6" s="52">
        <f t="shared" ref="BG6:BO6" si="5">IF(BG8="-",NA(),BG8)</f>
        <v>37.5</v>
      </c>
      <c r="BH6" s="52">
        <f t="shared" si="5"/>
        <v>40.799999999999997</v>
      </c>
      <c r="BI6" s="52">
        <f t="shared" si="5"/>
        <v>42.8</v>
      </c>
      <c r="BJ6" s="52">
        <f t="shared" si="5"/>
        <v>40.799999999999997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755</v>
      </c>
      <c r="BR6" s="53">
        <f t="shared" ref="BR6:BZ6" si="6">IF(BR8="-",NA(),BR8)</f>
        <v>793</v>
      </c>
      <c r="BS6" s="53">
        <f t="shared" si="6"/>
        <v>862</v>
      </c>
      <c r="BT6" s="53">
        <f t="shared" si="6"/>
        <v>917</v>
      </c>
      <c r="BU6" s="53">
        <f t="shared" si="6"/>
        <v>846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松山市</v>
      </c>
      <c r="I7" s="48" t="str">
        <f t="shared" si="10"/>
        <v>高架下駐車場（永木町）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428</v>
      </c>
      <c r="V7" s="51">
        <f t="shared" si="10"/>
        <v>15</v>
      </c>
      <c r="W7" s="51">
        <f t="shared" si="10"/>
        <v>0</v>
      </c>
      <c r="X7" s="50" t="str">
        <f t="shared" si="10"/>
        <v>利用料金制</v>
      </c>
      <c r="Y7" s="52">
        <f>Y8</f>
        <v>156.80000000000001</v>
      </c>
      <c r="Z7" s="52">
        <f t="shared" ref="Z7:AH7" si="11">Z8</f>
        <v>160</v>
      </c>
      <c r="AA7" s="52">
        <f t="shared" si="11"/>
        <v>168.8</v>
      </c>
      <c r="AB7" s="52">
        <f t="shared" si="11"/>
        <v>174.7</v>
      </c>
      <c r="AC7" s="52">
        <f t="shared" si="11"/>
        <v>168.8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36.200000000000003</v>
      </c>
      <c r="BG7" s="52">
        <f t="shared" ref="BG7:BO7" si="14">BG8</f>
        <v>37.5</v>
      </c>
      <c r="BH7" s="52">
        <f t="shared" si="14"/>
        <v>40.799999999999997</v>
      </c>
      <c r="BI7" s="52">
        <f t="shared" si="14"/>
        <v>42.8</v>
      </c>
      <c r="BJ7" s="52">
        <f t="shared" si="14"/>
        <v>40.799999999999997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755</v>
      </c>
      <c r="BR7" s="53">
        <f t="shared" ref="BR7:BZ7" si="15">BR8</f>
        <v>793</v>
      </c>
      <c r="BS7" s="53">
        <f t="shared" si="15"/>
        <v>862</v>
      </c>
      <c r="BT7" s="53">
        <f t="shared" si="15"/>
        <v>917</v>
      </c>
      <c r="BU7" s="53">
        <f t="shared" si="15"/>
        <v>846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6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40</v>
      </c>
      <c r="S8" s="57" t="s">
        <v>122</v>
      </c>
      <c r="T8" s="57" t="s">
        <v>122</v>
      </c>
      <c r="U8" s="58">
        <v>428</v>
      </c>
      <c r="V8" s="58">
        <v>15</v>
      </c>
      <c r="W8" s="58">
        <v>0</v>
      </c>
      <c r="X8" s="57" t="s">
        <v>123</v>
      </c>
      <c r="Y8" s="59">
        <v>156.80000000000001</v>
      </c>
      <c r="Z8" s="59">
        <v>160</v>
      </c>
      <c r="AA8" s="59">
        <v>168.8</v>
      </c>
      <c r="AB8" s="59">
        <v>174.7</v>
      </c>
      <c r="AC8" s="59">
        <v>168.8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36.200000000000003</v>
      </c>
      <c r="BG8" s="59">
        <v>37.5</v>
      </c>
      <c r="BH8" s="59">
        <v>40.799999999999997</v>
      </c>
      <c r="BI8" s="59">
        <v>42.8</v>
      </c>
      <c r="BJ8" s="59">
        <v>40.799999999999997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755</v>
      </c>
      <c r="BR8" s="60">
        <v>793</v>
      </c>
      <c r="BS8" s="60">
        <v>862</v>
      </c>
      <c r="BT8" s="61">
        <v>917</v>
      </c>
      <c r="BU8" s="61">
        <v>846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2025-12-12T09:33:11Z</dcterms:created>
  <dcterms:modified xsi:type="dcterms:W3CDTF">2026-02-18T01:55:21Z</dcterms:modified>
  <cp:category/>
</cp:coreProperties>
</file>