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A7A3B5FA-5B4F-4C62-8F84-4A5D225D0842}" xr6:coauthVersionLast="47" xr6:coauthVersionMax="47" xr10:uidLastSave="{00000000-0000-0000-0000-000000000000}"/>
  <workbookProtection workbookAlgorithmName="SHA-512" workbookHashValue="MnI60Q2WNoaN2qjtC8IHTtnDzrNMk7nV0eUibhlNR2oo6N2oenOhKZzR+A08tlURhqoA3c8oM0UAoBcpS3N4nw==" workbookSaltValue="i54yOPVUhJQTRa8LozAPOw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BX7" i="5"/>
  <c r="BW7" i="5"/>
  <c r="JV53" i="4" s="1"/>
  <c r="BV7" i="5"/>
  <c r="JC53" i="4" s="1"/>
  <c r="BU7" i="5"/>
  <c r="MA52" i="4" s="1"/>
  <c r="BT7" i="5"/>
  <c r="BS7" i="5"/>
  <c r="BR7" i="5"/>
  <c r="BQ7" i="5"/>
  <c r="BO7" i="5"/>
  <c r="BN7" i="5"/>
  <c r="BM7" i="5"/>
  <c r="BL7" i="5"/>
  <c r="FE53" i="4" s="1"/>
  <c r="BK7" i="5"/>
  <c r="BJ7" i="5"/>
  <c r="HJ52" i="4" s="1"/>
  <c r="BI7" i="5"/>
  <c r="BH7" i="5"/>
  <c r="BG7" i="5"/>
  <c r="BF7" i="5"/>
  <c r="BD7" i="5"/>
  <c r="BC7" i="5"/>
  <c r="BZ53" i="4" s="1"/>
  <c r="BB7" i="5"/>
  <c r="BG53" i="4" s="1"/>
  <c r="BA7" i="5"/>
  <c r="AZ7" i="5"/>
  <c r="AY7" i="5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EL31" i="4" s="1"/>
  <c r="AH7" i="5"/>
  <c r="AG7" i="5"/>
  <c r="BZ32" i="4" s="1"/>
  <c r="AF7" i="5"/>
  <c r="AE7" i="5"/>
  <c r="AD7" i="5"/>
  <c r="AC7" i="5"/>
  <c r="CS31" i="4" s="1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HJ53" i="4"/>
  <c r="GQ53" i="4"/>
  <c r="FX53" i="4"/>
  <c r="EL53" i="4"/>
  <c r="CS53" i="4"/>
  <c r="AN53" i="4"/>
  <c r="U53" i="4"/>
  <c r="LH52" i="4"/>
  <c r="KO52" i="4"/>
  <c r="JV52" i="4"/>
  <c r="JC52" i="4"/>
  <c r="GQ52" i="4"/>
  <c r="FX52" i="4"/>
  <c r="FE52" i="4"/>
  <c r="EL52" i="4"/>
  <c r="CS52" i="4"/>
  <c r="BZ52" i="4"/>
  <c r="BG52" i="4"/>
  <c r="MA32" i="4"/>
  <c r="LH32" i="4"/>
  <c r="KO32" i="4"/>
  <c r="JC32" i="4"/>
  <c r="HJ32" i="4"/>
  <c r="GQ32" i="4"/>
  <c r="FX32" i="4"/>
  <c r="FE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BZ31" i="4"/>
  <c r="BG31" i="4"/>
  <c r="AN31" i="4"/>
  <c r="U31" i="4"/>
  <c r="LJ10" i="4"/>
  <c r="JQ10" i="4"/>
  <c r="DU10" i="4"/>
  <c r="CF10" i="4"/>
  <c r="B10" i="4"/>
  <c r="JQ8" i="4"/>
  <c r="HX8" i="4"/>
  <c r="AQ8" i="4"/>
  <c r="B6" i="4"/>
  <c r="IT76" i="4" l="1"/>
  <c r="CS51" i="4"/>
  <c r="HJ30" i="4"/>
  <c r="CS30" i="4"/>
  <c r="BZ76" i="4"/>
  <c r="MA51" i="4"/>
  <c r="HJ51" i="4"/>
  <c r="MA30" i="4"/>
  <c r="MI76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FX30" i="4"/>
  <c r="BG30" i="4"/>
  <c r="AV76" i="4"/>
  <c r="KO51" i="4"/>
  <c r="LE76" i="4"/>
  <c r="FX51" i="4"/>
  <c r="KO30" i="4"/>
  <c r="HP76" i="4"/>
  <c r="BG51" i="4"/>
  <c r="FE51" i="4"/>
  <c r="AN51" i="4"/>
  <c r="AN30" i="4"/>
  <c r="AG76" i="4"/>
  <c r="JV51" i="4"/>
  <c r="KP76" i="4"/>
  <c r="JV30" i="4"/>
  <c r="HA76" i="4"/>
  <c r="FE30" i="4"/>
  <c r="GL76" i="4"/>
  <c r="U51" i="4"/>
  <c r="EL30" i="4"/>
  <c r="U30" i="4"/>
  <c r="R76" i="4"/>
  <c r="KA76" i="4"/>
  <c r="EL51" i="4"/>
  <c r="JC30" i="4"/>
  <c r="JC51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<sst xmlns="http://schemas.openxmlformats.org/spreadsheetml/2006/main" count="278" uniqueCount="134">
  <si>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</si>
  <si>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</si>
  <si>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</si>
  <si>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</si>
  <si>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</si>
  <si>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</si>
  <si>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</si>
  <si>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</si>
  <si>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</si>
  <si>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</si>
  <si>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</si>
  <si>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</si>
  <si>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</si>
  <si>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</si>
  <si>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</si>
  <si>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</si>
  <si>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</si>
  <si>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</si>
  <si>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</si>
  <si>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</si>
  <si>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</si>
  <si>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</si>
  <si>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</si>
  <si>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</si>
  <si>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</si>
  <si>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</si>
  <si>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</si>
  <si>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</si>
  <si>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</si>
  <si>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</si>
  <si>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</si>
  <si>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</si>
  <si>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</si>
  <si>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</si>
  <si>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</si>
  <si>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</si>
  <si>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</si>
  <si>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</si>
  <si>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</si>
  <si>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</si>
  <si>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</si>
  <si>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</si>
  <si>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</si>
  <si>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</si>
  <si>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</si>
  <si>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</si>
  <si>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</si>
  <si>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</si>
  <si>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</si>
  <si>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</si>
  <si>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</si>
  <si>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</si>
  <si>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</si>
  <si>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</si>
  <si>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</si>
  <si>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</si>
  <si>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</si>
  <si>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</si>
  <si>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</si>
  <si>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</si>
  <si>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</si>
  <si>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</si>
  <si>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</si>
  <si>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</si>
  <si>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</si>
  <si>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</si>
  <si>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</si>
  <si>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</si>
  <si>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</si>
  <si>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</si>
  <si>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</si>
  <si>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</si>
  <si>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</si>
  <si>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</si>
  <si>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</si>
  <si>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</si>
  <si>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</si>
  <si>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</si>
  <si>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</si>
  <si>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</si>
  <si>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</si>
  <si>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</si>
  <si>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</si>
  <si>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</si>
  <si>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</si>
  <si>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</si>
  <si>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</si>
  <si>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</si>
  <si>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</si>
  <si>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</si>
  <si>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</si>
  <si>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</si>
  <si>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</si>
  <si>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</si>
  <si>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</si>
  <si>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</si>
  <si>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</si>
  <si>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</si>
  <si>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</si>
  <si>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</si>
  <si>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</si>
  <si>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</si>
  <si>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</si>
  <si>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</si>
  <si>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</si>
  <si>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</si>
  <si>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</si>
  <si>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</si>
  <si>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</si>
  <si>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</si>
  <si>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</si>
  <si>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</si>
  <si>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</si>
  <si>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</si>
  <si>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</si>
  <si>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</si>
  <si>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</si>
  <si>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</si>
  <si>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</si>
  <si>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</si>
  <si>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</si>
  <si>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</si>
  <si>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</si>
  <si>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</si>
  <si>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</si>
  <si>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</si>
  <si>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</si>
  <si>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</si>
  <si>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</si>
  <si>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</si>
  <si>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
　</t>
    <rPh sb="1" eb="3">
      <t>ヘイセイ</t>
    </rPh>
    <rPh sb="5" eb="7">
      <t>ネンド</t>
    </rPh>
    <rPh sb="9" eb="14">
      <t>シテイカンリシャ</t>
    </rPh>
    <rPh sb="17" eb="22">
      <t>リヨウリョウキンセイ</t>
    </rPh>
    <rPh sb="23" eb="25">
      <t>ドウニュウ</t>
    </rPh>
    <rPh sb="33" eb="35">
      <t>シュウシ</t>
    </rPh>
    <rPh sb="36" eb="38">
      <t>カイゼン</t>
    </rPh>
    <rPh sb="40" eb="42">
      <t>アンテイ</t>
    </rPh>
    <rPh sb="44" eb="46">
      <t>ウンエイ</t>
    </rPh>
    <rPh sb="47" eb="48">
      <t>オコナ</t>
    </rPh>
    <rPh sb="56" eb="58">
      <t>コンゴ</t>
    </rPh>
    <rPh sb="59" eb="64">
      <t>シテイカンリシャ</t>
    </rPh>
    <rPh sb="65" eb="67">
      <t>キョウリョク</t>
    </rPh>
    <rPh sb="69" eb="73">
      <t>シュウエキカクホ</t>
    </rPh>
    <rPh sb="74" eb="76">
      <t>ケイゾク</t>
    </rPh>
    <rPh sb="81" eb="83">
      <t>ケントウ</t>
    </rPh>
    <phoneticPr fontId="5"/>
  </si>
  <si>
    <t>　指定管理者と協力しながら、継続的な利用者の確保及び維持管理に努めていく必要がある。</t>
    <rPh sb="1" eb="6">
      <t>シテイカンリシャ</t>
    </rPh>
    <rPh sb="7" eb="9">
      <t>キョウリョク</t>
    </rPh>
    <rPh sb="14" eb="17">
      <t>ケイゾクテキ</t>
    </rPh>
    <rPh sb="18" eb="21">
      <t>リヨウシャ</t>
    </rPh>
    <rPh sb="22" eb="24">
      <t>カクホ</t>
    </rPh>
    <rPh sb="24" eb="25">
      <t>オヨ</t>
    </rPh>
    <rPh sb="26" eb="30">
      <t>イジカンリ</t>
    </rPh>
    <rPh sb="31" eb="32">
      <t>ツト</t>
    </rPh>
    <rPh sb="36" eb="38">
      <t>ヒツヨウ</t>
    </rPh>
    <phoneticPr fontId="5"/>
  </si>
  <si>
    <t>　当駐車場は定期のみの駐車場であり、稼働率は算定していない。
　今後も指定管理者と協力しながら、継続的な利用者の確保に努めていく必要がある。</t>
    <rPh sb="1" eb="5">
      <t>トウチュウシャジョウ</t>
    </rPh>
    <rPh sb="6" eb="8">
      <t>テイキ</t>
    </rPh>
    <rPh sb="11" eb="14">
      <t>チュウシャジョウ</t>
    </rPh>
    <rPh sb="18" eb="21">
      <t>カドウリツ</t>
    </rPh>
    <rPh sb="22" eb="24">
      <t>サンテイ</t>
    </rPh>
    <rPh sb="32" eb="34">
      <t>コンゴ</t>
    </rPh>
    <rPh sb="35" eb="40">
      <t>シテイカンリシャ</t>
    </rPh>
    <rPh sb="41" eb="43">
      <t>キョウリョク</t>
    </rPh>
    <rPh sb="48" eb="51">
      <t>ケイゾクテキ</t>
    </rPh>
    <rPh sb="52" eb="55">
      <t>リヨウシャ</t>
    </rPh>
    <rPh sb="56" eb="58">
      <t>カクホ</t>
    </rPh>
    <rPh sb="59" eb="60">
      <t>ツト</t>
    </rPh>
    <rPh sb="64" eb="66">
      <t>ヒツヨウ</t>
    </rPh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</si>
  <si>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rPh sb="1" eb="4">
      <t>タカイケイ</t>
    </rPh>
    <rPh sb="7" eb="9">
      <t>クリイレ</t>
    </rPh>
    <rPh sb="10" eb="12">
      <t>ヒツヨウ</t>
    </rPh>
    <rPh sb="14" eb="16">
      <t>ジョウキョウ</t>
    </rPh>
    <rPh sb="20" eb="22">
      <t>シュウシ</t>
    </rPh>
    <rPh sb="23" eb="25">
      <t>アンテイ</t>
    </rPh>
    <rPh sb="32" eb="37">
      <t>コクドウコウカシタ</t>
    </rPh>
    <rPh sb="38" eb="40">
      <t>リヨウ</t>
    </rPh>
    <rPh sb="42" eb="47">
      <t>ヘイメンチュウシャジョウ</t>
    </rPh>
    <rPh sb="51" eb="53">
      <t>コンゴ</t>
    </rPh>
    <rPh sb="53" eb="55">
      <t>オオハバ</t>
    </rPh>
    <rPh sb="56" eb="60">
      <t>セツビトウシ</t>
    </rPh>
    <rPh sb="61" eb="63">
      <t>ミコ</t>
    </rPh>
    <rPh sb="70" eb="73">
      <t>ケイゾクテキ</t>
    </rPh>
    <rPh sb="74" eb="78">
      <t>イジカンリ</t>
    </rPh>
    <rPh sb="79" eb="80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</si>
</sst>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154.6</c:v>
                </c:pt>
                <c:pt idx="1">
                  <c:v>157.30000000000001</c:v>
                </c:pt>
                <c:pt idx="2">
                  <c:v>163.6</c:v>
                </c:pt>
                <c:pt idx="3">
                  <c:v>153.9</c:v>
                </c:pt>
                <c:pt idx="4">
                  <c:v>164.8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5-4B24-A6B3-CFA36AF2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5-4B24-A6B3-CFA36AF2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D-492A-9DF4-50CF146E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D-492A-9DF4-50CF146E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87C-4B1A-B14B-A2B6B8F9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C-4B1A-B14B-A2B6B8F9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E76-4E15-84DF-8F9A46D6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6-4E15-84DF-8F9A46D6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8-4479-8F02-9DC55BB7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8-4479-8F02-9DC55BB7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39E-BCA4-AB5F40E9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C-439E-BCA4-AB5F40E9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0-49B1-933D-D42CC0FA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0-49B1-933D-D42CC0FA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35.299999999999997</c:v>
                </c:pt>
                <c:pt idx="1">
                  <c:v>36.4</c:v>
                </c:pt>
                <c:pt idx="2">
                  <c:v>38.9</c:v>
                </c:pt>
                <c:pt idx="3">
                  <c:v>35</c:v>
                </c:pt>
                <c:pt idx="4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5-4E9E-A97A-71672BE1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E9E-A97A-71672BE1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2496</c:v>
                </c:pt>
                <c:pt idx="1">
                  <c:v>2502</c:v>
                </c:pt>
                <c:pt idx="2">
                  <c:v>2541</c:v>
                </c:pt>
                <c:pt idx="3">
                  <c:v>2365</c:v>
                </c:pt>
                <c:pt idx="4">
                  <c:v>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5-4411-9241-C654CC38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5-4411-9241-C654CC38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高架下駐車場（小坂）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1590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60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130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154.6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157.30000000000001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163.6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153.9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164.8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133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35.299999999999997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36.4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38.9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39.299999999999997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2496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2502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2541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2365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2584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Iq6IoWZo1rhW7mKmeu6fOygBsmNVpVImf50FiLUmb+6A92bHTUoYJTmc/KKIuzNZrPARjjTr/hUeGp+24qx1og==" saltValue="aSqSfN+2fYTHknt3HISan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104</v>
      </c>
      <c r="AV5" s="47" t="s">
        <v>100</v>
      </c>
      <c r="AW5" s="47" t="s">
        <v>101</v>
      </c>
      <c r="AX5" s="47" t="s">
        <v>102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100</v>
      </c>
      <c r="BH5" s="47" t="s">
        <v>101</v>
      </c>
      <c r="BI5" s="47" t="s">
        <v>102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100</v>
      </c>
      <c r="BS5" s="47" t="s">
        <v>106</v>
      </c>
      <c r="BT5" s="47" t="s">
        <v>91</v>
      </c>
      <c r="BU5" s="47" t="s">
        <v>103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101</v>
      </c>
      <c r="CE5" s="47" t="s">
        <v>102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89</v>
      </c>
      <c r="CQ5" s="47" t="s">
        <v>106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100</v>
      </c>
      <c r="DB5" s="47" t="s">
        <v>101</v>
      </c>
      <c r="DC5" s="47" t="s">
        <v>107</v>
      </c>
      <c r="DD5" s="47" t="s">
        <v>103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108</v>
      </c>
      <c r="DL5" s="47" t="s">
        <v>100</v>
      </c>
      <c r="DM5" s="47" t="s">
        <v>90</v>
      </c>
      <c r="DN5" s="47" t="s">
        <v>102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109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愛媛県松山市</v>
      </c>
      <c r="I6" s="48" t="str">
        <f t="shared" si="1"/>
        <v>高架下駐車場（小坂）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40</v>
      </c>
      <c r="S6" s="50" t="str">
        <f t="shared" si="1"/>
        <v>無</v>
      </c>
      <c r="T6" s="50" t="str">
        <f t="shared" si="1"/>
        <v>無</v>
      </c>
      <c r="U6" s="51">
        <f t="shared" si="1"/>
        <v>1590</v>
      </c>
      <c r="V6" s="51">
        <f t="shared" si="1"/>
        <v>60</v>
      </c>
      <c r="W6" s="51">
        <f t="shared" si="1"/>
        <v>0</v>
      </c>
      <c r="X6" s="50" t="str">
        <f t="shared" si="1"/>
        <v>利用料金制</v>
      </c>
      <c r="Y6" s="52">
        <f>IF(Y8="-",NA(),Y8)</f>
        <v>154.6</v>
      </c>
      <c r="Z6" s="52">
        <f t="shared" ref="Z6:AH6" si="2">IF(Z8="-",NA(),Z8)</f>
        <v>157.30000000000001</v>
      </c>
      <c r="AA6" s="52">
        <f t="shared" si="2"/>
        <v>163.6</v>
      </c>
      <c r="AB6" s="52">
        <f t="shared" si="2"/>
        <v>153.9</v>
      </c>
      <c r="AC6" s="52">
        <f t="shared" si="2"/>
        <v>164.8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35.299999999999997</v>
      </c>
      <c r="BG6" s="52">
        <f t="shared" ref="BG6:BO6" si="5">IF(BG8="-",NA(),BG8)</f>
        <v>36.4</v>
      </c>
      <c r="BH6" s="52">
        <f t="shared" si="5"/>
        <v>38.9</v>
      </c>
      <c r="BI6" s="52">
        <f t="shared" si="5"/>
        <v>35</v>
      </c>
      <c r="BJ6" s="52">
        <f t="shared" si="5"/>
        <v>39.299999999999997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2496</v>
      </c>
      <c r="BR6" s="53">
        <f t="shared" ref="BR6:BZ6" si="6">IF(BR8="-",NA(),BR8)</f>
        <v>2502</v>
      </c>
      <c r="BS6" s="53">
        <f t="shared" si="6"/>
        <v>2541</v>
      </c>
      <c r="BT6" s="53">
        <f t="shared" si="6"/>
        <v>2365</v>
      </c>
      <c r="BU6" s="53">
        <f t="shared" si="6"/>
        <v>2584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111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松山市</v>
      </c>
      <c r="I7" s="48" t="str">
        <f t="shared" si="10"/>
        <v>高架下駐車場（小坂）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40</v>
      </c>
      <c r="S7" s="50" t="str">
        <f t="shared" si="10"/>
        <v>無</v>
      </c>
      <c r="T7" s="50" t="str">
        <f t="shared" si="10"/>
        <v>無</v>
      </c>
      <c r="U7" s="51">
        <f t="shared" si="10"/>
        <v>1590</v>
      </c>
      <c r="V7" s="51">
        <f t="shared" si="10"/>
        <v>60</v>
      </c>
      <c r="W7" s="51">
        <f t="shared" si="10"/>
        <v>0</v>
      </c>
      <c r="X7" s="50" t="str">
        <f t="shared" si="10"/>
        <v>利用料金制</v>
      </c>
      <c r="Y7" s="52">
        <f>Y8</f>
        <v>154.6</v>
      </c>
      <c r="Z7" s="52">
        <f t="shared" ref="Z7:AH7" si="11">Z8</f>
        <v>157.30000000000001</v>
      </c>
      <c r="AA7" s="52">
        <f t="shared" si="11"/>
        <v>163.6</v>
      </c>
      <c r="AB7" s="52">
        <f t="shared" si="11"/>
        <v>153.9</v>
      </c>
      <c r="AC7" s="52">
        <f t="shared" si="11"/>
        <v>164.8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35.299999999999997</v>
      </c>
      <c r="BG7" s="52">
        <f t="shared" ref="BG7:BO7" si="14">BG8</f>
        <v>36.4</v>
      </c>
      <c r="BH7" s="52">
        <f t="shared" si="14"/>
        <v>38.9</v>
      </c>
      <c r="BI7" s="52">
        <f t="shared" si="14"/>
        <v>35</v>
      </c>
      <c r="BJ7" s="52">
        <f t="shared" si="14"/>
        <v>39.299999999999997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2496</v>
      </c>
      <c r="BR7" s="53">
        <f t="shared" ref="BR7:BZ7" si="15">BR8</f>
        <v>2502</v>
      </c>
      <c r="BS7" s="53">
        <f t="shared" si="15"/>
        <v>2541</v>
      </c>
      <c r="BT7" s="53">
        <f t="shared" si="15"/>
        <v>2365</v>
      </c>
      <c r="BU7" s="53">
        <f t="shared" si="15"/>
        <v>2584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5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40</v>
      </c>
      <c r="S8" s="57" t="s">
        <v>123</v>
      </c>
      <c r="T8" s="57" t="s">
        <v>123</v>
      </c>
      <c r="U8" s="58">
        <v>1590</v>
      </c>
      <c r="V8" s="58">
        <v>60</v>
      </c>
      <c r="W8" s="58">
        <v>0</v>
      </c>
      <c r="X8" s="57" t="s">
        <v>124</v>
      </c>
      <c r="Y8" s="59">
        <v>154.6</v>
      </c>
      <c r="Z8" s="59">
        <v>157.30000000000001</v>
      </c>
      <c r="AA8" s="59">
        <v>163.6</v>
      </c>
      <c r="AB8" s="59">
        <v>153.9</v>
      </c>
      <c r="AC8" s="59">
        <v>164.8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35.299999999999997</v>
      </c>
      <c r="BG8" s="59">
        <v>36.4</v>
      </c>
      <c r="BH8" s="59">
        <v>38.9</v>
      </c>
      <c r="BI8" s="59">
        <v>35</v>
      </c>
      <c r="BJ8" s="59">
        <v>39.299999999999997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2496</v>
      </c>
      <c r="BR8" s="60">
        <v>2502</v>
      </c>
      <c r="BS8" s="60">
        <v>2541</v>
      </c>
      <c r="BT8" s="61">
        <v>2365</v>
      </c>
      <c r="BU8" s="61">
        <v>2584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2025-12-12T09:33:10Z</dcterms:created>
  <dcterms:modified xsi:type="dcterms:W3CDTF">2026-02-18T01:55:13Z</dcterms:modified>
  <cp:category/>
</cp:coreProperties>
</file>