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5決算（R6実施）\12_250214〆【済】【菊】県→公営企業に係る経営比較分析表（令和５年度決算）\06_HP掲載用\"/>
    </mc:Choice>
  </mc:AlternateContent>
  <xr:revisionPtr revIDLastSave="0" documentId="13_ncr:1_{217C5A33-33C6-451E-9A01-88877D7227FC}" xr6:coauthVersionLast="47" xr6:coauthVersionMax="47" xr10:uidLastSave="{00000000-0000-0000-0000-000000000000}"/>
  <workbookProtection workbookAlgorithmName="SHA-512" workbookHashValue="CjRegX14itIZHyepi/fXx9PULXtKHGLNOZOtYOIr/hdpFQWjtpYfUMfxq/td7EEYLOd+f2FEODClN1xcZqyEhw==" workbookSaltValue="fgwSebM3V2rGmNrklH8H4A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KO31" i="4" s="1"/>
  <c r="DL7" i="5"/>
  <c r="DK7" i="5"/>
  <c r="DI7" i="5"/>
  <c r="DH7" i="5"/>
  <c r="DG7" i="5"/>
  <c r="DF7" i="5"/>
  <c r="DE7" i="5"/>
  <c r="KA78" i="4" s="1"/>
  <c r="DD7" i="5"/>
  <c r="MI77" i="4" s="1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JV52" i="4" s="1"/>
  <c r="BQ7" i="5"/>
  <c r="JC52" i="4" s="1"/>
  <c r="BO7" i="5"/>
  <c r="BN7" i="5"/>
  <c r="BM7" i="5"/>
  <c r="BL7" i="5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U53" i="4" s="1"/>
  <c r="AY7" i="5"/>
  <c r="CS52" i="4" s="1"/>
  <c r="AX7" i="5"/>
  <c r="AW7" i="5"/>
  <c r="AV7" i="5"/>
  <c r="AU7" i="5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AN31" i="4" s="1"/>
  <c r="Y7" i="5"/>
  <c r="U31" i="4" s="1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B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MA52" i="4"/>
  <c r="LH52" i="4"/>
  <c r="KO52" i="4"/>
  <c r="HJ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EL32" i="4"/>
  <c r="CS32" i="4"/>
  <c r="BG32" i="4"/>
  <c r="AN32" i="4"/>
  <c r="U32" i="4"/>
  <c r="MA31" i="4"/>
  <c r="JV31" i="4"/>
  <c r="JC31" i="4"/>
  <c r="HJ31" i="4"/>
  <c r="GQ31" i="4"/>
  <c r="FX31" i="4"/>
  <c r="FE31" i="4"/>
  <c r="EL31" i="4"/>
  <c r="CS31" i="4"/>
  <c r="BZ31" i="4"/>
  <c r="BG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6" i="4" l="1"/>
  <c r="MI76" i="4"/>
  <c r="HJ51" i="4"/>
  <c r="MA30" i="4"/>
  <c r="IT76" i="4"/>
  <c r="CS30" i="4"/>
  <c r="BZ76" i="4"/>
  <c r="MA51" i="4"/>
  <c r="CS51" i="4"/>
  <c r="HJ30" i="4"/>
  <c r="C11" i="5"/>
  <c r="D11" i="5"/>
  <c r="E11" i="5"/>
  <c r="B11" i="5"/>
  <c r="BK76" i="4" l="1"/>
  <c r="LH51" i="4"/>
  <c r="LT76" i="4"/>
  <c r="IE76" i="4"/>
  <c r="BZ51" i="4"/>
  <c r="GQ30" i="4"/>
  <c r="BZ30" i="4"/>
  <c r="GQ51" i="4"/>
  <c r="LH30" i="4"/>
  <c r="FX30" i="4"/>
  <c r="BG30" i="4"/>
  <c r="AV76" i="4"/>
  <c r="KO51" i="4"/>
  <c r="LE76" i="4"/>
  <c r="FX51" i="4"/>
  <c r="KO30" i="4"/>
  <c r="HP76" i="4"/>
  <c r="BG51" i="4"/>
  <c r="HA76" i="4"/>
  <c r="AN51" i="4"/>
  <c r="FE30" i="4"/>
  <c r="AN30" i="4"/>
  <c r="AG76" i="4"/>
  <c r="JV51" i="4"/>
  <c r="KP76" i="4"/>
  <c r="FE51" i="4"/>
  <c r="JV30" i="4"/>
  <c r="JC51" i="4"/>
  <c r="KA76" i="4"/>
  <c r="EL51" i="4"/>
  <c r="JC30" i="4"/>
  <c r="GL76" i="4"/>
  <c r="U51" i="4"/>
  <c r="U30" i="4"/>
  <c r="R76" i="4"/>
  <c r="EL30" i="4"/>
</calcChain>
</file>

<file path=xl/sharedStrings.xml><?xml version="1.0" encoding="utf-8"?>
<sst xmlns="http://schemas.openxmlformats.org/spreadsheetml/2006/main" count="278" uniqueCount="134">
  <si>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</si>
  <si>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</si>
  <si>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</si>
  <si>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</si>
  <si>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</si>
  <si>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</si>
  <si>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</si>
  <si>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</si>
  <si>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</si>
  <si>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</si>
  <si>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</si>
  <si>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</si>
  <si>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</si>
  <si>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</si>
  <si>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</si>
  <si>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</si>
  <si>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</si>
  <si>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</si>
  <si>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</si>
  <si>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</si>
  <si>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</si>
  <si>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</si>
  <si>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</si>
  <si>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</si>
  <si>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</si>
  <si>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</si>
  <si>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</si>
  <si>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</si>
  <si>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</si>
  <si>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</si>
  <si>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</si>
  <si>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</si>
  <si>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</si>
  <si>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</si>
  <si>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</si>
  <si>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</si>
  <si>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</si>
  <si>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</si>
  <si>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</si>
  <si>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</si>
  <si>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</si>
  <si>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</si>
  <si>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</si>
  <si>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</si>
  <si>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</si>
  <si>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</si>
  <si>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</si>
  <si>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</si>
  <si>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</si>
  <si>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</si>
  <si>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</si>
  <si>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</si>
  <si>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</si>
  <si>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</si>
  <si>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</si>
  <si>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</si>
  <si>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</si>
  <si>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</si>
  <si>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</si>
  <si>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</si>
  <si>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</si>
  <si>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</si>
  <si>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</si>
  <si>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</si>
  <si>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</si>
  <si>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</si>
  <si>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</si>
  <si>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</si>
  <si>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</si>
  <si>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</si>
  <si>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</si>
  <si>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</si>
  <si>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</si>
  <si>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</si>
  <si>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</si>
  <si>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</si>
  <si>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</si>
  <si>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</si>
  <si>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</si>
  <si>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</si>
  <si>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</si>
  <si>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</si>
  <si>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</si>
  <si>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</si>
  <si>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</si>
  <si>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</si>
  <si>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</si>
  <si>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</si>
  <si>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</si>
  <si>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</si>
  <si>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</si>
  <si>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</si>
  <si>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</si>
  <si>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</si>
  <si>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</si>
  <si>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</si>
  <si>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</si>
  <si>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</si>
  <si>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</si>
  <si>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</si>
  <si>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</si>
  <si>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</si>
  <si>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</si>
  <si>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</si>
  <si>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</si>
  <si>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</si>
  <si>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</si>
  <si>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</si>
  <si>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</si>
  <si>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</si>
  <si>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</si>
  <si>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</si>
  <si>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</si>
  <si>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</si>
  <si>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</si>
  <si>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</si>
  <si>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</si>
  <si>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</si>
  <si>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</si>
  <si>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</si>
  <si>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</si>
  <si>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</si>
  <si>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</si>
  <si>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</si>
  <si>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</si>
  <si>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</si>
  <si>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</si>
  <si>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</si>
  <si>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</si>
  <si>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</si>
  <si>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他会計からの繰入は必要ない状況であり、収支も安定している。今後も適切に維持管理をしていく必要がある。</t>
    <rPh sb="1" eb="4">
      <t>タカイケイ</t>
    </rPh>
    <rPh sb="7" eb="9">
      <t>クリイレ</t>
    </rPh>
    <rPh sb="10" eb="12">
      <t>ヒツヨウ</t>
    </rPh>
    <rPh sb="14" eb="16">
      <t>ジョウキョウ</t>
    </rPh>
    <rPh sb="20" eb="22">
      <t>シュウシ</t>
    </rPh>
    <rPh sb="23" eb="25">
      <t>アンテイ</t>
    </rPh>
    <rPh sb="30" eb="32">
      <t>コンゴ</t>
    </rPh>
    <rPh sb="33" eb="35">
      <t>テキセツ</t>
    </rPh>
    <rPh sb="36" eb="40">
      <t>イジカンリ</t>
    </rPh>
    <rPh sb="45" eb="47">
      <t>ヒツヨウ</t>
    </rPh>
    <phoneticPr fontId="5"/>
  </si>
  <si>
    <t>　指定管理者と協力しながら、継続的な利用者の確保及び維持管理に努めていく必要がある。</t>
    <rPh sb="1" eb="6">
      <t>シテイカンリシャ</t>
    </rPh>
    <rPh sb="7" eb="9">
      <t>キョウリョク</t>
    </rPh>
    <rPh sb="14" eb="16">
      <t>ケイゾク</t>
    </rPh>
    <rPh sb="16" eb="17">
      <t>テキ</t>
    </rPh>
    <rPh sb="18" eb="21">
      <t>リヨウシャ</t>
    </rPh>
    <rPh sb="22" eb="25">
      <t>カクホオヨ</t>
    </rPh>
    <rPh sb="26" eb="30">
      <t>イジカンリ</t>
    </rPh>
    <rPh sb="31" eb="32">
      <t>ツト</t>
    </rPh>
    <rPh sb="36" eb="38">
      <t>ヒツヨウ</t>
    </rPh>
    <phoneticPr fontId="5"/>
  </si>
  <si>
    <t>　当駐車場は、主に近隣住民が利用しており、平成27年度から利用料金制を導入し、安定した運営が行われている。
　今後も、指定管理者と協力し、収益確保を継続するための検討をしていく。</t>
    <rPh sb="1" eb="5">
      <t>トウチュウシャジョウ</t>
    </rPh>
    <rPh sb="7" eb="8">
      <t>オモ</t>
    </rPh>
    <rPh sb="9" eb="13">
      <t>キンリンジュウミン</t>
    </rPh>
    <rPh sb="14" eb="16">
      <t>リヨウ</t>
    </rPh>
    <rPh sb="21" eb="23">
      <t>ヘイセイ</t>
    </rPh>
    <rPh sb="25" eb="27">
      <t>ネンド</t>
    </rPh>
    <rPh sb="29" eb="34">
      <t>リヨウリョウキンセイ</t>
    </rPh>
    <rPh sb="35" eb="37">
      <t>ドウニュウ</t>
    </rPh>
    <rPh sb="39" eb="41">
      <t>アンテイ</t>
    </rPh>
    <rPh sb="43" eb="45">
      <t>ウンエイ</t>
    </rPh>
    <rPh sb="46" eb="47">
      <t>オコナ</t>
    </rPh>
    <rPh sb="55" eb="57">
      <t>コンゴ</t>
    </rPh>
    <rPh sb="59" eb="64">
      <t>シテイカンリシャ</t>
    </rPh>
    <rPh sb="65" eb="67">
      <t>キョウリョク</t>
    </rPh>
    <rPh sb="69" eb="73">
      <t>シュウエキカクホ</t>
    </rPh>
    <rPh sb="74" eb="76">
      <t>ケイゾク</t>
    </rPh>
    <rPh sb="81" eb="83">
      <t>ケントウ</t>
    </rPh>
    <phoneticPr fontId="5"/>
  </si>
  <si>
    <t>　当駐車場は定期利用のみの駐車場であり、稼働率は算定していない。
　今後も指定管理者と協力しながら、継続的な利用者の確保に努めていく必要がある。</t>
    <rPh sb="1" eb="5">
      <t>トウチュウシャジョウ</t>
    </rPh>
    <rPh sb="6" eb="10">
      <t>テイキリヨウ</t>
    </rPh>
    <rPh sb="13" eb="16">
      <t>チュウシャジョウ</t>
    </rPh>
    <rPh sb="20" eb="23">
      <t>カドウリツ</t>
    </rPh>
    <rPh sb="24" eb="26">
      <t>サンテイ</t>
    </rPh>
    <rPh sb="34" eb="36">
      <t>コンゴ</t>
    </rPh>
    <rPh sb="37" eb="42">
      <t>シテイカンリシャ</t>
    </rPh>
    <rPh sb="43" eb="45">
      <t>キョウリョク</t>
    </rPh>
    <rPh sb="50" eb="53">
      <t>ケイゾクテキ</t>
    </rPh>
    <rPh sb="54" eb="57">
      <t>リヨウシャ</t>
    </rPh>
    <rPh sb="58" eb="60">
      <t>カクホ</t>
    </rPh>
    <rPh sb="61" eb="62">
      <t>ツト</t>
    </rPh>
    <rPh sb="66" eb="6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</si>
</sst>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190.1</c:v>
                </c:pt>
                <c:pt idx="1">
                  <c:v>169.5</c:v>
                </c:pt>
                <c:pt idx="2">
                  <c:v>173.9</c:v>
                </c:pt>
                <c:pt idx="3">
                  <c:v>182</c:v>
                </c:pt>
                <c:pt idx="4">
                  <c:v>187.2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4-462C-A9A3-29A5E13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4-462C-A9A3-29A5E13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5-47F2-A367-A0C2C418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5-47F2-A367-A0C2C418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F5-4324-8981-9873106F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5-4324-8981-9873106F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1FA-4344-A5C9-4A705E86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A-4344-A5C9-4A705E86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6-4EC3-AAB3-40F01125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6-4EC3-AAB3-40F01125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9-4236-9222-CB2D5C02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9-4236-9222-CB2D5C02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D-4F7C-9CA9-C6291A2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D-4F7C-9CA9-C6291A2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47.4</c:v>
                </c:pt>
                <c:pt idx="1">
                  <c:v>41</c:v>
                </c:pt>
                <c:pt idx="2">
                  <c:v>42.5</c:v>
                </c:pt>
                <c:pt idx="3">
                  <c:v>45</c:v>
                </c:pt>
                <c:pt idx="4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C-424B-936C-D63CEE5B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C-424B-936C-D63CEE5B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3460</c:v>
                </c:pt>
                <c:pt idx="1">
                  <c:v>3377</c:v>
                </c:pt>
                <c:pt idx="2">
                  <c:v>3492</c:v>
                </c:pt>
                <c:pt idx="3">
                  <c:v>3597</c:v>
                </c:pt>
                <c:pt idx="4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2-4163-86FB-F10FD99D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2-4163-86FB-F10FD99D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MM59" sqref="MM5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上野町駐車場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4695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162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190.1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169.5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173.9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182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187.2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47.4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42.5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46.6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3460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3377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3492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3597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3588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3qeQ4VW8BBYPwSGE2cIN12zpxjxmZKjsdCzbKNRGEbuHdAFWo2F6L+rqGdjhhFTbZJv8ShgWrWyGCJSZTDrp4Q==" saltValue="Lr2ti6Ou+zHc4VDcn7fa4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90</v>
      </c>
      <c r="AW5" s="47" t="s">
        <v>105</v>
      </c>
      <c r="AX5" s="47" t="s">
        <v>92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105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106</v>
      </c>
      <c r="BR5" s="47" t="s">
        <v>107</v>
      </c>
      <c r="BS5" s="47" t="s">
        <v>105</v>
      </c>
      <c r="BT5" s="47" t="s">
        <v>102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106</v>
      </c>
      <c r="CP5" s="47" t="s">
        <v>107</v>
      </c>
      <c r="CQ5" s="47" t="s">
        <v>108</v>
      </c>
      <c r="CR5" s="47" t="s">
        <v>102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107</v>
      </c>
      <c r="DB5" s="47" t="s">
        <v>105</v>
      </c>
      <c r="DC5" s="47" t="s">
        <v>102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107</v>
      </c>
      <c r="DM5" s="47" t="s">
        <v>105</v>
      </c>
      <c r="DN5" s="47" t="s">
        <v>102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109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愛媛県松山市</v>
      </c>
      <c r="I6" s="48" t="str">
        <f t="shared" si="1"/>
        <v>上野町駐車場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30</v>
      </c>
      <c r="S6" s="50" t="str">
        <f t="shared" si="1"/>
        <v>無</v>
      </c>
      <c r="T6" s="50" t="str">
        <f t="shared" si="1"/>
        <v>無</v>
      </c>
      <c r="U6" s="51">
        <f t="shared" si="1"/>
        <v>4695</v>
      </c>
      <c r="V6" s="51">
        <f t="shared" si="1"/>
        <v>162</v>
      </c>
      <c r="W6" s="51">
        <f t="shared" si="1"/>
        <v>0</v>
      </c>
      <c r="X6" s="50" t="str">
        <f t="shared" si="1"/>
        <v>利用料金制</v>
      </c>
      <c r="Y6" s="52">
        <f>IF(Y8="-",NA(),Y8)</f>
        <v>190.1</v>
      </c>
      <c r="Z6" s="52">
        <f t="shared" ref="Z6:AH6" si="2">IF(Z8="-",NA(),Z8)</f>
        <v>169.5</v>
      </c>
      <c r="AA6" s="52">
        <f t="shared" si="2"/>
        <v>173.9</v>
      </c>
      <c r="AB6" s="52">
        <f t="shared" si="2"/>
        <v>182</v>
      </c>
      <c r="AC6" s="52">
        <f t="shared" si="2"/>
        <v>187.2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47.4</v>
      </c>
      <c r="BG6" s="52">
        <f t="shared" ref="BG6:BO6" si="5">IF(BG8="-",NA(),BG8)</f>
        <v>41</v>
      </c>
      <c r="BH6" s="52">
        <f t="shared" si="5"/>
        <v>42.5</v>
      </c>
      <c r="BI6" s="52">
        <f t="shared" si="5"/>
        <v>45</v>
      </c>
      <c r="BJ6" s="52">
        <f t="shared" si="5"/>
        <v>46.6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3460</v>
      </c>
      <c r="BR6" s="53">
        <f t="shared" ref="BR6:BZ6" si="6">IF(BR8="-",NA(),BR8)</f>
        <v>3377</v>
      </c>
      <c r="BS6" s="53">
        <f t="shared" si="6"/>
        <v>3492</v>
      </c>
      <c r="BT6" s="53">
        <f t="shared" si="6"/>
        <v>3597</v>
      </c>
      <c r="BU6" s="53">
        <f t="shared" si="6"/>
        <v>3588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111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愛媛県　松山市</v>
      </c>
      <c r="I7" s="48" t="str">
        <f t="shared" si="10"/>
        <v>上野町駐車場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30</v>
      </c>
      <c r="S7" s="50" t="str">
        <f t="shared" si="10"/>
        <v>無</v>
      </c>
      <c r="T7" s="50" t="str">
        <f t="shared" si="10"/>
        <v>無</v>
      </c>
      <c r="U7" s="51">
        <f t="shared" si="10"/>
        <v>4695</v>
      </c>
      <c r="V7" s="51">
        <f t="shared" si="10"/>
        <v>162</v>
      </c>
      <c r="W7" s="51">
        <f t="shared" si="10"/>
        <v>0</v>
      </c>
      <c r="X7" s="50" t="str">
        <f t="shared" si="10"/>
        <v>利用料金制</v>
      </c>
      <c r="Y7" s="52">
        <f>Y8</f>
        <v>190.1</v>
      </c>
      <c r="Z7" s="52">
        <f t="shared" ref="Z7:AH7" si="11">Z8</f>
        <v>169.5</v>
      </c>
      <c r="AA7" s="52">
        <f t="shared" si="11"/>
        <v>173.9</v>
      </c>
      <c r="AB7" s="52">
        <f t="shared" si="11"/>
        <v>182</v>
      </c>
      <c r="AC7" s="52">
        <f t="shared" si="11"/>
        <v>187.2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47.4</v>
      </c>
      <c r="BG7" s="52">
        <f t="shared" ref="BG7:BO7" si="14">BG8</f>
        <v>41</v>
      </c>
      <c r="BH7" s="52">
        <f t="shared" si="14"/>
        <v>42.5</v>
      </c>
      <c r="BI7" s="52">
        <f t="shared" si="14"/>
        <v>45</v>
      </c>
      <c r="BJ7" s="52">
        <f t="shared" si="14"/>
        <v>46.6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3460</v>
      </c>
      <c r="BR7" s="53">
        <f t="shared" ref="BR7:BZ7" si="15">BR8</f>
        <v>3377</v>
      </c>
      <c r="BS7" s="53">
        <f t="shared" si="15"/>
        <v>3492</v>
      </c>
      <c r="BT7" s="53">
        <f t="shared" si="15"/>
        <v>3597</v>
      </c>
      <c r="BU7" s="53">
        <f t="shared" si="15"/>
        <v>3588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3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30</v>
      </c>
      <c r="S8" s="57" t="s">
        <v>123</v>
      </c>
      <c r="T8" s="57" t="s">
        <v>123</v>
      </c>
      <c r="U8" s="58">
        <v>4695</v>
      </c>
      <c r="V8" s="58">
        <v>162</v>
      </c>
      <c r="W8" s="58">
        <v>0</v>
      </c>
      <c r="X8" s="57" t="s">
        <v>124</v>
      </c>
      <c r="Y8" s="59">
        <v>190.1</v>
      </c>
      <c r="Z8" s="59">
        <v>169.5</v>
      </c>
      <c r="AA8" s="59">
        <v>173.9</v>
      </c>
      <c r="AB8" s="59">
        <v>182</v>
      </c>
      <c r="AC8" s="59">
        <v>187.2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47.4</v>
      </c>
      <c r="BG8" s="59">
        <v>41</v>
      </c>
      <c r="BH8" s="59">
        <v>42.5</v>
      </c>
      <c r="BI8" s="59">
        <v>45</v>
      </c>
      <c r="BJ8" s="59">
        <v>46.6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3460</v>
      </c>
      <c r="BR8" s="60">
        <v>3377</v>
      </c>
      <c r="BS8" s="60">
        <v>3492</v>
      </c>
      <c r="BT8" s="61">
        <v>3597</v>
      </c>
      <c r="BU8" s="61">
        <v>3588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2025-01-28T08:05:40Z</cp:lastPrinted>
  <dcterms:created xsi:type="dcterms:W3CDTF">2024-12-19T01:07:58Z</dcterms:created>
  <dcterms:modified xsi:type="dcterms:W3CDTF">2025-03-10T05:04:54Z</dcterms:modified>
  <cp:category/>
</cp:coreProperties>
</file>