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4決算（R5実施）\99_県の調査\R6.2.13〆_公営企業に係る経営比較分析表（令和４年度決算）\07_HP掲載用\"/>
    </mc:Choice>
  </mc:AlternateContent>
  <xr:revisionPtr revIDLastSave="0" documentId="13_ncr:1_{29D56595-3ACE-4CE6-AC96-F68082B19885}" xr6:coauthVersionLast="47" xr6:coauthVersionMax="47" xr10:uidLastSave="{00000000-0000-0000-0000-000000000000}"/>
  <workbookProtection workbookAlgorithmName="SHA-512" workbookHashValue="klEJhEVfURjSQl3ErOHhVgRQmMe2N0J153cXZxs6Dctojk7Jct24tQn4c3uO4/sWV+NKbdLXUqr9XvTTC/Llug==" workbookSaltValue="wr56k9ou81GARvXLl4m4/Q==" workbookSpinCount="100000" lockStructure="1"/>
  <bookViews>
    <workbookView xWindow="28680" yWindow="-2460" windowWidth="19440" windowHeight="150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LT76" i="4"/>
  <c r="GQ51" i="4"/>
  <c r="LH30" i="4"/>
  <c r="IE76" i="4"/>
  <c r="BZ30" i="4"/>
  <c r="BZ51" i="4"/>
  <c r="BG30" i="4"/>
  <c r="HP76" i="4"/>
  <c r="AV76" i="4"/>
  <c r="KO51" i="4"/>
  <c r="FX51" i="4"/>
  <c r="BG51" i="4"/>
  <c r="LE76" i="4"/>
  <c r="KO30" i="4"/>
  <c r="FX30" i="4"/>
  <c r="KP76" i="4"/>
  <c r="FE51" i="4"/>
  <c r="JV30" i="4"/>
  <c r="HA76" i="4"/>
  <c r="AN51" i="4"/>
  <c r="FE30" i="4"/>
  <c r="AN30" i="4"/>
  <c r="AG76" i="4"/>
  <c r="JV51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<sst xmlns="http://schemas.openxmlformats.org/spreadsheetml/2006/main" count="278" uniqueCount="129">
  <si>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</si>
  <si>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</si>
  <si>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</si>
  <si>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</si>
  <si>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</si>
  <si>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</si>
  <si>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</si>
  <si>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</si>
  <si>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</si>
  <si>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</si>
  <si>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</si>
  <si>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</si>
  <si>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</si>
  <si>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</si>
  <si>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</si>
  <si>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</si>
  <si>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</si>
  <si>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</si>
  <si>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</si>
  <si>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</si>
  <si>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</si>
  <si>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</si>
  <si>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</si>
  <si>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</si>
  <si>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</si>
  <si>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</si>
  <si>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</si>
  <si>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</si>
  <si>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</si>
  <si>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</si>
  <si>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</si>
  <si>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</si>
  <si>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</si>
  <si>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</si>
  <si>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</si>
  <si>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</si>
  <si>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</si>
  <si>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</si>
  <si>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</si>
  <si>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</si>
  <si>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</si>
  <si>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</si>
  <si>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</si>
  <si>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</si>
  <si>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</si>
  <si>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</si>
  <si>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</si>
  <si>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</si>
  <si>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</si>
  <si>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</si>
  <si>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</si>
  <si>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</si>
  <si>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</si>
  <si>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</si>
  <si>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</si>
  <si>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</si>
  <si>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</si>
  <si>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</si>
  <si>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</si>
  <si>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</si>
  <si>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</si>
  <si>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</si>
  <si>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</si>
  <si>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</si>
  <si>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</si>
  <si>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</si>
  <si>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</si>
  <si>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</si>
  <si>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</si>
  <si>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</si>
  <si>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</si>
  <si>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</si>
  <si>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</si>
  <si>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</si>
  <si>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</si>
  <si>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</si>
  <si>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</si>
  <si>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</si>
  <si>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</si>
  <si>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</si>
  <si>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</si>
  <si>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</si>
  <si>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</si>
  <si>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</si>
  <si>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</si>
  <si>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</si>
  <si>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</si>
  <si>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</si>
  <si>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</si>
  <si>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</si>
  <si>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</si>
  <si>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</si>
  <si>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</si>
  <si>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</si>
  <si>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</si>
  <si>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</si>
  <si>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</si>
  <si>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</si>
  <si>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</si>
  <si>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</si>
  <si>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</si>
  <si>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</si>
  <si>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</si>
  <si>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</si>
  <si>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</si>
  <si>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</si>
  <si>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</si>
  <si>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</si>
  <si>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</si>
  <si>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</si>
  <si>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</si>
  <si>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</si>
  <si>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</si>
  <si>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</si>
  <si>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</si>
  <si>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</si>
  <si>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</si>
  <si>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</si>
  <si>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</si>
  <si>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</si>
  <si>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</si>
  <si>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</si>
  <si>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</si>
  <si>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</si>
  <si>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</si>
  <si>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平成27年度から、指定管理者による利用料金制の導入により、収支が改善し、安定した運営が行われている。
　国道高架の耐震補強工事に伴い平成29年度に営業を休止した影響で、当該施設の大口利用者が移転し、令和3年度は利用されていなかった。そこで駐車場区画の見直しを行った結果、再び令和4年度より利用者を獲得できたため、今後の収益等は改善されると予想される。
　引き続き、指定管理者と協力し、収益性を向上するための検討をしていく。</t>
    <phoneticPr fontId="5"/>
  </si>
  <si>
    <t>　他会計からの繰入は必要ない状況であり、収支も安定している。国道（令和4年度から市道）高架下を利用した平面駐車場であり、今後大幅な設備投資は見込んでいないが、継続的に維持管理を行っていく。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</si>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</sst>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C-4581-B352-C15CFBC6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C-4581-B352-C15CFBC6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2-4A51-AF1C-E5DE8A8F6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42-4A51-AF1C-E5DE8A8F6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1D-4310-BB20-4DB8DA9D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D-4310-BB20-4DB8DA9D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B9-4055-A914-7610F6ECC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9-4055-A914-7610F6ECC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F-4C0C-B2FE-AD09D9FE2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F-4C0C-B2FE-AD09D9FE2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B-4BEC-AFBE-D8D5306B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B-4BEC-AFBE-D8D5306B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C-4415-84C4-31028158C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C-4415-84C4-31028158C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B-4F2B-AED5-C3552CC83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B-4F2B-AED5-C3552CC83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-9</c:v>
                </c:pt>
                <c:pt idx="1">
                  <c:v>-30</c:v>
                </c:pt>
                <c:pt idx="2">
                  <c:v>-388</c:v>
                </c:pt>
                <c:pt idx="3">
                  <c:v>-5</c:v>
                </c:pt>
                <c:pt idx="4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8-4301-A28C-61D3A58F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8-4301-A28C-61D3A58F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愛媛県松山市　高架下駐車場（美沢）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632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28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7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125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0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171.5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0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41.7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-30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-388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613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8Yg1AsZnZCkiUjfOJa3HcliOdSDO3RwyeTZgVVz483oBF38JbwFG7ZeqmD3byWCQxmUbtAfIbHmAYDDne2qpQ==" saltValue="vPcZPrl9qKjMXIws6oNeu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92</v>
      </c>
      <c r="AN5" s="47" t="s">
        <v>101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102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101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102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103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愛媛県松山市</v>
      </c>
      <c r="I6" s="48" t="str">
        <f t="shared" si="1"/>
        <v>高架下駐車場（美沢）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28</v>
      </c>
      <c r="S6" s="50" t="str">
        <f t="shared" si="1"/>
        <v>無</v>
      </c>
      <c r="T6" s="50" t="str">
        <f t="shared" si="1"/>
        <v>無</v>
      </c>
      <c r="U6" s="51">
        <f t="shared" si="1"/>
        <v>632</v>
      </c>
      <c r="V6" s="51">
        <f t="shared" si="1"/>
        <v>7</v>
      </c>
      <c r="W6" s="51">
        <f t="shared" si="1"/>
        <v>0</v>
      </c>
      <c r="X6" s="50" t="str">
        <f t="shared" si="1"/>
        <v>利用料金制</v>
      </c>
      <c r="Y6" s="52">
        <f>IF(Y8="-",NA(),Y8)</f>
        <v>0</v>
      </c>
      <c r="Z6" s="52">
        <f t="shared" ref="Z6:AH6" si="2">IF(Z8="-",NA(),Z8)</f>
        <v>0</v>
      </c>
      <c r="AA6" s="52">
        <f t="shared" si="2"/>
        <v>0</v>
      </c>
      <c r="AB6" s="52">
        <f t="shared" si="2"/>
        <v>0</v>
      </c>
      <c r="AC6" s="52">
        <f t="shared" si="2"/>
        <v>171.5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0</v>
      </c>
      <c r="BG6" s="52">
        <f t="shared" ref="BG6:BO6" si="5">IF(BG8="-",NA(),BG8)</f>
        <v>0</v>
      </c>
      <c r="BH6" s="52">
        <f t="shared" si="5"/>
        <v>0</v>
      </c>
      <c r="BI6" s="52">
        <f t="shared" si="5"/>
        <v>0</v>
      </c>
      <c r="BJ6" s="52">
        <f t="shared" si="5"/>
        <v>41.7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-9</v>
      </c>
      <c r="BR6" s="53">
        <f t="shared" ref="BR6:BZ6" si="6">IF(BR8="-",NA(),BR8)</f>
        <v>-30</v>
      </c>
      <c r="BS6" s="53">
        <f t="shared" si="6"/>
        <v>-388</v>
      </c>
      <c r="BT6" s="53">
        <f t="shared" si="6"/>
        <v>-5</v>
      </c>
      <c r="BU6" s="53">
        <f t="shared" si="6"/>
        <v>613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106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愛媛県　松山市</v>
      </c>
      <c r="I7" s="48" t="str">
        <f t="shared" si="10"/>
        <v>高架下駐車場（美沢）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28</v>
      </c>
      <c r="S7" s="50" t="str">
        <f t="shared" si="10"/>
        <v>無</v>
      </c>
      <c r="T7" s="50" t="str">
        <f t="shared" si="10"/>
        <v>無</v>
      </c>
      <c r="U7" s="51">
        <f t="shared" si="10"/>
        <v>632</v>
      </c>
      <c r="V7" s="51">
        <f t="shared" si="10"/>
        <v>7</v>
      </c>
      <c r="W7" s="51">
        <f t="shared" si="10"/>
        <v>0</v>
      </c>
      <c r="X7" s="50" t="str">
        <f t="shared" si="10"/>
        <v>利用料金制</v>
      </c>
      <c r="Y7" s="52">
        <f>Y8</f>
        <v>0</v>
      </c>
      <c r="Z7" s="52">
        <f t="shared" ref="Z7:AH7" si="11">Z8</f>
        <v>0</v>
      </c>
      <c r="AA7" s="52">
        <f t="shared" si="11"/>
        <v>0</v>
      </c>
      <c r="AB7" s="52">
        <f t="shared" si="11"/>
        <v>0</v>
      </c>
      <c r="AC7" s="52">
        <f t="shared" si="11"/>
        <v>171.5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0</v>
      </c>
      <c r="BG7" s="52">
        <f t="shared" ref="BG7:BO7" si="14">BG8</f>
        <v>0</v>
      </c>
      <c r="BH7" s="52">
        <f t="shared" si="14"/>
        <v>0</v>
      </c>
      <c r="BI7" s="52">
        <f t="shared" si="14"/>
        <v>0</v>
      </c>
      <c r="BJ7" s="52">
        <f t="shared" si="14"/>
        <v>41.7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-9</v>
      </c>
      <c r="BR7" s="53">
        <f t="shared" ref="BR7:BZ7" si="15">BR8</f>
        <v>-30</v>
      </c>
      <c r="BS7" s="53">
        <f t="shared" si="15"/>
        <v>-388</v>
      </c>
      <c r="BT7" s="53">
        <f t="shared" si="15"/>
        <v>-5</v>
      </c>
      <c r="BU7" s="53">
        <f t="shared" si="15"/>
        <v>613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104</v>
      </c>
      <c r="CL7" s="49"/>
      <c r="CM7" s="51">
        <f>CM8</f>
        <v>0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10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28</v>
      </c>
      <c r="S8" s="57" t="s">
        <v>118</v>
      </c>
      <c r="T8" s="57" t="s">
        <v>118</v>
      </c>
      <c r="U8" s="58">
        <v>632</v>
      </c>
      <c r="V8" s="58">
        <v>7</v>
      </c>
      <c r="W8" s="58">
        <v>0</v>
      </c>
      <c r="X8" s="57" t="s">
        <v>119</v>
      </c>
      <c r="Y8" s="59">
        <v>0</v>
      </c>
      <c r="Z8" s="59">
        <v>0</v>
      </c>
      <c r="AA8" s="59">
        <v>0</v>
      </c>
      <c r="AB8" s="59">
        <v>0</v>
      </c>
      <c r="AC8" s="59">
        <v>171.5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0</v>
      </c>
      <c r="BG8" s="59">
        <v>0</v>
      </c>
      <c r="BH8" s="59">
        <v>0</v>
      </c>
      <c r="BI8" s="59">
        <v>0</v>
      </c>
      <c r="BJ8" s="59">
        <v>41.7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-9</v>
      </c>
      <c r="BR8" s="60">
        <v>-30</v>
      </c>
      <c r="BS8" s="60">
        <v>-388</v>
      </c>
      <c r="BT8" s="61">
        <v>-5</v>
      </c>
      <c r="BU8" s="61">
        <v>613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2024-01-11T00:15:15Z</dcterms:created>
  <dcterms:modified xsi:type="dcterms:W3CDTF">2024-03-05T23:50:46Z</dcterms:modified>
  <cp:category/>
</cp:coreProperties>
</file>