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4決算（R5実施）\99_県の調査\R6.2.13〆_公営企業に係る経営比較分析表（令和４年度決算）\07_HP掲載用\"/>
    </mc:Choice>
  </mc:AlternateContent>
  <xr:revisionPtr revIDLastSave="0" documentId="13_ncr:1_{04B0A665-CCBD-4F52-A251-21AF6B7F36CE}" xr6:coauthVersionLast="47" xr6:coauthVersionMax="47" xr10:uidLastSave="{00000000-0000-0000-0000-000000000000}"/>
  <workbookProtection workbookAlgorithmName="SHA-512" workbookHashValue="QgDGv3/PpR5I9Ky5YrkIx6/JUT7cS27KIkVgC0OGqEPOuMJQkgj7ISF9wTcz8AHbZEzZpkh6DgaCH3g+8rG64g==" workbookSaltValue="woiGO5TABfTAo+M1le4AkQ==" workbookSpinCount="100000" lockStructure="1"/>
  <bookViews>
    <workbookView xWindow="28680" yWindow="-246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A51" i="4" l="1"/>
  <c r="IT76" i="4"/>
  <c r="CS51" i="4"/>
  <c r="HJ30" i="4"/>
  <c r="CS30" i="4"/>
  <c r="BZ76" i="4"/>
  <c r="MI76" i="4"/>
  <c r="HJ51" i="4"/>
  <c r="MA30" i="4"/>
  <c r="C11" i="5"/>
  <c r="D11" i="5"/>
  <c r="E11" i="5"/>
  <c r="B11" i="5"/>
  <c r="BK76" i="4" l="1"/>
  <c r="LT76" i="4"/>
  <c r="GQ51" i="4"/>
  <c r="LH30" i="4"/>
  <c r="IE76" i="4"/>
  <c r="BZ51" i="4"/>
  <c r="LH51" i="4"/>
  <c r="GQ30" i="4"/>
  <c r="BZ30" i="4"/>
  <c r="FE51" i="4"/>
  <c r="HA76" i="4"/>
  <c r="AN51" i="4"/>
  <c r="AN30" i="4"/>
  <c r="AG76" i="4"/>
  <c r="JV30" i="4"/>
  <c r="JV51" i="4"/>
  <c r="KP76" i="4"/>
  <c r="FE30" i="4"/>
  <c r="HP76" i="4"/>
  <c r="AV76" i="4"/>
  <c r="KO51" i="4"/>
  <c r="LE76" i="4"/>
  <c r="FX51" i="4"/>
  <c r="KO30" i="4"/>
  <c r="BG51" i="4"/>
  <c r="FX30" i="4"/>
  <c r="BG30" i="4"/>
  <c r="KA76" i="4"/>
  <c r="JC30" i="4"/>
  <c r="GL76" i="4"/>
  <c r="U51" i="4"/>
  <c r="EL30" i="4"/>
  <c r="U30" i="4"/>
  <c r="R76" i="4"/>
  <c r="JC51" i="4"/>
  <c r="EL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<sst xmlns="http://schemas.openxmlformats.org/spreadsheetml/2006/main" count="278" uniqueCount="136">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</sst>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165.7</c:v>
                </c:pt>
                <c:pt idx="1">
                  <c:v>171.2</c:v>
                </c:pt>
                <c:pt idx="2">
                  <c:v>156.6</c:v>
                </c:pt>
                <c:pt idx="3">
                  <c:v>159.69999999999999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0-4423-A622-56A7086B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0-4423-A622-56A7086B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8-47B1-A4BB-EBA1FAF3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8-47B1-A4BB-EBA1FAF3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CB0-483D-B0E7-AD73922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0-483D-B0E7-AD73922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D1A-47FC-8F89-829DCE95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A-47FC-8F89-829DCE95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0-42B0-9ACC-6106022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0-42B0-9ACC-6106022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8-469E-ABFD-BA7023FC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8-469E-ABFD-BA7023FC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1-462C-8877-CDB43554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1-462C-8877-CDB43554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39.6</c:v>
                </c:pt>
                <c:pt idx="1">
                  <c:v>41.6</c:v>
                </c:pt>
                <c:pt idx="2">
                  <c:v>36.1</c:v>
                </c:pt>
                <c:pt idx="3">
                  <c:v>37.4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F-43D6-B23A-F486BB83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F-43D6-B23A-F486BB83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790</c:v>
                </c:pt>
                <c:pt idx="1">
                  <c:v>797</c:v>
                </c:pt>
                <c:pt idx="2">
                  <c:v>769</c:v>
                </c:pt>
                <c:pt idx="3">
                  <c:v>753</c:v>
                </c:pt>
                <c:pt idx="4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656-9049-D76C8A8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1-4656-9049-D76C8A8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愛媛県松山市　高架下駐車場（中村）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165.7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171.2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156.6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159.69999999999999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39.6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41.6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36.1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37.4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40.799999999999997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790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797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769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753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807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EfwLG8xiOLVmvKUyW2NFXRHJvQcOXkjYK+GRhSSCmvfpaYQnu3eJJkFejBUrrfYPiCVOwZhtpCzaAJbuHu6Fw==" saltValue="F0x/1IAN2vgH33UF7nAc1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101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90</v>
      </c>
      <c r="BH5" s="47" t="s">
        <v>91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91</v>
      </c>
      <c r="BT5" s="47" t="s">
        <v>101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101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106</v>
      </c>
      <c r="CQ5" s="47" t="s">
        <v>91</v>
      </c>
      <c r="CR5" s="47" t="s">
        <v>101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104</v>
      </c>
      <c r="DA5" s="47" t="s">
        <v>107</v>
      </c>
      <c r="DB5" s="47" t="s">
        <v>108</v>
      </c>
      <c r="DC5" s="47" t="s">
        <v>101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106</v>
      </c>
      <c r="DM5" s="47" t="s">
        <v>109</v>
      </c>
      <c r="DN5" s="47" t="s">
        <v>101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110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愛媛県松山市</v>
      </c>
      <c r="I6" s="48" t="str">
        <f t="shared" si="1"/>
        <v>高架下駐車場（中村）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38</v>
      </c>
      <c r="S6" s="50" t="str">
        <f t="shared" si="1"/>
        <v>無</v>
      </c>
      <c r="T6" s="50" t="str">
        <f t="shared" si="1"/>
        <v>無</v>
      </c>
      <c r="U6" s="51">
        <f t="shared" si="1"/>
        <v>606</v>
      </c>
      <c r="V6" s="51">
        <f t="shared" si="1"/>
        <v>18</v>
      </c>
      <c r="W6" s="51">
        <f t="shared" si="1"/>
        <v>0</v>
      </c>
      <c r="X6" s="50" t="str">
        <f t="shared" si="1"/>
        <v>利用料金制</v>
      </c>
      <c r="Y6" s="52">
        <f>IF(Y8="-",NA(),Y8)</f>
        <v>165.7</v>
      </c>
      <c r="Z6" s="52">
        <f t="shared" ref="Z6:AH6" si="2">IF(Z8="-",NA(),Z8)</f>
        <v>171.2</v>
      </c>
      <c r="AA6" s="52">
        <f t="shared" si="2"/>
        <v>156.6</v>
      </c>
      <c r="AB6" s="52">
        <f t="shared" si="2"/>
        <v>159.69999999999999</v>
      </c>
      <c r="AC6" s="52">
        <f t="shared" si="2"/>
        <v>169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39.6</v>
      </c>
      <c r="BG6" s="52">
        <f t="shared" ref="BG6:BO6" si="5">IF(BG8="-",NA(),BG8)</f>
        <v>41.6</v>
      </c>
      <c r="BH6" s="52">
        <f t="shared" si="5"/>
        <v>36.1</v>
      </c>
      <c r="BI6" s="52">
        <f t="shared" si="5"/>
        <v>37.4</v>
      </c>
      <c r="BJ6" s="52">
        <f t="shared" si="5"/>
        <v>40.799999999999997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790</v>
      </c>
      <c r="BR6" s="53">
        <f t="shared" ref="BR6:BZ6" si="6">IF(BR8="-",NA(),BR8)</f>
        <v>797</v>
      </c>
      <c r="BS6" s="53">
        <f t="shared" si="6"/>
        <v>769</v>
      </c>
      <c r="BT6" s="53">
        <f t="shared" si="6"/>
        <v>753</v>
      </c>
      <c r="BU6" s="53">
        <f t="shared" si="6"/>
        <v>807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112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松山市</v>
      </c>
      <c r="I7" s="48" t="str">
        <f t="shared" si="10"/>
        <v>高架下駐車場（中村）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38</v>
      </c>
      <c r="S7" s="50" t="str">
        <f t="shared" si="10"/>
        <v>無</v>
      </c>
      <c r="T7" s="50" t="str">
        <f t="shared" si="10"/>
        <v>無</v>
      </c>
      <c r="U7" s="51">
        <f t="shared" si="10"/>
        <v>606</v>
      </c>
      <c r="V7" s="51">
        <f t="shared" si="10"/>
        <v>18</v>
      </c>
      <c r="W7" s="51">
        <f t="shared" si="10"/>
        <v>0</v>
      </c>
      <c r="X7" s="50" t="str">
        <f t="shared" si="10"/>
        <v>利用料金制</v>
      </c>
      <c r="Y7" s="52">
        <f>Y8</f>
        <v>165.7</v>
      </c>
      <c r="Z7" s="52">
        <f t="shared" ref="Z7:AH7" si="11">Z8</f>
        <v>171.2</v>
      </c>
      <c r="AA7" s="52">
        <f t="shared" si="11"/>
        <v>156.6</v>
      </c>
      <c r="AB7" s="52">
        <f t="shared" si="11"/>
        <v>159.69999999999999</v>
      </c>
      <c r="AC7" s="52">
        <f t="shared" si="11"/>
        <v>169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39.6</v>
      </c>
      <c r="BG7" s="52">
        <f t="shared" ref="BG7:BO7" si="14">BG8</f>
        <v>41.6</v>
      </c>
      <c r="BH7" s="52">
        <f t="shared" si="14"/>
        <v>36.1</v>
      </c>
      <c r="BI7" s="52">
        <f t="shared" si="14"/>
        <v>37.4</v>
      </c>
      <c r="BJ7" s="52">
        <f t="shared" si="14"/>
        <v>40.799999999999997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790</v>
      </c>
      <c r="BR7" s="53">
        <f t="shared" ref="BR7:BZ7" si="15">BR8</f>
        <v>797</v>
      </c>
      <c r="BS7" s="53">
        <f t="shared" si="15"/>
        <v>769</v>
      </c>
      <c r="BT7" s="53">
        <f t="shared" si="15"/>
        <v>753</v>
      </c>
      <c r="BU7" s="53">
        <f t="shared" si="15"/>
        <v>807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7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38</v>
      </c>
      <c r="S8" s="57" t="s">
        <v>125</v>
      </c>
      <c r="T8" s="57" t="s">
        <v>125</v>
      </c>
      <c r="U8" s="58">
        <v>606</v>
      </c>
      <c r="V8" s="58">
        <v>18</v>
      </c>
      <c r="W8" s="58">
        <v>0</v>
      </c>
      <c r="X8" s="57" t="s">
        <v>126</v>
      </c>
      <c r="Y8" s="59">
        <v>165.7</v>
      </c>
      <c r="Z8" s="59">
        <v>171.2</v>
      </c>
      <c r="AA8" s="59">
        <v>156.6</v>
      </c>
      <c r="AB8" s="59">
        <v>159.69999999999999</v>
      </c>
      <c r="AC8" s="59">
        <v>169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39.6</v>
      </c>
      <c r="BG8" s="59">
        <v>41.6</v>
      </c>
      <c r="BH8" s="59">
        <v>36.1</v>
      </c>
      <c r="BI8" s="59">
        <v>37.4</v>
      </c>
      <c r="BJ8" s="59">
        <v>40.799999999999997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790</v>
      </c>
      <c r="BR8" s="60">
        <v>797</v>
      </c>
      <c r="BS8" s="60">
        <v>769</v>
      </c>
      <c r="BT8" s="61">
        <v>753</v>
      </c>
      <c r="BU8" s="61">
        <v>807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2024-01-11T00:15:13Z</dcterms:created>
  <dcterms:modified xsi:type="dcterms:W3CDTF">2024-03-05T23:49:52Z</dcterms:modified>
  <cp:category/>
</cp:coreProperties>
</file>