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4決算（R5実施）\99_県の調査\R6.2.13〆_公営企業に係る経営比較分析表（令和４年度決算）\07_HP掲載用\"/>
    </mc:Choice>
  </mc:AlternateContent>
  <xr:revisionPtr revIDLastSave="0" documentId="13_ncr:1_{A361D21B-19E5-4D3A-AE81-B2F6AF820A1F}" xr6:coauthVersionLast="47" xr6:coauthVersionMax="47" xr10:uidLastSave="{00000000-0000-0000-0000-000000000000}"/>
  <workbookProtection workbookAlgorithmName="SHA-512" workbookHashValue="p+M7r/aZmYa1CqiscE5mXkXhFLF64MGNKxhc2V9kSZ2rchRyyQJZn5F130YMKI0RmbB67ySWs2teAq1wwheHFw==" workbookSaltValue="HjwA/hwkG0F4bss8KY7i4g==" workbookSpinCount="100000" lockStructure="1"/>
  <bookViews>
    <workbookView xWindow="28680" yWindow="-2460" windowWidth="19440" windowHeight="150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MA51" i="4"/>
  <c r="CS30" i="4"/>
  <c r="C11" i="5"/>
  <c r="D11" i="5"/>
  <c r="E11" i="5"/>
  <c r="B11" i="5"/>
  <c r="BK76" i="4" l="1"/>
  <c r="LH51" i="4"/>
  <c r="GQ30" i="4"/>
  <c r="LT76" i="4"/>
  <c r="GQ51" i="4"/>
  <c r="LH30" i="4"/>
  <c r="BZ51" i="4"/>
  <c r="IE76" i="4"/>
  <c r="BZ30" i="4"/>
  <c r="FX30" i="4"/>
  <c r="BG30" i="4"/>
  <c r="HP76" i="4"/>
  <c r="AV76" i="4"/>
  <c r="KO51" i="4"/>
  <c r="KO30" i="4"/>
  <c r="LE76" i="4"/>
  <c r="FX51" i="4"/>
  <c r="BG51" i="4"/>
  <c r="KP76" i="4"/>
  <c r="HA76" i="4"/>
  <c r="AN51" i="4"/>
  <c r="FE30" i="4"/>
  <c r="FE51" i="4"/>
  <c r="JV30" i="4"/>
  <c r="AN30" i="4"/>
  <c r="JV51" i="4"/>
  <c r="AG76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<sst xmlns="http://schemas.openxmlformats.org/spreadsheetml/2006/main" count="278" uniqueCount="132">
  <si>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</si>
  <si>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</si>
  <si>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</si>
  <si>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</si>
  <si>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</si>
  <si>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</si>
  <si>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</si>
  <si>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</si>
  <si>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</si>
  <si>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</si>
  <si>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</si>
  <si>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</si>
  <si>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</si>
  <si>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</si>
  <si>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</si>
  <si>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</si>
  <si>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</si>
  <si>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</si>
  <si>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</si>
  <si>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</si>
  <si>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</si>
  <si>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</si>
  <si>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</si>
  <si>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</si>
  <si>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</si>
  <si>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</si>
  <si>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</si>
  <si>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</si>
  <si>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</si>
  <si>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</si>
  <si>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</si>
  <si>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</si>
  <si>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</si>
  <si>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</si>
  <si>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</si>
  <si>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</si>
  <si>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</si>
  <si>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</si>
  <si>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</si>
  <si>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</si>
  <si>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</si>
  <si>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</si>
  <si>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</si>
  <si>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</si>
  <si>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</si>
  <si>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</si>
  <si>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</si>
  <si>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</si>
  <si>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</si>
  <si>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</si>
  <si>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</si>
  <si>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</si>
  <si>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</si>
  <si>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</si>
  <si>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</si>
  <si>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</si>
  <si>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</si>
  <si>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</si>
  <si>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</si>
  <si>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</si>
  <si>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</si>
  <si>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</si>
  <si>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</si>
  <si>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</si>
  <si>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</si>
  <si>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</si>
  <si>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</si>
  <si>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</si>
  <si>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</si>
  <si>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</si>
  <si>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</si>
  <si>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</si>
  <si>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</si>
  <si>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</si>
  <si>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</si>
  <si>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</si>
  <si>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</si>
  <si>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</si>
  <si>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</si>
  <si>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</si>
  <si>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</si>
  <si>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</si>
  <si>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</si>
  <si>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</si>
  <si>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</si>
  <si>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</si>
  <si>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</si>
  <si>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</si>
  <si>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</si>
  <si>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</si>
  <si>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</si>
  <si>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</si>
  <si>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</si>
  <si>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</si>
  <si>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</si>
  <si>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</si>
  <si>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</si>
  <si>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</si>
  <si>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</si>
  <si>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</si>
  <si>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</si>
  <si>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</si>
  <si>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</si>
  <si>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</si>
  <si>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当該値(N-3)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</si>
  <si>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</si>
  <si>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</si>
  <si>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</si>
  <si>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</si>
  <si>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</si>
  <si>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</si>
  <si>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</si>
  <si>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上野町駐車場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</si>
  <si>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</si>
  <si>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</si>
  <si>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</si>
  <si>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</si>
  <si>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</si>
  <si>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</si>
  <si>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</si>
  <si>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</si>
  <si>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</si>
  <si>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</si>
  <si>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</si>
  <si>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</si>
  <si>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</si>
  <si>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</si>
  <si>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</si>
  <si>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指定管理者と協力しながら、継続的な利用者の確保及び維持管理に努めていく必要がある。</t>
    <rPh sb="1" eb="3">
      <t>シテイ</t>
    </rPh>
    <rPh sb="3" eb="6">
      <t>カンリシャ</t>
    </rPh>
    <rPh sb="7" eb="9">
      <t>キョウリョク</t>
    </rPh>
    <rPh sb="14" eb="16">
      <t>ケイゾク</t>
    </rPh>
    <rPh sb="16" eb="17">
      <t>テキ</t>
    </rPh>
    <rPh sb="18" eb="21">
      <t>リヨウシャ</t>
    </rPh>
    <rPh sb="22" eb="24">
      <t>カクホ</t>
    </rPh>
    <rPh sb="24" eb="25">
      <t>オヨ</t>
    </rPh>
    <rPh sb="26" eb="28">
      <t>イジ</t>
    </rPh>
    <rPh sb="28" eb="30">
      <t>カンリ</t>
    </rPh>
    <rPh sb="31" eb="32">
      <t>ツト</t>
    </rPh>
    <rPh sb="36" eb="38">
      <t>ヒツヨウ</t>
    </rPh>
    <phoneticPr fontId="5"/>
  </si>
  <si>
    <t>　当駐車場は定期のみの駐車場であり、稼働率は算定していない。今後も指定管理者と協力しながら、継続的な利用者の確保に努めていく必要がある。</t>
    <rPh sb="30" eb="32">
      <t>コンゴ</t>
    </rPh>
    <rPh sb="33" eb="38">
      <t>シテイカンリシャ</t>
    </rPh>
    <rPh sb="39" eb="41">
      <t>キョウリョク</t>
    </rPh>
    <rPh sb="46" eb="49">
      <t>ケイゾクテキ</t>
    </rPh>
    <rPh sb="50" eb="53">
      <t>リヨウシャ</t>
    </rPh>
    <rPh sb="54" eb="56">
      <t>カクホ</t>
    </rPh>
    <rPh sb="57" eb="58">
      <t>ツト</t>
    </rPh>
    <rPh sb="62" eb="64">
      <t>ヒツヨウ</t>
    </rPh>
    <phoneticPr fontId="5"/>
  </si>
  <si>
    <t>　平成27年度から、指定管理者による利用料金制の導入により、安定した運営が行われている。主に近隣住民が利用しており、平成30年度以降は利用者は増加傾向である。
　今後も、指定管理者と協力し、収益確保を継続するための検討をしていく。</t>
    <rPh sb="34" eb="36">
      <t>ウンエイ</t>
    </rPh>
    <rPh sb="37" eb="38">
      <t>オコナ</t>
    </rPh>
    <rPh sb="44" eb="45">
      <t>オモ</t>
    </rPh>
    <rPh sb="46" eb="50">
      <t>キンリンジュウミン</t>
    </rPh>
    <rPh sb="51" eb="53">
      <t>リヨウ</t>
    </rPh>
    <rPh sb="58" eb="60">
      <t>ヘイセイ</t>
    </rPh>
    <rPh sb="62" eb="64">
      <t>ネンド</t>
    </rPh>
    <rPh sb="64" eb="66">
      <t>イコウ</t>
    </rPh>
    <rPh sb="67" eb="70">
      <t>リヨウシャ</t>
    </rPh>
    <rPh sb="71" eb="75">
      <t>ゾウカケイコウ</t>
    </rPh>
    <phoneticPr fontId="5"/>
  </si>
  <si>
    <t>　他会計からの繰入は必要ない状況であり、収支も安定している。今後も適切に維持管理をしていく必要がある。</t>
    <rPh sb="30" eb="32">
      <t>コンゴ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</si>
</sst>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122.1</c:v>
                </c:pt>
                <c:pt idx="1">
                  <c:v>190.1</c:v>
                </c:pt>
                <c:pt idx="2">
                  <c:v>169.5</c:v>
                </c:pt>
                <c:pt idx="3">
                  <c:v>173.9</c:v>
                </c:pt>
                <c:pt idx="4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0-44E8-83FC-174EE1EBA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00-44E8-83FC-174EE1EBA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5-499B-A67B-3085E0F56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5-499B-A67B-3085E0F56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84F-42E1-AD2E-892574773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F-42E1-AD2E-892574773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FB3-4DEB-B482-D6D1F0E5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B3-4DEB-B482-D6D1F0E5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8-4F0D-969D-CCE7F9051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28-4F0D-969D-CCE7F9051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55-4C52-9312-F7FA135DB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55-4C52-9312-F7FA135DB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0-4308-8948-A032AE0D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0-4308-8948-A032AE0D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18.100000000000001</c:v>
                </c:pt>
                <c:pt idx="1">
                  <c:v>47.4</c:v>
                </c:pt>
                <c:pt idx="2">
                  <c:v>41</c:v>
                </c:pt>
                <c:pt idx="3">
                  <c:v>42.5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0-48DE-B007-ABB752A3A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0-48DE-B007-ABB752A3A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1094</c:v>
                </c:pt>
                <c:pt idx="1">
                  <c:v>3460</c:v>
                </c:pt>
                <c:pt idx="2">
                  <c:v>3377</c:v>
                </c:pt>
                <c:pt idx="3">
                  <c:v>3492</c:v>
                </c:pt>
                <c:pt idx="4">
                  <c:v>3597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1-4EDE-ADC0-980371813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D1-4EDE-ADC0-980371813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愛媛県松山市　上野町駐車場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4695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119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162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130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122.1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190.1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169.5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173.9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182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465.2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1736.5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3200.8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274.39999999999998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972.8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9.6999999999999993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1.3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4.8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3.3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128.5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138.1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152.4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131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129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18.100000000000001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47.4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41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42.5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45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1094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3460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3377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3492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3597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98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33.700000000000003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28.9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-56.4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16.899999999999999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26.4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6546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8262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1059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2866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4637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128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51.7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764.6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72.599999999999994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50.4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pAtgblKKQTZOjorQekHaOP1HZaX0fz6RlryGcGVhwsJuEiP2pKGJaISWQtZTvK7Xa9g845JRKiEXz51Wx26Mgw==" saltValue="9W008yqcE+X8utttom/NQ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100</v>
      </c>
      <c r="AM5" s="47" t="s">
        <v>91</v>
      </c>
      <c r="AN5" s="47" t="s">
        <v>101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89</v>
      </c>
      <c r="AW5" s="47" t="s">
        <v>90</v>
      </c>
      <c r="AX5" s="47" t="s">
        <v>91</v>
      </c>
      <c r="AY5" s="47" t="s">
        <v>101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99</v>
      </c>
      <c r="BG5" s="47" t="s">
        <v>89</v>
      </c>
      <c r="BH5" s="47" t="s">
        <v>90</v>
      </c>
      <c r="BI5" s="47" t="s">
        <v>91</v>
      </c>
      <c r="BJ5" s="47" t="s">
        <v>101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99</v>
      </c>
      <c r="BR5" s="47" t="s">
        <v>102</v>
      </c>
      <c r="BS5" s="47" t="s">
        <v>103</v>
      </c>
      <c r="BT5" s="47" t="s">
        <v>91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99</v>
      </c>
      <c r="CC5" s="47" t="s">
        <v>89</v>
      </c>
      <c r="CD5" s="47" t="s">
        <v>100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104</v>
      </c>
      <c r="CQ5" s="47" t="s">
        <v>103</v>
      </c>
      <c r="CR5" s="47" t="s">
        <v>91</v>
      </c>
      <c r="CS5" s="47" t="s">
        <v>105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99</v>
      </c>
      <c r="DA5" s="47" t="s">
        <v>104</v>
      </c>
      <c r="DB5" s="47" t="s">
        <v>100</v>
      </c>
      <c r="DC5" s="47" t="s">
        <v>91</v>
      </c>
      <c r="DD5" s="47" t="s">
        <v>101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102</v>
      </c>
      <c r="DM5" s="47" t="s">
        <v>100</v>
      </c>
      <c r="DN5" s="47" t="s">
        <v>106</v>
      </c>
      <c r="DO5" s="47" t="s">
        <v>101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107</v>
      </c>
      <c r="B6" s="48">
        <f>B8</f>
        <v>2022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愛媛県松山市</v>
      </c>
      <c r="I6" s="48" t="str">
        <f t="shared" si="1"/>
        <v>上野町駐車場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29</v>
      </c>
      <c r="S6" s="50" t="str">
        <f t="shared" si="1"/>
        <v>無</v>
      </c>
      <c r="T6" s="50" t="str">
        <f t="shared" si="1"/>
        <v>無</v>
      </c>
      <c r="U6" s="51">
        <f t="shared" si="1"/>
        <v>4695</v>
      </c>
      <c r="V6" s="51">
        <f t="shared" si="1"/>
        <v>162</v>
      </c>
      <c r="W6" s="51">
        <f t="shared" si="1"/>
        <v>0</v>
      </c>
      <c r="X6" s="50" t="str">
        <f t="shared" si="1"/>
        <v>利用料金制</v>
      </c>
      <c r="Y6" s="52">
        <f>IF(Y8="-",NA(),Y8)</f>
        <v>122.1</v>
      </c>
      <c r="Z6" s="52">
        <f t="shared" ref="Z6:AH6" si="2">IF(Z8="-",NA(),Z8)</f>
        <v>190.1</v>
      </c>
      <c r="AA6" s="52">
        <f t="shared" si="2"/>
        <v>169.5</v>
      </c>
      <c r="AB6" s="52">
        <f t="shared" si="2"/>
        <v>173.9</v>
      </c>
      <c r="AC6" s="52">
        <f t="shared" si="2"/>
        <v>182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18.100000000000001</v>
      </c>
      <c r="BG6" s="52">
        <f t="shared" ref="BG6:BO6" si="5">IF(BG8="-",NA(),BG8)</f>
        <v>47.4</v>
      </c>
      <c r="BH6" s="52">
        <f t="shared" si="5"/>
        <v>41</v>
      </c>
      <c r="BI6" s="52">
        <f t="shared" si="5"/>
        <v>42.5</v>
      </c>
      <c r="BJ6" s="52">
        <f t="shared" si="5"/>
        <v>45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1094</v>
      </c>
      <c r="BR6" s="53">
        <f t="shared" ref="BR6:BZ6" si="6">IF(BR8="-",NA(),BR8)</f>
        <v>3460</v>
      </c>
      <c r="BS6" s="53">
        <f t="shared" si="6"/>
        <v>3377</v>
      </c>
      <c r="BT6" s="53">
        <f t="shared" si="6"/>
        <v>3492</v>
      </c>
      <c r="BU6" s="53">
        <f t="shared" si="6"/>
        <v>3597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108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109</v>
      </c>
      <c r="B7" s="48">
        <f t="shared" ref="B7:X7" si="10">B8</f>
        <v>2022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愛媛県　松山市</v>
      </c>
      <c r="I7" s="48" t="str">
        <f t="shared" si="10"/>
        <v>上野町駐車場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29</v>
      </c>
      <c r="S7" s="50" t="str">
        <f t="shared" si="10"/>
        <v>無</v>
      </c>
      <c r="T7" s="50" t="str">
        <f t="shared" si="10"/>
        <v>無</v>
      </c>
      <c r="U7" s="51">
        <f t="shared" si="10"/>
        <v>4695</v>
      </c>
      <c r="V7" s="51">
        <f t="shared" si="10"/>
        <v>162</v>
      </c>
      <c r="W7" s="51">
        <f t="shared" si="10"/>
        <v>0</v>
      </c>
      <c r="X7" s="50" t="str">
        <f t="shared" si="10"/>
        <v>利用料金制</v>
      </c>
      <c r="Y7" s="52">
        <f>Y8</f>
        <v>122.1</v>
      </c>
      <c r="Z7" s="52">
        <f t="shared" ref="Z7:AH7" si="11">Z8</f>
        <v>190.1</v>
      </c>
      <c r="AA7" s="52">
        <f t="shared" si="11"/>
        <v>169.5</v>
      </c>
      <c r="AB7" s="52">
        <f t="shared" si="11"/>
        <v>173.9</v>
      </c>
      <c r="AC7" s="52">
        <f t="shared" si="11"/>
        <v>182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18.100000000000001</v>
      </c>
      <c r="BG7" s="52">
        <f t="shared" ref="BG7:BO7" si="14">BG8</f>
        <v>47.4</v>
      </c>
      <c r="BH7" s="52">
        <f t="shared" si="14"/>
        <v>41</v>
      </c>
      <c r="BI7" s="52">
        <f t="shared" si="14"/>
        <v>42.5</v>
      </c>
      <c r="BJ7" s="52">
        <f t="shared" si="14"/>
        <v>45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1094</v>
      </c>
      <c r="BR7" s="53">
        <f t="shared" ref="BR7:BZ7" si="15">BR8</f>
        <v>3460</v>
      </c>
      <c r="BS7" s="53">
        <f t="shared" si="15"/>
        <v>3377</v>
      </c>
      <c r="BT7" s="53">
        <f t="shared" si="15"/>
        <v>3492</v>
      </c>
      <c r="BU7" s="53">
        <f t="shared" si="15"/>
        <v>3597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110</v>
      </c>
      <c r="CC7" s="52" t="s">
        <v>110</v>
      </c>
      <c r="CD7" s="52" t="s">
        <v>110</v>
      </c>
      <c r="CE7" s="52" t="s">
        <v>110</v>
      </c>
      <c r="CF7" s="52" t="s">
        <v>110</v>
      </c>
      <c r="CG7" s="52" t="s">
        <v>110</v>
      </c>
      <c r="CH7" s="52" t="s">
        <v>110</v>
      </c>
      <c r="CI7" s="52" t="s">
        <v>110</v>
      </c>
      <c r="CJ7" s="52" t="s">
        <v>110</v>
      </c>
      <c r="CK7" s="52" t="s">
        <v>108</v>
      </c>
      <c r="CL7" s="49"/>
      <c r="CM7" s="51">
        <f>CM8</f>
        <v>0</v>
      </c>
      <c r="CN7" s="51">
        <f>CN8</f>
        <v>0</v>
      </c>
      <c r="CO7" s="52" t="s">
        <v>110</v>
      </c>
      <c r="CP7" s="52" t="s">
        <v>110</v>
      </c>
      <c r="CQ7" s="52" t="s">
        <v>110</v>
      </c>
      <c r="CR7" s="52" t="s">
        <v>110</v>
      </c>
      <c r="CS7" s="52" t="s">
        <v>110</v>
      </c>
      <c r="CT7" s="52" t="s">
        <v>110</v>
      </c>
      <c r="CU7" s="52" t="s">
        <v>110</v>
      </c>
      <c r="CV7" s="52" t="s">
        <v>110</v>
      </c>
      <c r="CW7" s="52" t="s">
        <v>110</v>
      </c>
      <c r="CX7" s="52" t="s">
        <v>108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2">
      <c r="A8" s="37"/>
      <c r="B8" s="55">
        <v>2022</v>
      </c>
      <c r="C8" s="55">
        <v>382019</v>
      </c>
      <c r="D8" s="55">
        <v>47</v>
      </c>
      <c r="E8" s="55">
        <v>14</v>
      </c>
      <c r="F8" s="55">
        <v>0</v>
      </c>
      <c r="G8" s="55">
        <v>3</v>
      </c>
      <c r="H8" s="55" t="s">
        <v>111</v>
      </c>
      <c r="I8" s="55" t="s">
        <v>112</v>
      </c>
      <c r="J8" s="55" t="s">
        <v>113</v>
      </c>
      <c r="K8" s="55" t="s">
        <v>114</v>
      </c>
      <c r="L8" s="55" t="s">
        <v>115</v>
      </c>
      <c r="M8" s="55" t="s">
        <v>116</v>
      </c>
      <c r="N8" s="55" t="s">
        <v>117</v>
      </c>
      <c r="O8" s="56" t="s">
        <v>118</v>
      </c>
      <c r="P8" s="57" t="s">
        <v>119</v>
      </c>
      <c r="Q8" s="57" t="s">
        <v>120</v>
      </c>
      <c r="R8" s="58">
        <v>29</v>
      </c>
      <c r="S8" s="57" t="s">
        <v>121</v>
      </c>
      <c r="T8" s="57" t="s">
        <v>121</v>
      </c>
      <c r="U8" s="58">
        <v>4695</v>
      </c>
      <c r="V8" s="58">
        <v>162</v>
      </c>
      <c r="W8" s="58">
        <v>0</v>
      </c>
      <c r="X8" s="57" t="s">
        <v>122</v>
      </c>
      <c r="Y8" s="59">
        <v>122.1</v>
      </c>
      <c r="Z8" s="59">
        <v>190.1</v>
      </c>
      <c r="AA8" s="59">
        <v>169.5</v>
      </c>
      <c r="AB8" s="59">
        <v>173.9</v>
      </c>
      <c r="AC8" s="59">
        <v>182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18.100000000000001</v>
      </c>
      <c r="BG8" s="59">
        <v>47.4</v>
      </c>
      <c r="BH8" s="59">
        <v>41</v>
      </c>
      <c r="BI8" s="59">
        <v>42.5</v>
      </c>
      <c r="BJ8" s="59">
        <v>45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1094</v>
      </c>
      <c r="BR8" s="60">
        <v>3460</v>
      </c>
      <c r="BS8" s="60">
        <v>3377</v>
      </c>
      <c r="BT8" s="61">
        <v>3492</v>
      </c>
      <c r="BU8" s="61">
        <v>3597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115</v>
      </c>
      <c r="CC8" s="59" t="s">
        <v>115</v>
      </c>
      <c r="CD8" s="59" t="s">
        <v>115</v>
      </c>
      <c r="CE8" s="59" t="s">
        <v>115</v>
      </c>
      <c r="CF8" s="59" t="s">
        <v>115</v>
      </c>
      <c r="CG8" s="59" t="s">
        <v>115</v>
      </c>
      <c r="CH8" s="59" t="s">
        <v>115</v>
      </c>
      <c r="CI8" s="59" t="s">
        <v>115</v>
      </c>
      <c r="CJ8" s="59" t="s">
        <v>115</v>
      </c>
      <c r="CK8" s="59" t="s">
        <v>115</v>
      </c>
      <c r="CL8" s="56" t="s">
        <v>115</v>
      </c>
      <c r="CM8" s="58">
        <v>0</v>
      </c>
      <c r="CN8" s="58">
        <v>0</v>
      </c>
      <c r="CO8" s="59" t="s">
        <v>115</v>
      </c>
      <c r="CP8" s="59" t="s">
        <v>115</v>
      </c>
      <c r="CQ8" s="59" t="s">
        <v>115</v>
      </c>
      <c r="CR8" s="59" t="s">
        <v>115</v>
      </c>
      <c r="CS8" s="59" t="s">
        <v>115</v>
      </c>
      <c r="CT8" s="59" t="s">
        <v>115</v>
      </c>
      <c r="CU8" s="59" t="s">
        <v>115</v>
      </c>
      <c r="CV8" s="59" t="s">
        <v>115</v>
      </c>
      <c r="CW8" s="59" t="s">
        <v>115</v>
      </c>
      <c r="CX8" s="59" t="s">
        <v>115</v>
      </c>
      <c r="CY8" s="56" t="s">
        <v>115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123</v>
      </c>
      <c r="C10" s="64" t="s">
        <v>124</v>
      </c>
      <c r="D10" s="64" t="s">
        <v>125</v>
      </c>
      <c r="E10" s="64" t="s">
        <v>126</v>
      </c>
      <c r="F10" s="64" t="s">
        <v>127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2024-01-30T05:59:04Z</cp:lastPrinted>
  <dcterms:created xsi:type="dcterms:W3CDTF">2024-01-11T00:15:09Z</dcterms:created>
  <dcterms:modified xsi:type="dcterms:W3CDTF">2024-03-05T23:48:33Z</dcterms:modified>
  <cp:category/>
</cp:coreProperties>
</file>