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6 決算、予算、駐車場収入明細\01 決算\R3決算（R4作業）\02公営企業決算\04 【1_31〆】公営企業に係る経営比較分析表（令和３年度決\回答\"/>
    </mc:Choice>
  </mc:AlternateContent>
  <xr:revisionPtr revIDLastSave="0" documentId="13_ncr:1_{23A302EA-A966-4580-A599-1BD7EA2F0BCB}" xr6:coauthVersionLast="45" xr6:coauthVersionMax="45" xr10:uidLastSave="{00000000-0000-0000-0000-000000000000}"/>
  <workbookProtection workbookAlgorithmName="SHA-512" workbookHashValue="VfxXhYPeM9k5t837KXMm0w0AYJTukJhIoHDBVU9og1asZ+XdKv9v6PZ5EEUCKzJFsfxXyQnqO7DpxhpHy1lwIQ==" workbookSaltValue="FrN+jZaB6D1pfzX9ctgdnA==" workbookSpinCount="100000" lockStructure="1"/>
  <bookViews>
    <workbookView xWindow="-110" yWindow="-110" windowWidth="19420" windowHeight="104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T7" i="5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LJ8" i="4"/>
  <c r="JQ8" i="4"/>
  <c r="HX8" i="4"/>
  <c r="FJ8" i="4"/>
  <c r="DU8" i="4"/>
  <c r="CF8" i="4"/>
  <c r="AQ8" i="4"/>
  <c r="B8" i="4"/>
  <c r="B6" i="4"/>
  <c r="MA51" i="4" l="1"/>
  <c r="MI76" i="4"/>
  <c r="MA30" i="4"/>
  <c r="IT76" i="4"/>
  <c r="CS51" i="4"/>
  <c r="HJ30" i="4"/>
  <c r="HJ51" i="4"/>
  <c r="CS30" i="4"/>
  <c r="BZ76" i="4"/>
  <c r="C11" i="5"/>
  <c r="D11" i="5"/>
  <c r="E11" i="5"/>
  <c r="B11" i="5"/>
  <c r="LT76" i="4" l="1"/>
  <c r="GQ51" i="4"/>
  <c r="LH30" i="4"/>
  <c r="IE76" i="4"/>
  <c r="GQ30" i="4"/>
  <c r="BZ30" i="4"/>
  <c r="BK76" i="4"/>
  <c r="BZ51" i="4"/>
  <c r="LH51" i="4"/>
  <c r="HP76" i="4"/>
  <c r="FX30" i="4"/>
  <c r="BG30" i="4"/>
  <c r="AV76" i="4"/>
  <c r="KO51" i="4"/>
  <c r="FX51" i="4"/>
  <c r="BG51" i="4"/>
  <c r="LE76" i="4"/>
  <c r="KO30" i="4"/>
  <c r="KP76" i="4"/>
  <c r="HA76" i="4"/>
  <c r="AN30" i="4"/>
  <c r="AG76" i="4"/>
  <c r="JV30" i="4"/>
  <c r="FE30" i="4"/>
  <c r="JV51" i="4"/>
  <c r="FE51" i="4"/>
  <c r="AN51" i="4"/>
  <c r="R76" i="4"/>
  <c r="EL51" i="4"/>
  <c r="GL76" i="4"/>
  <c r="U51" i="4"/>
  <c r="EL30" i="4"/>
  <c r="U30" i="4"/>
  <c r="JC51" i="4"/>
  <c r="KA76" i="4"/>
  <c r="JC30" i="4"/>
</calcChain>
</file>

<file path=xl/sharedStrings.xml><?xml version="1.0" encoding="utf-8"?>
<sst xmlns="http://schemas.openxmlformats.org/spreadsheetml/2006/main" count="279" uniqueCount="145">
  <si>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</si>
  <si>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</si>
  <si>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</si>
  <si>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</si>
  <si>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</si>
  <si>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</si>
  <si>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</si>
  <si>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</si>
  <si>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</si>
  <si>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</si>
  <si>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</si>
  <si>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</si>
  <si>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</si>
  <si>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</si>
  <si>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</si>
  <si>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</si>
  <si>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</si>
  <si>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</si>
  <si>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</si>
  <si>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</si>
  <si>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</si>
  <si>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</si>
  <si>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</si>
  <si>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</si>
  <si>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</si>
  <si>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</si>
  <si>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</si>
  <si>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</si>
  <si>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</si>
  <si>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</si>
  <si>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</si>
  <si>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</si>
  <si>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</si>
  <si>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</si>
  <si>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</si>
  <si>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</si>
  <si>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</si>
  <si>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</si>
  <si>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</si>
  <si>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</si>
  <si>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</si>
  <si>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</si>
  <si>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</si>
  <si>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</si>
  <si>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</si>
  <si>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</si>
  <si>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</si>
  <si>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</si>
  <si>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</si>
  <si>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</si>
  <si>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</si>
  <si>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</si>
  <si>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</si>
  <si>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</si>
  <si>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</si>
  <si>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</si>
  <si>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</si>
  <si>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</si>
  <si>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</si>
  <si>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</si>
  <si>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</si>
  <si>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</si>
  <si>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</si>
  <si>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</si>
  <si>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</si>
  <si>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</si>
  <si>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</si>
  <si>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</si>
  <si>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</si>
  <si>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</si>
  <si>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</si>
  <si>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</si>
  <si>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</si>
  <si>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</si>
  <si>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</si>
  <si>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</si>
  <si>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</si>
  <si>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</si>
  <si>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</si>
  <si>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</si>
  <si>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</si>
  <si>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</si>
  <si>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</si>
  <si>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</si>
  <si>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</si>
  <si>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</si>
  <si>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</si>
  <si>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</si>
  <si>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</si>
  <si>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</si>
  <si>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</si>
  <si>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</si>
  <si>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</si>
  <si>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</si>
  <si>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</si>
  <si>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</si>
  <si>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</si>
  <si>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</si>
  <si>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</si>
  <si>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</si>
  <si>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</si>
  <si>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</si>
  <si>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</si>
  <si>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</si>
  <si>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</si>
  <si>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</si>
  <si>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</si>
  <si>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当該値(N-4)</t>
    <phoneticPr fontId="5"/>
  </si>
  <si>
    <t>当該値(N)</t>
    <phoneticPr fontId="5"/>
  </si>
  <si>
    <t>当該値(N-4)</t>
    <phoneticPr fontId="5"/>
  </si>
  <si>
    <t>当該値(N-1)</t>
    <phoneticPr fontId="5"/>
  </si>
  <si>
    <t>当該値(N-1)</t>
    <phoneticPr fontId="5"/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</si>
  <si>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</si>
  <si>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</si>
  <si>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</si>
  <si>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</si>
  <si>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</si>
  <si>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</si>
  <si>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</si>
  <si>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</si>
  <si>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</si>
  <si>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</si>
  <si>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</si>
  <si>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</si>
  <si>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松山市</t>
  </si>
  <si>
    <t>高架下駐車場（保免）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</si>
  <si>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</si>
  <si>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</si>
  <si>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</si>
  <si>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</si>
  <si>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</si>
  <si>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</si>
  <si>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</si>
  <si>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</si>
  <si>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</si>
  <si>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</si>
  <si>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</si>
  <si>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</si>
  <si>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</si>
  <si>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</si>
  <si>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</si>
  <si>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指定管理者と協力しながら、継続的な利用者の確保及び維持管理に努めていく必要がある。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</si>
  <si>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</si>
  <si>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平成27年度から、指定管理者による利用料金制の
導入により、収支が改善し、安定した運営が行われている。
　平成29年度に実施された国道高架の耐震補強工事に伴い、収入が落ち込んだが、平成30年1月から利用再開し、収入も回復している。今後も、指定管理者と協力し、収益性を向上するための検討をしていく。</t>
    <rPh sb="37" eb="39">
      <t>アンテイ</t>
    </rPh>
    <rPh sb="41" eb="43">
      <t>ウンエイ</t>
    </rPh>
    <rPh sb="44" eb="45">
      <t>オコナ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</si>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</sst>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58.2</c:v>
                </c:pt>
                <c:pt idx="1">
                  <c:v>167.1</c:v>
                </c:pt>
                <c:pt idx="2">
                  <c:v>175.6</c:v>
                </c:pt>
                <c:pt idx="3">
                  <c:v>159.5</c:v>
                </c:pt>
                <c:pt idx="4">
                  <c:v>163.19999999999999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5-44A5-A481-D9388C00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5-44A5-A481-D9388C00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E-4E29-B17B-2A8D7A2EE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E-4E29-B17B-2A8D7A2EE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D1D-4F40-B479-88F3B3FD2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D-4F40-B479-88F3B3FD2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FF6-45C8-AB20-74BD431A1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6-45C8-AB20-74BD431A1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A-4F5B-AF6C-DDD078A91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A-4F5B-AF6C-DDD078A91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F-489D-8052-D0CA25581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F-489D-8052-D0CA25581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9-46BD-8817-92DDBA763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9-46BD-8817-92DDBA763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-72</c:v>
                </c:pt>
                <c:pt idx="1">
                  <c:v>40.1</c:v>
                </c:pt>
                <c:pt idx="2">
                  <c:v>43</c:v>
                </c:pt>
                <c:pt idx="3">
                  <c:v>37.299999999999997</c:v>
                </c:pt>
                <c:pt idx="4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6-4A68-9A48-F858CC723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6-4A68-9A48-F858CC723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-516</c:v>
                </c:pt>
                <c:pt idx="1">
                  <c:v>1303</c:v>
                </c:pt>
                <c:pt idx="2">
                  <c:v>1715</c:v>
                </c:pt>
                <c:pt idx="3">
                  <c:v>1663</c:v>
                </c:pt>
                <c:pt idx="4">
                  <c:v>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8-4CFA-BFF6-33BEC5BA7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8-4CFA-BFF6-33BEC5BA7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FY1" zoomScaleNormal="100" zoomScaleSheetLayoutView="70" workbookViewId="0">
      <selection activeCell="NC39" sqref="NC39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2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2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3" t="str">
        <f>データ!H6&amp;"　"&amp;データ!I6</f>
        <v>愛媛県松山市　高架下駐車場（保免）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27" t="s">
        <v>9</v>
      </c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9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1108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30" t="s">
        <v>10</v>
      </c>
      <c r="NE8" s="131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132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45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82" t="s">
        <v>24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82" t="s">
        <v>25</v>
      </c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6"/>
      <c r="MX14" s="6"/>
      <c r="MY14" s="6"/>
      <c r="MZ14" s="6"/>
      <c r="NA14" s="6"/>
      <c r="NB14" s="7"/>
      <c r="NC14" s="2"/>
      <c r="ND14" s="85" t="s">
        <v>26</v>
      </c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7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9"/>
      <c r="MX15" s="9"/>
      <c r="MY15" s="9"/>
      <c r="MZ15" s="9"/>
      <c r="NA15" s="9"/>
      <c r="NB15" s="10"/>
      <c r="NC15" s="2"/>
      <c r="ND15" s="88" t="s">
        <v>143</v>
      </c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90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90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90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90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90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90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90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90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90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90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90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90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90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90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90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90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58.2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167.1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175.6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159.5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163.19999999999999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85" t="s">
        <v>28</v>
      </c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7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144</v>
      </c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90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90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90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90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90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90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90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90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90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90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90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90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90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90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90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88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90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85" t="s">
        <v>30</v>
      </c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7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142</v>
      </c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90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90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90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 t="str">
        <f>データ!AU7</f>
        <v>-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-72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40.1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37.299999999999997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38.700000000000003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-516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1303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1715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1663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1915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90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90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90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90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90"/>
    </row>
    <row r="57" spans="1:382" ht="13.5" customHeight="1" x14ac:dyDescent="0.2">
      <c r="A57" s="2"/>
      <c r="B57" s="25"/>
      <c r="NB57" s="26"/>
      <c r="NC57" s="2"/>
      <c r="ND57" s="88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90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90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90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82" t="s">
        <v>31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9"/>
      <c r="MX60" s="9"/>
      <c r="MY60" s="9"/>
      <c r="MZ60" s="9"/>
      <c r="NA60" s="9"/>
      <c r="NB60" s="10"/>
      <c r="NC60" s="2"/>
      <c r="ND60" s="88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90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9"/>
      <c r="MX61" s="9"/>
      <c r="MY61" s="9"/>
      <c r="MZ61" s="9"/>
      <c r="NA61" s="9"/>
      <c r="NB61" s="10"/>
      <c r="NC61" s="2"/>
      <c r="ND61" s="88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90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90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84" t="s">
        <v>32</v>
      </c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90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85" t="s">
        <v>33</v>
      </c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7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141</v>
      </c>
      <c r="NE66" s="89"/>
      <c r="NF66" s="89"/>
      <c r="NG66" s="89"/>
      <c r="NH66" s="89"/>
      <c r="NI66" s="89"/>
      <c r="NJ66" s="89"/>
      <c r="NK66" s="89"/>
      <c r="NL66" s="89"/>
      <c r="NM66" s="89"/>
      <c r="NN66" s="89"/>
      <c r="NO66" s="89"/>
      <c r="NP66" s="89"/>
      <c r="NQ66" s="89"/>
      <c r="NR66" s="90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3">
        <f>データ!CM7</f>
        <v>0</v>
      </c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89"/>
      <c r="NF67" s="89"/>
      <c r="NG67" s="89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90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6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89"/>
      <c r="NF68" s="89"/>
      <c r="NG68" s="89"/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90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6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89"/>
      <c r="NF69" s="89"/>
      <c r="NG69" s="89"/>
      <c r="NH69" s="89"/>
      <c r="NI69" s="89"/>
      <c r="NJ69" s="89"/>
      <c r="NK69" s="89"/>
      <c r="NL69" s="89"/>
      <c r="NM69" s="89"/>
      <c r="NN69" s="89"/>
      <c r="NO69" s="89"/>
      <c r="NP69" s="89"/>
      <c r="NQ69" s="89"/>
      <c r="NR69" s="90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9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89"/>
      <c r="NF70" s="89"/>
      <c r="NG70" s="89"/>
      <c r="NH70" s="89"/>
      <c r="NI70" s="89"/>
      <c r="NJ70" s="89"/>
      <c r="NK70" s="89"/>
      <c r="NL70" s="89"/>
      <c r="NM70" s="89"/>
      <c r="NN70" s="89"/>
      <c r="NO70" s="89"/>
      <c r="NP70" s="89"/>
      <c r="NQ70" s="89"/>
      <c r="NR70" s="90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89"/>
      <c r="NF71" s="89"/>
      <c r="NG71" s="89"/>
      <c r="NH71" s="89"/>
      <c r="NI71" s="89"/>
      <c r="NJ71" s="89"/>
      <c r="NK71" s="89"/>
      <c r="NL71" s="89"/>
      <c r="NM71" s="89"/>
      <c r="NN71" s="89"/>
      <c r="NO71" s="89"/>
      <c r="NP71" s="89"/>
      <c r="NQ71" s="89"/>
      <c r="NR71" s="90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84" t="s">
        <v>34</v>
      </c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89"/>
      <c r="NF72" s="89"/>
      <c r="NG72" s="89"/>
      <c r="NH72" s="89"/>
      <c r="NI72" s="89"/>
      <c r="NJ72" s="89"/>
      <c r="NK72" s="89"/>
      <c r="NL72" s="89"/>
      <c r="NM72" s="89"/>
      <c r="NN72" s="89"/>
      <c r="NO72" s="89"/>
      <c r="NP72" s="89"/>
      <c r="NQ72" s="89"/>
      <c r="NR72" s="90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89"/>
      <c r="NF73" s="89"/>
      <c r="NG73" s="89"/>
      <c r="NH73" s="89"/>
      <c r="NI73" s="89"/>
      <c r="NJ73" s="89"/>
      <c r="NK73" s="89"/>
      <c r="NL73" s="89"/>
      <c r="NM73" s="89"/>
      <c r="NN73" s="89"/>
      <c r="NO73" s="89"/>
      <c r="NP73" s="89"/>
      <c r="NQ73" s="89"/>
      <c r="NR73" s="90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89"/>
      <c r="NF74" s="89"/>
      <c r="NG74" s="89"/>
      <c r="NH74" s="89"/>
      <c r="NI74" s="89"/>
      <c r="NJ74" s="89"/>
      <c r="NK74" s="89"/>
      <c r="NL74" s="89"/>
      <c r="NM74" s="89"/>
      <c r="NN74" s="89"/>
      <c r="NO74" s="89"/>
      <c r="NP74" s="89"/>
      <c r="NQ74" s="89"/>
      <c r="NR74" s="90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89"/>
      <c r="NF75" s="89"/>
      <c r="NG75" s="89"/>
      <c r="NH75" s="89"/>
      <c r="NI75" s="89"/>
      <c r="NJ75" s="89"/>
      <c r="NK75" s="89"/>
      <c r="NL75" s="89"/>
      <c r="NM75" s="89"/>
      <c r="NN75" s="89"/>
      <c r="NO75" s="89"/>
      <c r="NP75" s="89"/>
      <c r="NQ75" s="89"/>
      <c r="NR75" s="90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H29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  <c r="AG76" s="70" t="str">
        <f>データ!$C$11</f>
        <v>H30</v>
      </c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2"/>
      <c r="AV76" s="70" t="str">
        <f>データ!$D$11</f>
        <v>R01</v>
      </c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2"/>
      <c r="BK76" s="70" t="str">
        <f>データ!$E$11</f>
        <v>R02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  <c r="BZ76" s="70" t="str">
        <f>データ!$F$11</f>
        <v>R03</v>
      </c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2"/>
      <c r="CP76" s="2"/>
      <c r="CQ76" s="2"/>
      <c r="CR76" s="2"/>
      <c r="CS76" s="2"/>
      <c r="CT76" s="2"/>
      <c r="CU76" s="2"/>
      <c r="CV76" s="73">
        <f>データ!CN7</f>
        <v>0</v>
      </c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70" t="str">
        <f>データ!$B$11</f>
        <v>H29</v>
      </c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2"/>
      <c r="HA76" s="70" t="str">
        <f>データ!$C$11</f>
        <v>H30</v>
      </c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2"/>
      <c r="HP76" s="70" t="str">
        <f>データ!$D$11</f>
        <v>R01</v>
      </c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2"/>
      <c r="IE76" s="70" t="str">
        <f>データ!$E$11</f>
        <v>R02</v>
      </c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2"/>
      <c r="IT76" s="70" t="str">
        <f>データ!$F$11</f>
        <v>R03</v>
      </c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70" t="str">
        <f>データ!$B$11</f>
        <v>H29</v>
      </c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2"/>
      <c r="KP76" s="70" t="str">
        <f>データ!$C$11</f>
        <v>H30</v>
      </c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2"/>
      <c r="LE76" s="70" t="str">
        <f>データ!$D$11</f>
        <v>R01</v>
      </c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2"/>
      <c r="LT76" s="70" t="str">
        <f>データ!$E$11</f>
        <v>R02</v>
      </c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2"/>
      <c r="MI76" s="70" t="str">
        <f>データ!$F$11</f>
        <v>R03</v>
      </c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  <c r="MX76" s="2"/>
      <c r="MY76" s="2"/>
      <c r="MZ76" s="2"/>
      <c r="NA76" s="2"/>
      <c r="NB76" s="2"/>
      <c r="NC76" s="32"/>
      <c r="ND76" s="88"/>
      <c r="NE76" s="89"/>
      <c r="NF76" s="89"/>
      <c r="NG76" s="89"/>
      <c r="NH76" s="89"/>
      <c r="NI76" s="89"/>
      <c r="NJ76" s="89"/>
      <c r="NK76" s="89"/>
      <c r="NL76" s="89"/>
      <c r="NM76" s="89"/>
      <c r="NN76" s="89"/>
      <c r="NO76" s="89"/>
      <c r="NP76" s="89"/>
      <c r="NQ76" s="89"/>
      <c r="NR76" s="90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6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8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89"/>
      <c r="NF77" s="89"/>
      <c r="NG77" s="89"/>
      <c r="NH77" s="89"/>
      <c r="NI77" s="89"/>
      <c r="NJ77" s="89"/>
      <c r="NK77" s="89"/>
      <c r="NL77" s="89"/>
      <c r="NM77" s="89"/>
      <c r="NN77" s="89"/>
      <c r="NO77" s="89"/>
      <c r="NP77" s="89"/>
      <c r="NQ77" s="89"/>
      <c r="NR77" s="90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6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8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89"/>
      <c r="NF78" s="89"/>
      <c r="NG78" s="89"/>
      <c r="NH78" s="89"/>
      <c r="NI78" s="89"/>
      <c r="NJ78" s="89"/>
      <c r="NK78" s="89"/>
      <c r="NL78" s="89"/>
      <c r="NM78" s="89"/>
      <c r="NN78" s="89"/>
      <c r="NO78" s="89"/>
      <c r="NP78" s="89"/>
      <c r="NQ78" s="89"/>
      <c r="NR78" s="90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9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89"/>
      <c r="NF79" s="89"/>
      <c r="NG79" s="89"/>
      <c r="NH79" s="89"/>
      <c r="NI79" s="89"/>
      <c r="NJ79" s="89"/>
      <c r="NK79" s="89"/>
      <c r="NL79" s="89"/>
      <c r="NM79" s="89"/>
      <c r="NN79" s="89"/>
      <c r="NO79" s="89"/>
      <c r="NP79" s="89"/>
      <c r="NQ79" s="89"/>
      <c r="NR79" s="90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89"/>
      <c r="NF80" s="89"/>
      <c r="NG80" s="89"/>
      <c r="NH80" s="89"/>
      <c r="NI80" s="89"/>
      <c r="NJ80" s="89"/>
      <c r="NK80" s="89"/>
      <c r="NL80" s="89"/>
      <c r="NM80" s="89"/>
      <c r="NN80" s="89"/>
      <c r="NO80" s="89"/>
      <c r="NP80" s="89"/>
      <c r="NQ80" s="89"/>
      <c r="NR80" s="90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89"/>
      <c r="NF81" s="89"/>
      <c r="NG81" s="89"/>
      <c r="NH81" s="89"/>
      <c r="NI81" s="89"/>
      <c r="NJ81" s="89"/>
      <c r="NK81" s="89"/>
      <c r="NL81" s="89"/>
      <c r="NM81" s="89"/>
      <c r="NN81" s="89"/>
      <c r="NO81" s="89"/>
      <c r="NP81" s="89"/>
      <c r="NQ81" s="89"/>
      <c r="NR81" s="90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Pfo/IrBAoQUkjX58EJWJJIMFOLZuDczeiWVauk7j1GJVeU+ZirYDqC/s+EwCqbjGAgrCR6PHoTNBBR7h967j+w==" saltValue="8LUa341lngKuY/1rxQ+0P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IR31:JB31"/>
    <mergeCell ref="JC31:JU31"/>
    <mergeCell ref="JV31:KN3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HJ52:IB52"/>
    <mergeCell ref="IR52:JB52"/>
    <mergeCell ref="JC52:JU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41" t="s">
        <v>59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64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5" t="s">
        <v>65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5" t="s">
        <v>66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 t="s">
        <v>67</v>
      </c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45" t="s">
        <v>68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 t="s">
        <v>69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6" t="s">
        <v>70</v>
      </c>
      <c r="CN4" s="136" t="s">
        <v>71</v>
      </c>
      <c r="CO4" s="138" t="s">
        <v>72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35" t="s">
        <v>73</v>
      </c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8" t="s">
        <v>74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101</v>
      </c>
      <c r="AW5" s="47" t="s">
        <v>105</v>
      </c>
      <c r="AX5" s="47" t="s">
        <v>103</v>
      </c>
      <c r="AY5" s="47" t="s">
        <v>106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107</v>
      </c>
      <c r="BG5" s="47" t="s">
        <v>101</v>
      </c>
      <c r="BH5" s="47" t="s">
        <v>105</v>
      </c>
      <c r="BI5" s="47" t="s">
        <v>103</v>
      </c>
      <c r="BJ5" s="47" t="s">
        <v>108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109</v>
      </c>
      <c r="BR5" s="47" t="s">
        <v>101</v>
      </c>
      <c r="BS5" s="47" t="s">
        <v>105</v>
      </c>
      <c r="BT5" s="47" t="s">
        <v>110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109</v>
      </c>
      <c r="CC5" s="47" t="s">
        <v>101</v>
      </c>
      <c r="CD5" s="47" t="s">
        <v>105</v>
      </c>
      <c r="CE5" s="47" t="s">
        <v>111</v>
      </c>
      <c r="CF5" s="47" t="s">
        <v>104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37"/>
      <c r="CN5" s="137"/>
      <c r="CO5" s="47" t="s">
        <v>112</v>
      </c>
      <c r="CP5" s="47" t="s">
        <v>101</v>
      </c>
      <c r="CQ5" s="47" t="s">
        <v>102</v>
      </c>
      <c r="CR5" s="47" t="s">
        <v>103</v>
      </c>
      <c r="CS5" s="47" t="s">
        <v>104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109</v>
      </c>
      <c r="DA5" s="47" t="s">
        <v>91</v>
      </c>
      <c r="DB5" s="47" t="s">
        <v>102</v>
      </c>
      <c r="DC5" s="47" t="s">
        <v>110</v>
      </c>
      <c r="DD5" s="47" t="s">
        <v>113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114</v>
      </c>
      <c r="DL5" s="47" t="s">
        <v>115</v>
      </c>
      <c r="DM5" s="47" t="s">
        <v>105</v>
      </c>
      <c r="DN5" s="47" t="s">
        <v>116</v>
      </c>
      <c r="DO5" s="47" t="s">
        <v>104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117</v>
      </c>
      <c r="B6" s="48">
        <f>B8</f>
        <v>2021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8</v>
      </c>
      <c r="H6" s="48" t="str">
        <f>SUBSTITUTE(H8,"　","")</f>
        <v>愛媛県松山市</v>
      </c>
      <c r="I6" s="48" t="str">
        <f t="shared" si="1"/>
        <v>高架下駐車場（保免）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36</v>
      </c>
      <c r="S6" s="50" t="str">
        <f t="shared" si="1"/>
        <v>無</v>
      </c>
      <c r="T6" s="50" t="str">
        <f t="shared" si="1"/>
        <v>無</v>
      </c>
      <c r="U6" s="51">
        <f t="shared" si="1"/>
        <v>1108</v>
      </c>
      <c r="V6" s="51">
        <f t="shared" si="1"/>
        <v>45</v>
      </c>
      <c r="W6" s="51">
        <f t="shared" si="1"/>
        <v>0</v>
      </c>
      <c r="X6" s="50" t="str">
        <f t="shared" si="1"/>
        <v>利用料金制</v>
      </c>
      <c r="Y6" s="52">
        <f>IF(Y8="-",NA(),Y8)</f>
        <v>58.2</v>
      </c>
      <c r="Z6" s="52">
        <f t="shared" ref="Z6:AH6" si="2">IF(Z8="-",NA(),Z8)</f>
        <v>167.1</v>
      </c>
      <c r="AA6" s="52">
        <f t="shared" si="2"/>
        <v>175.6</v>
      </c>
      <c r="AB6" s="52">
        <f t="shared" si="2"/>
        <v>159.5</v>
      </c>
      <c r="AC6" s="52">
        <f t="shared" si="2"/>
        <v>163.19999999999999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-72</v>
      </c>
      <c r="BG6" s="52">
        <f t="shared" ref="BG6:BO6" si="5">IF(BG8="-",NA(),BG8)</f>
        <v>40.1</v>
      </c>
      <c r="BH6" s="52">
        <f t="shared" si="5"/>
        <v>43</v>
      </c>
      <c r="BI6" s="52">
        <f t="shared" si="5"/>
        <v>37.299999999999997</v>
      </c>
      <c r="BJ6" s="52">
        <f t="shared" si="5"/>
        <v>38.700000000000003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-516</v>
      </c>
      <c r="BR6" s="53">
        <f t="shared" ref="BR6:BZ6" si="6">IF(BR8="-",NA(),BR8)</f>
        <v>1303</v>
      </c>
      <c r="BS6" s="53">
        <f t="shared" si="6"/>
        <v>1715</v>
      </c>
      <c r="BT6" s="53">
        <f t="shared" si="6"/>
        <v>1663</v>
      </c>
      <c r="BU6" s="53">
        <f t="shared" si="6"/>
        <v>1915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118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120</v>
      </c>
      <c r="B7" s="48">
        <f t="shared" ref="B7:X7" si="10">B8</f>
        <v>2021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8</v>
      </c>
      <c r="H7" s="48" t="str">
        <f t="shared" si="10"/>
        <v>愛媛県　松山市</v>
      </c>
      <c r="I7" s="48" t="str">
        <f t="shared" si="10"/>
        <v>高架下駐車場（保免）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36</v>
      </c>
      <c r="S7" s="50" t="str">
        <f t="shared" si="10"/>
        <v>無</v>
      </c>
      <c r="T7" s="50" t="str">
        <f t="shared" si="10"/>
        <v>無</v>
      </c>
      <c r="U7" s="51">
        <f t="shared" si="10"/>
        <v>1108</v>
      </c>
      <c r="V7" s="51">
        <f t="shared" si="10"/>
        <v>45</v>
      </c>
      <c r="W7" s="51">
        <f t="shared" si="10"/>
        <v>0</v>
      </c>
      <c r="X7" s="50" t="str">
        <f t="shared" si="10"/>
        <v>利用料金制</v>
      </c>
      <c r="Y7" s="52">
        <f>Y8</f>
        <v>58.2</v>
      </c>
      <c r="Z7" s="52">
        <f t="shared" ref="Z7:AH7" si="11">Z8</f>
        <v>167.1</v>
      </c>
      <c r="AA7" s="52">
        <f t="shared" si="11"/>
        <v>175.6</v>
      </c>
      <c r="AB7" s="52">
        <f t="shared" si="11"/>
        <v>159.5</v>
      </c>
      <c r="AC7" s="52">
        <f t="shared" si="11"/>
        <v>163.19999999999999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-72</v>
      </c>
      <c r="BG7" s="52">
        <f t="shared" ref="BG7:BO7" si="14">BG8</f>
        <v>40.1</v>
      </c>
      <c r="BH7" s="52">
        <f t="shared" si="14"/>
        <v>43</v>
      </c>
      <c r="BI7" s="52">
        <f t="shared" si="14"/>
        <v>37.299999999999997</v>
      </c>
      <c r="BJ7" s="52">
        <f t="shared" si="14"/>
        <v>38.700000000000003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-516</v>
      </c>
      <c r="BR7" s="53">
        <f t="shared" ref="BR7:BZ7" si="15">BR8</f>
        <v>1303</v>
      </c>
      <c r="BS7" s="53">
        <f t="shared" si="15"/>
        <v>1715</v>
      </c>
      <c r="BT7" s="53">
        <f t="shared" si="15"/>
        <v>1663</v>
      </c>
      <c r="BU7" s="53">
        <f t="shared" si="15"/>
        <v>1915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121</v>
      </c>
      <c r="CC7" s="52" t="s">
        <v>121</v>
      </c>
      <c r="CD7" s="52" t="s">
        <v>121</v>
      </c>
      <c r="CE7" s="52" t="s">
        <v>121</v>
      </c>
      <c r="CF7" s="52" t="s">
        <v>121</v>
      </c>
      <c r="CG7" s="52" t="s">
        <v>121</v>
      </c>
      <c r="CH7" s="52" t="s">
        <v>121</v>
      </c>
      <c r="CI7" s="52" t="s">
        <v>121</v>
      </c>
      <c r="CJ7" s="52" t="s">
        <v>121</v>
      </c>
      <c r="CK7" s="52" t="s">
        <v>122</v>
      </c>
      <c r="CL7" s="49"/>
      <c r="CM7" s="51">
        <f>CM8</f>
        <v>0</v>
      </c>
      <c r="CN7" s="51">
        <f>CN8</f>
        <v>0</v>
      </c>
      <c r="CO7" s="52" t="s">
        <v>121</v>
      </c>
      <c r="CP7" s="52" t="s">
        <v>121</v>
      </c>
      <c r="CQ7" s="52" t="s">
        <v>121</v>
      </c>
      <c r="CR7" s="52" t="s">
        <v>121</v>
      </c>
      <c r="CS7" s="52" t="s">
        <v>121</v>
      </c>
      <c r="CT7" s="52" t="s">
        <v>121</v>
      </c>
      <c r="CU7" s="52" t="s">
        <v>121</v>
      </c>
      <c r="CV7" s="52" t="s">
        <v>121</v>
      </c>
      <c r="CW7" s="52" t="s">
        <v>121</v>
      </c>
      <c r="CX7" s="52" t="s">
        <v>123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2">
      <c r="A8" s="37"/>
      <c r="B8" s="55">
        <v>2021</v>
      </c>
      <c r="C8" s="55">
        <v>382019</v>
      </c>
      <c r="D8" s="55">
        <v>47</v>
      </c>
      <c r="E8" s="55">
        <v>14</v>
      </c>
      <c r="F8" s="55">
        <v>0</v>
      </c>
      <c r="G8" s="55">
        <v>8</v>
      </c>
      <c r="H8" s="55" t="s">
        <v>124</v>
      </c>
      <c r="I8" s="55" t="s">
        <v>125</v>
      </c>
      <c r="J8" s="55" t="s">
        <v>126</v>
      </c>
      <c r="K8" s="55" t="s">
        <v>127</v>
      </c>
      <c r="L8" s="55" t="s">
        <v>128</v>
      </c>
      <c r="M8" s="55" t="s">
        <v>129</v>
      </c>
      <c r="N8" s="55" t="s">
        <v>130</v>
      </c>
      <c r="O8" s="56" t="s">
        <v>131</v>
      </c>
      <c r="P8" s="57" t="s">
        <v>132</v>
      </c>
      <c r="Q8" s="57" t="s">
        <v>133</v>
      </c>
      <c r="R8" s="58">
        <v>36</v>
      </c>
      <c r="S8" s="57" t="s">
        <v>134</v>
      </c>
      <c r="T8" s="57" t="s">
        <v>134</v>
      </c>
      <c r="U8" s="58">
        <v>1108</v>
      </c>
      <c r="V8" s="58">
        <v>45</v>
      </c>
      <c r="W8" s="58">
        <v>0</v>
      </c>
      <c r="X8" s="57" t="s">
        <v>135</v>
      </c>
      <c r="Y8" s="59">
        <v>58.2</v>
      </c>
      <c r="Z8" s="59">
        <v>167.1</v>
      </c>
      <c r="AA8" s="59">
        <v>175.6</v>
      </c>
      <c r="AB8" s="59">
        <v>159.5</v>
      </c>
      <c r="AC8" s="59">
        <v>163.19999999999999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 t="s">
        <v>128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-72</v>
      </c>
      <c r="BG8" s="59">
        <v>40.1</v>
      </c>
      <c r="BH8" s="59">
        <v>43</v>
      </c>
      <c r="BI8" s="59">
        <v>37.299999999999997</v>
      </c>
      <c r="BJ8" s="59">
        <v>38.700000000000003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-516</v>
      </c>
      <c r="BR8" s="60">
        <v>1303</v>
      </c>
      <c r="BS8" s="60">
        <v>1715</v>
      </c>
      <c r="BT8" s="61">
        <v>1663</v>
      </c>
      <c r="BU8" s="61">
        <v>1915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128</v>
      </c>
      <c r="CC8" s="59" t="s">
        <v>128</v>
      </c>
      <c r="CD8" s="59" t="s">
        <v>128</v>
      </c>
      <c r="CE8" s="59" t="s">
        <v>128</v>
      </c>
      <c r="CF8" s="59" t="s">
        <v>128</v>
      </c>
      <c r="CG8" s="59" t="s">
        <v>128</v>
      </c>
      <c r="CH8" s="59" t="s">
        <v>128</v>
      </c>
      <c r="CI8" s="59" t="s">
        <v>128</v>
      </c>
      <c r="CJ8" s="59" t="s">
        <v>128</v>
      </c>
      <c r="CK8" s="59" t="s">
        <v>128</v>
      </c>
      <c r="CL8" s="56" t="s">
        <v>128</v>
      </c>
      <c r="CM8" s="58">
        <v>0</v>
      </c>
      <c r="CN8" s="58">
        <v>0</v>
      </c>
      <c r="CO8" s="59" t="s">
        <v>128</v>
      </c>
      <c r="CP8" s="59" t="s">
        <v>128</v>
      </c>
      <c r="CQ8" s="59" t="s">
        <v>128</v>
      </c>
      <c r="CR8" s="59" t="s">
        <v>128</v>
      </c>
      <c r="CS8" s="59" t="s">
        <v>128</v>
      </c>
      <c r="CT8" s="59" t="s">
        <v>128</v>
      </c>
      <c r="CU8" s="59" t="s">
        <v>128</v>
      </c>
      <c r="CV8" s="59" t="s">
        <v>128</v>
      </c>
      <c r="CW8" s="59" t="s">
        <v>128</v>
      </c>
      <c r="CX8" s="59" t="s">
        <v>128</v>
      </c>
      <c r="CY8" s="56" t="s">
        <v>128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136</v>
      </c>
      <c r="C10" s="64" t="s">
        <v>137</v>
      </c>
      <c r="D10" s="64" t="s">
        <v>138</v>
      </c>
      <c r="E10" s="64" t="s">
        <v>139</v>
      </c>
      <c r="F10" s="64" t="s">
        <v>140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dcterms:created xsi:type="dcterms:W3CDTF">2022-12-09T03:31:19Z</dcterms:created>
  <dcterms:modified xsi:type="dcterms:W3CDTF">2023-01-18T02:22:18Z</dcterms:modified>
  <cp:category/>
</cp:coreProperties>
</file>