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t042026\Desktop\Fw_ 【照会】公営企業に係る経営比較分析表（平成３０年度決算）の分\01松山市\"/>
    </mc:Choice>
  </mc:AlternateContent>
  <xr:revisionPtr revIDLastSave="0" documentId="13_ncr:1_{793BDF69-BA1D-426F-82E5-C309529B2241}" xr6:coauthVersionLast="36" xr6:coauthVersionMax="36" xr10:uidLastSave="{00000000-0000-0000-0000-000000000000}"/>
  <workbookProtection workbookAlgorithmName="SHA-512" workbookHashValue="PkPTaKV+l+//cLgXwTfWtuw3X6dU3EWUmfo+hjb8o1mRVYF5nem6ALoU3gDr71K4uRIJTWrR+Psnms3sKmUyQQ==" workbookSaltValue="TJI3e6rLdgj4Nx3K2w8eD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HJ52" i="4" s="1"/>
  <c r="BI7" i="5"/>
  <c r="GQ52" i="4" s="1"/>
  <c r="BH7" i="5"/>
  <c r="FX52" i="4" s="1"/>
  <c r="BG7" i="5"/>
  <c r="BF7" i="5"/>
  <c r="EL52" i="4" s="1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FE52" i="4"/>
  <c r="BZ52" i="4"/>
  <c r="BG52" i="4"/>
  <c r="MA32" i="4"/>
  <c r="LH32" i="4"/>
  <c r="JC32" i="4"/>
  <c r="HJ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CF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BG30" i="4"/>
  <c r="LE76" i="4"/>
  <c r="FX51" i="4"/>
  <c r="AV76" i="4"/>
  <c r="KO51" i="4"/>
  <c r="HP76" i="4"/>
  <c r="FX30" i="4"/>
  <c r="KO30" i="4"/>
  <c r="BG51" i="4"/>
  <c r="FE51" i="4"/>
  <c r="HA76" i="4"/>
  <c r="AN51" i="4"/>
  <c r="FE30" i="4"/>
  <c r="JV30" i="4"/>
  <c r="AN30" i="4"/>
  <c r="JV51" i="4"/>
  <c r="KP76" i="4"/>
  <c r="AG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<sst xmlns="http://schemas.openxmlformats.org/spreadsheetml/2006/main" count="283" uniqueCount="132">
  <si>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</si>
  <si>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</si>
  <si>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</si>
  <si>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</si>
  <si>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</si>
  <si>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</si>
  <si>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</si>
  <si>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</si>
  <si>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</si>
  <si>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</si>
  <si>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</si>
  <si>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</si>
  <si>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</si>
  <si>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</si>
  <si>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</si>
  <si>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</si>
  <si>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</si>
  <si>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</si>
  <si>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</si>
  <si>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</si>
  <si>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</si>
  <si>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</si>
  <si>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</si>
  <si>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</si>
  <si>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</si>
  <si>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</si>
  <si>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</si>
  <si>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</si>
  <si>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</si>
  <si>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</si>
  <si>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</si>
  <si>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</si>
  <si>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</si>
  <si>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</si>
  <si>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</si>
  <si>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</si>
  <si>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</si>
  <si>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</si>
  <si>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</si>
  <si>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</si>
  <si>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</si>
  <si>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</si>
  <si>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</si>
  <si>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</si>
  <si>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</si>
  <si>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</si>
  <si>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</si>
  <si>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</si>
  <si>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</si>
  <si>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</si>
  <si>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</si>
  <si>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</si>
  <si>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</si>
  <si>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</si>
  <si>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</si>
  <si>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</si>
  <si>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</si>
  <si>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</si>
  <si>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</si>
  <si>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</si>
  <si>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</si>
  <si>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</si>
  <si>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</si>
  <si>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</si>
  <si>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</si>
  <si>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</si>
  <si>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</si>
  <si>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</si>
  <si>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</si>
  <si>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</si>
  <si>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</si>
  <si>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</si>
  <si>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</si>
  <si>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</si>
  <si>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</si>
  <si>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</si>
  <si>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</si>
  <si>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</si>
  <si>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</si>
  <si>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</si>
  <si>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</si>
  <si>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</si>
  <si>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</si>
  <si>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</si>
  <si>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</si>
  <si>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</si>
  <si>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</si>
  <si>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</si>
  <si>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</si>
  <si>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</si>
  <si>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</si>
  <si>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</si>
  <si>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</si>
  <si>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</si>
  <si>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</si>
  <si>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</si>
  <si>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</si>
  <si>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</si>
  <si>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</si>
  <si>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</si>
  <si>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</si>
  <si>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</si>
  <si>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</si>
  <si>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</si>
  <si>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</si>
  <si>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</si>
  <si>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</si>
  <si>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</si>
  <si>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</si>
  <si>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</si>
  <si>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</si>
  <si>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</si>
  <si>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</si>
  <si>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</si>
  <si>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</si>
  <si>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</si>
  <si>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</si>
  <si>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</si>
  <si>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</si>
  <si>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</si>
  <si>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</si>
  <si>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</si>
  <si>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</si>
  <si>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</si>
  <si>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</si>
  <si>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</si>
  <si>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</si>
  <si>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</si>
  <si>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</si>
  <si>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</si>
  <si>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</si>
  <si>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国道高架の耐震補強工事に伴い平成29年度に営業を休止した影響で、収入が0になったが徐々に利用者が戻ってくるなど回復している。
　今後も、指定管理者と協力し、収益性を向上するための検討をしていく。</t>
    <rPh sb="45" eb="47">
      <t>イコウ</t>
    </rPh>
    <rPh sb="120" eb="122">
      <t>シュウニュウ</t>
    </rPh>
    <rPh sb="129" eb="131">
      <t>ジョジョ</t>
    </rPh>
    <rPh sb="132" eb="135">
      <t>リヨウシャ</t>
    </rPh>
    <rPh sb="136" eb="137">
      <t>モド</t>
    </rPh>
    <rPh sb="143" eb="145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</si>
</sst>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599.79999999999995</c:v>
                </c:pt>
                <c:pt idx="1">
                  <c:v>2603.6</c:v>
                </c:pt>
                <c:pt idx="2">
                  <c:v>1619.6</c:v>
                </c:pt>
                <c:pt idx="3">
                  <c:v>0</c:v>
                </c:pt>
                <c:pt idx="4">
                  <c:v>145.9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3-45FC-927E-F86BEE5F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3-45FC-927E-F86BEE5F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7-475B-9008-59D84336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7-475B-9008-59D84336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6A-4BAF-B811-DA07AFE5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A-4BAF-B811-DA07AFE5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0EA-4EA9-805A-D5A4862A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A-4EA9-805A-D5A4862A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F-4B50-A17A-BAF4A901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F-4B50-A17A-BAF4A901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8-40FA-B7C5-C6181DC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8-40FA-B7C5-C6181DC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0-414A-BCCB-D5FF8C3D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0-414A-BCCB-D5FF8C3D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96.2</c:v>
                </c:pt>
                <c:pt idx="2">
                  <c:v>93.8</c:v>
                </c:pt>
                <c:pt idx="3">
                  <c:v>0</c:v>
                </c:pt>
                <c:pt idx="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4-4679-9121-95BA2949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4-4679-9121-95BA2949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2219</c:v>
                </c:pt>
                <c:pt idx="1">
                  <c:v>1402</c:v>
                </c:pt>
                <c:pt idx="2">
                  <c:v>1550</c:v>
                </c:pt>
                <c:pt idx="3">
                  <c:v>-8</c:v>
                </c:pt>
                <c:pt idx="4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7-4D90-A2CA-01037928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7-4D90-A2CA-01037928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Z38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高架下駐車場（朝美）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1079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599.79999999999995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2603.6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1619.6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145.9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31.4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2219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1402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1550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283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Pl9VQ/hMG9pFkpOxI1acNGILG7hQA5ypzA0hA8M5ifxzfAmhaKlrvZoXTI0cdjYdKKQ7vBRe4f8/iPsK5gZLA==" saltValue="ysjkhNjbo7MbYEoQ7nXce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104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104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91</v>
      </c>
      <c r="CE5" s="59" t="s">
        <v>104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101</v>
      </c>
      <c r="CQ5" s="59" t="s">
        <v>102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104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>
        <f t="shared" si="1"/>
        <v>0</v>
      </c>
      <c r="X6" s="62" t="str">
        <f t="shared" si="1"/>
        <v>利用料金制</v>
      </c>
      <c r="Y6" s="64">
        <f>IF(Y8="-",NA(),Y8)</f>
        <v>599.79999999999995</v>
      </c>
      <c r="Z6" s="64">
        <f t="shared" ref="Z6:AH6" si="2">IF(Z8="-",NA(),Z8)</f>
        <v>2603.6</v>
      </c>
      <c r="AA6" s="64">
        <f t="shared" si="2"/>
        <v>1619.6</v>
      </c>
      <c r="AB6" s="64">
        <f t="shared" si="2"/>
        <v>0</v>
      </c>
      <c r="AC6" s="64">
        <f t="shared" si="2"/>
        <v>145.9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83.3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0</v>
      </c>
      <c r="BJ6" s="64">
        <f t="shared" si="5"/>
        <v>31.4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2219</v>
      </c>
      <c r="BR6" s="65">
        <f t="shared" ref="BR6:BZ6" si="6">IF(BR8="-",NA(),BR8)</f>
        <v>1402</v>
      </c>
      <c r="BS6" s="65">
        <f t="shared" si="6"/>
        <v>1550</v>
      </c>
      <c r="BT6" s="65">
        <f t="shared" si="6"/>
        <v>-8</v>
      </c>
      <c r="BU6" s="65">
        <f t="shared" si="6"/>
        <v>283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108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>
        <f t="shared" si="10"/>
        <v>0</v>
      </c>
      <c r="X7" s="62" t="str">
        <f t="shared" si="10"/>
        <v>利用料金制</v>
      </c>
      <c r="Y7" s="64">
        <f>Y8</f>
        <v>599.79999999999995</v>
      </c>
      <c r="Z7" s="64">
        <f t="shared" ref="Z7:AH7" si="11">Z8</f>
        <v>2603.6</v>
      </c>
      <c r="AA7" s="64">
        <f t="shared" si="11"/>
        <v>1619.6</v>
      </c>
      <c r="AB7" s="64">
        <f t="shared" si="11"/>
        <v>0</v>
      </c>
      <c r="AC7" s="64">
        <f t="shared" si="11"/>
        <v>145.9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83.3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0</v>
      </c>
      <c r="BJ7" s="64">
        <f t="shared" si="14"/>
        <v>31.4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2219</v>
      </c>
      <c r="BR7" s="65">
        <f t="shared" ref="BR7:BZ7" si="15">BR8</f>
        <v>1402</v>
      </c>
      <c r="BS7" s="65">
        <f t="shared" si="15"/>
        <v>1550</v>
      </c>
      <c r="BT7" s="65">
        <f t="shared" si="15"/>
        <v>-8</v>
      </c>
      <c r="BU7" s="65">
        <f t="shared" si="15"/>
        <v>283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24</v>
      </c>
      <c r="S8" s="69" t="s">
        <v>121</v>
      </c>
      <c r="T8" s="69" t="s">
        <v>121</v>
      </c>
      <c r="U8" s="70">
        <v>1079</v>
      </c>
      <c r="V8" s="70">
        <v>27</v>
      </c>
      <c r="W8" s="70">
        <v>0</v>
      </c>
      <c r="X8" s="69" t="s">
        <v>122</v>
      </c>
      <c r="Y8" s="71">
        <v>599.79999999999995</v>
      </c>
      <c r="Z8" s="71">
        <v>2603.6</v>
      </c>
      <c r="AA8" s="71">
        <v>1619.6</v>
      </c>
      <c r="AB8" s="71">
        <v>0</v>
      </c>
      <c r="AC8" s="71">
        <v>145.9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115</v>
      </c>
      <c r="AV8" s="72" t="s">
        <v>115</v>
      </c>
      <c r="AW8" s="72" t="s">
        <v>115</v>
      </c>
      <c r="AX8" s="72" t="s">
        <v>115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83.3</v>
      </c>
      <c r="BG8" s="71">
        <v>96.2</v>
      </c>
      <c r="BH8" s="71">
        <v>93.8</v>
      </c>
      <c r="BI8" s="71">
        <v>0</v>
      </c>
      <c r="BJ8" s="71">
        <v>31.4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2219</v>
      </c>
      <c r="BR8" s="72">
        <v>1402</v>
      </c>
      <c r="BS8" s="72">
        <v>1550</v>
      </c>
      <c r="BT8" s="73">
        <v>-8</v>
      </c>
      <c r="BU8" s="73">
        <v>283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 t="s">
        <v>115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dcterms:created xsi:type="dcterms:W3CDTF">2019-12-05T07:28:29Z</dcterms:created>
  <dcterms:modified xsi:type="dcterms:W3CDTF">2020-01-27T06:04:46Z</dcterms:modified>
  <cp:category/>
</cp:coreProperties>
</file>