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共有\■■印刷用\Fw_ 【照会】公営企業に係る経営比較分析表（平成３０年度決算）の分\01松山市\"/>
    </mc:Choice>
  </mc:AlternateContent>
  <xr:revisionPtr revIDLastSave="0" documentId="13_ncr:1_{F59CCC90-05C5-4F8B-995F-48BC246E45F9}" xr6:coauthVersionLast="36" xr6:coauthVersionMax="36" xr10:uidLastSave="{00000000-0000-0000-0000-000000000000}"/>
  <workbookProtection workbookAlgorithmName="SHA-512" workbookHashValue="1O0CkAUE5AjTSHh8g4JyCHojmOQJDD3WI5lzBrda0eUU+M9RedziZckKOs6D1gI1ZYDqboEMnaNnhs5dz7DVwQ==" workbookSaltValue="0xGXIBMAKnZM0a+iQghnYQ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JQ8" i="4"/>
  <c r="HX8" i="4"/>
  <c r="FJ8" i="4"/>
  <c r="CF8" i="4"/>
  <c r="AQ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LH30" i="4"/>
  <c r="GQ51" i="4"/>
  <c r="GQ30" i="4"/>
  <c r="IE76" i="4"/>
  <c r="BZ51" i="4"/>
  <c r="HP76" i="4"/>
  <c r="BG30" i="4"/>
  <c r="AV76" i="4"/>
  <c r="KO30" i="4"/>
  <c r="BG51" i="4"/>
  <c r="KO51" i="4"/>
  <c r="FX30" i="4"/>
  <c r="LE76" i="4"/>
  <c r="FX51" i="4"/>
  <c r="HA76" i="4"/>
  <c r="AN51" i="4"/>
  <c r="FE30" i="4"/>
  <c r="AN30" i="4"/>
  <c r="KP76" i="4"/>
  <c r="FE51" i="4"/>
  <c r="AG76" i="4"/>
  <c r="JV51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<sst xmlns="http://schemas.openxmlformats.org/spreadsheetml/2006/main" count="283" uniqueCount="134">
  <si>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</si>
  <si>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</si>
  <si>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</si>
  <si>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</si>
  <si>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</si>
  <si>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</si>
  <si>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</si>
  <si>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</si>
  <si>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</si>
  <si>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</si>
  <si>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</si>
  <si>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</si>
  <si>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</si>
  <si>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</si>
  <si>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</si>
  <si>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</si>
  <si>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</si>
  <si>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</si>
  <si>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</si>
  <si>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</si>
  <si>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</si>
  <si>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</si>
  <si>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</si>
  <si>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</si>
  <si>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</si>
  <si>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</si>
  <si>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</si>
  <si>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</si>
  <si>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</si>
  <si>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</si>
  <si>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</si>
  <si>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</si>
  <si>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</si>
  <si>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</si>
  <si>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</si>
  <si>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</si>
  <si>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</si>
  <si>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</si>
  <si>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</si>
  <si>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</si>
  <si>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</si>
  <si>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</si>
  <si>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</si>
  <si>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</si>
  <si>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</si>
  <si>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</si>
  <si>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</si>
  <si>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</si>
  <si>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</si>
  <si>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</si>
  <si>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</si>
  <si>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</si>
  <si>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</si>
  <si>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</si>
  <si>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</si>
  <si>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</si>
  <si>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</si>
  <si>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</si>
  <si>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</si>
  <si>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</si>
  <si>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</si>
  <si>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</si>
  <si>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</si>
  <si>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</si>
  <si>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</si>
  <si>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</si>
  <si>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</si>
  <si>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</si>
  <si>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</si>
  <si>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</si>
  <si>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</si>
  <si>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</si>
  <si>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</si>
  <si>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</si>
  <si>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</si>
  <si>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</si>
  <si>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</si>
  <si>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</si>
  <si>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</si>
  <si>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</si>
  <si>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</si>
  <si>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</si>
  <si>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</si>
  <si>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</si>
  <si>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</si>
  <si>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</si>
  <si>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</si>
  <si>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</si>
  <si>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</si>
  <si>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</si>
  <si>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</si>
  <si>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</si>
  <si>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</si>
  <si>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</si>
  <si>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</si>
  <si>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</si>
  <si>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</si>
  <si>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</si>
  <si>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</si>
  <si>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</si>
  <si>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</si>
  <si>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</si>
  <si>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</si>
  <si>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</si>
  <si>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</si>
  <si>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</si>
  <si>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</si>
  <si>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</si>
  <si>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</si>
  <si>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</si>
  <si>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</si>
  <si>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</si>
  <si>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</si>
  <si>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</si>
  <si>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</si>
  <si>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</si>
  <si>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</si>
  <si>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</si>
  <si>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</si>
  <si>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</si>
  <si>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</si>
  <si>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</si>
  <si>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</si>
  <si>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</si>
  <si>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</si>
  <si>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</si>
  <si>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</si>
  <si>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</si>
  <si>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</si>
  <si>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</si>
  <si>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</si>
  <si>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当駐車場は定期のみの駐車場であり、稼働率は算定していない。今後は指定管理者と協力しながら、継続的な利用者の確保に努めていく必要がある。</t>
    <phoneticPr fontId="5"/>
  </si>
  <si>
    <t xml:space="preserve">　指定管理者と協力しながら、継続的な利用者の確保及び維持管理に努めていく必要がある。 </t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</si>
  <si>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rPh sb="45" eb="47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</si>
</sst>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557.6</c:v>
                </c:pt>
                <c:pt idx="1">
                  <c:v>2644.4</c:v>
                </c:pt>
                <c:pt idx="2">
                  <c:v>1622.9</c:v>
                </c:pt>
                <c:pt idx="3">
                  <c:v>164.6</c:v>
                </c:pt>
                <c:pt idx="4">
                  <c:v>166.7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5-494F-A1EA-78D77378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5-494F-A1EA-78D77378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2-47A4-8944-6F610D7C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2-47A4-8944-6F610D7C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8B-42F5-8418-20CE8887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8B-42F5-8418-20CE8887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3CA-4C1A-94B9-E5E8176B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A-4C1A-94B9-E5E8176B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D-4C57-A6EA-08F54EB38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D-4C57-A6EA-08F54EB38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F-4496-B854-DC97032D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F-4496-B854-DC97032D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D-4BD9-A77F-DF4C40CA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D-4BD9-A77F-DF4C40CA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96.2</c:v>
                </c:pt>
                <c:pt idx="2">
                  <c:v>93.8</c:v>
                </c:pt>
                <c:pt idx="3">
                  <c:v>39.299999999999997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1-4EBE-A342-08E6E947C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1-4EBE-A342-08E6E947C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1080</c:v>
                </c:pt>
                <c:pt idx="1">
                  <c:v>687</c:v>
                </c:pt>
                <c:pt idx="2">
                  <c:v>731</c:v>
                </c:pt>
                <c:pt idx="3">
                  <c:v>875</c:v>
                </c:pt>
                <c:pt idx="4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B-4D44-9947-6A997C51A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B-4D44-9947-6A997C51A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IZ58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高架下駐車場（永木町）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428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557.6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2644.4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1622.9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164.6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166.7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 t="str">
        <f>データ!AX7</f>
        <v>-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82.1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96.2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93.8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39.299999999999997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1080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687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731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875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915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1vy5acUXnc8rgiPSZuFWYB1GubHoZsgeo0fsobpnnoZyzLrZRQCPEhNSlNEwPBYETDQcJRFKPXL7gfTWoq5ww==" saltValue="SbGhBR5AzG6MS5CbvzOMD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100</v>
      </c>
      <c r="AX5" s="59" t="s">
        <v>92</v>
      </c>
      <c r="AY5" s="59" t="s">
        <v>102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100</v>
      </c>
      <c r="BI5" s="59" t="s">
        <v>103</v>
      </c>
      <c r="BJ5" s="59" t="s">
        <v>104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105</v>
      </c>
      <c r="BR5" s="59" t="s">
        <v>90</v>
      </c>
      <c r="BS5" s="59" t="s">
        <v>100</v>
      </c>
      <c r="BT5" s="59" t="s">
        <v>103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106</v>
      </c>
      <c r="CC5" s="59" t="s">
        <v>107</v>
      </c>
      <c r="CD5" s="59" t="s">
        <v>100</v>
      </c>
      <c r="CE5" s="59" t="s">
        <v>92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100</v>
      </c>
      <c r="CR5" s="59" t="s">
        <v>101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105</v>
      </c>
      <c r="DA5" s="59" t="s">
        <v>90</v>
      </c>
      <c r="DB5" s="59" t="s">
        <v>100</v>
      </c>
      <c r="DC5" s="59" t="s">
        <v>103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106</v>
      </c>
      <c r="DL5" s="59" t="s">
        <v>108</v>
      </c>
      <c r="DM5" s="59" t="s">
        <v>100</v>
      </c>
      <c r="DN5" s="59" t="s">
        <v>103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愛媛県松山市</v>
      </c>
      <c r="I6" s="60" t="str">
        <f t="shared" si="1"/>
        <v>高架下駐車場（永木町）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428</v>
      </c>
      <c r="V6" s="63">
        <f t="shared" si="1"/>
        <v>15</v>
      </c>
      <c r="W6" s="63">
        <f t="shared" si="1"/>
        <v>0</v>
      </c>
      <c r="X6" s="62" t="str">
        <f t="shared" si="1"/>
        <v>利用料金制</v>
      </c>
      <c r="Y6" s="64">
        <f>IF(Y8="-",NA(),Y8)</f>
        <v>557.6</v>
      </c>
      <c r="Z6" s="64">
        <f t="shared" ref="Z6:AH6" si="2">IF(Z8="-",NA(),Z8)</f>
        <v>2644.4</v>
      </c>
      <c r="AA6" s="64">
        <f t="shared" si="2"/>
        <v>1622.9</v>
      </c>
      <c r="AB6" s="64">
        <f t="shared" si="2"/>
        <v>164.6</v>
      </c>
      <c r="AC6" s="64">
        <f t="shared" si="2"/>
        <v>166.7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82.1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39.299999999999997</v>
      </c>
      <c r="BJ6" s="64">
        <f t="shared" si="5"/>
        <v>40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1080</v>
      </c>
      <c r="BR6" s="65">
        <f t="shared" ref="BR6:BZ6" si="6">IF(BR8="-",NA(),BR8)</f>
        <v>687</v>
      </c>
      <c r="BS6" s="65">
        <f t="shared" si="6"/>
        <v>731</v>
      </c>
      <c r="BT6" s="65">
        <f t="shared" si="6"/>
        <v>875</v>
      </c>
      <c r="BU6" s="65">
        <f t="shared" si="6"/>
        <v>915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111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松山市</v>
      </c>
      <c r="I7" s="60" t="str">
        <f t="shared" si="10"/>
        <v>高架下駐車場（永木町）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428</v>
      </c>
      <c r="V7" s="63">
        <f t="shared" si="10"/>
        <v>15</v>
      </c>
      <c r="W7" s="63">
        <f t="shared" si="10"/>
        <v>0</v>
      </c>
      <c r="X7" s="62" t="str">
        <f t="shared" si="10"/>
        <v>利用料金制</v>
      </c>
      <c r="Y7" s="64">
        <f>Y8</f>
        <v>557.6</v>
      </c>
      <c r="Z7" s="64">
        <f t="shared" ref="Z7:AH7" si="11">Z8</f>
        <v>2644.4</v>
      </c>
      <c r="AA7" s="64">
        <f t="shared" si="11"/>
        <v>1622.9</v>
      </c>
      <c r="AB7" s="64">
        <f t="shared" si="11"/>
        <v>164.6</v>
      </c>
      <c r="AC7" s="64">
        <f t="shared" si="11"/>
        <v>166.7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82.1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39.299999999999997</v>
      </c>
      <c r="BJ7" s="64">
        <f t="shared" si="14"/>
        <v>40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1080</v>
      </c>
      <c r="BR7" s="65">
        <f t="shared" ref="BR7:BZ7" si="15">BR8</f>
        <v>687</v>
      </c>
      <c r="BS7" s="65">
        <f t="shared" si="15"/>
        <v>731</v>
      </c>
      <c r="BT7" s="65">
        <f t="shared" si="15"/>
        <v>875</v>
      </c>
      <c r="BU7" s="65">
        <f t="shared" si="15"/>
        <v>915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 t="str">
        <f>CN8</f>
        <v>-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6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34</v>
      </c>
      <c r="S8" s="69" t="s">
        <v>123</v>
      </c>
      <c r="T8" s="69" t="s">
        <v>123</v>
      </c>
      <c r="U8" s="70">
        <v>428</v>
      </c>
      <c r="V8" s="70">
        <v>15</v>
      </c>
      <c r="W8" s="70">
        <v>0</v>
      </c>
      <c r="X8" s="69" t="s">
        <v>124</v>
      </c>
      <c r="Y8" s="71">
        <v>557.6</v>
      </c>
      <c r="Z8" s="71">
        <v>2644.4</v>
      </c>
      <c r="AA8" s="71">
        <v>1622.9</v>
      </c>
      <c r="AB8" s="71">
        <v>164.6</v>
      </c>
      <c r="AC8" s="71">
        <v>166.7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117</v>
      </c>
      <c r="AV8" s="72" t="s">
        <v>117</v>
      </c>
      <c r="AW8" s="72" t="s">
        <v>117</v>
      </c>
      <c r="AX8" s="72" t="s">
        <v>117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82.1</v>
      </c>
      <c r="BG8" s="71">
        <v>96.2</v>
      </c>
      <c r="BH8" s="71">
        <v>93.8</v>
      </c>
      <c r="BI8" s="71">
        <v>39.299999999999997</v>
      </c>
      <c r="BJ8" s="71">
        <v>40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1080</v>
      </c>
      <c r="BR8" s="72">
        <v>687</v>
      </c>
      <c r="BS8" s="72">
        <v>731</v>
      </c>
      <c r="BT8" s="73">
        <v>875</v>
      </c>
      <c r="BU8" s="73">
        <v>915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 t="s">
        <v>117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武智　昭文-1</cp:lastModifiedBy>
  <dcterms:created xsi:type="dcterms:W3CDTF">2019-12-05T07:28:25Z</dcterms:created>
  <dcterms:modified xsi:type="dcterms:W3CDTF">2020-01-27T06:06:25Z</dcterms:modified>
  <cp:category/>
</cp:coreProperties>
</file>