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30決算（H31実施）\02 その他照会・通知\20200210〆公営企業に係る経営比較分析表（平成３０年度決算）の\03_各課回答\01_都市・交通計画課\"/>
    </mc:Choice>
  </mc:AlternateContent>
  <xr:revisionPtr revIDLastSave="0" documentId="13_ncr:1_{4BDA3A35-0348-47AC-86E1-4A68560DED56}" xr6:coauthVersionLast="36" xr6:coauthVersionMax="36" xr10:uidLastSave="{00000000-0000-0000-0000-000000000000}"/>
  <workbookProtection workbookAlgorithmName="SHA-512" workbookHashValue="ViCIA5VKTIwu9Z8lPq5ZhijYs4knZFDhB0vjSQ8dPom66fXCD6Mk9zQsHUkyQxLf1SnxDamM1qKnkOepfkchFw==" workbookSaltValue="NAW4Q3K7rVNyKDTTYEhfx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Z30" i="4" l="1"/>
  <c r="BK76" i="4"/>
  <c r="LH51" i="4"/>
  <c r="IE76" i="4"/>
  <c r="GQ30" i="4"/>
  <c r="LT76" i="4"/>
  <c r="GQ51" i="4"/>
  <c r="LH30" i="4"/>
  <c r="BZ51" i="4"/>
  <c r="HP76" i="4"/>
  <c r="BG30" i="4"/>
  <c r="KO30" i="4"/>
  <c r="AV76" i="4"/>
  <c r="KO51" i="4"/>
  <c r="BG51" i="4"/>
  <c r="LE76" i="4"/>
  <c r="FX51" i="4"/>
  <c r="FX30" i="4"/>
  <c r="HA76" i="4"/>
  <c r="AN51" i="4"/>
  <c r="FE30" i="4"/>
  <c r="JV51" i="4"/>
  <c r="AN30" i="4"/>
  <c r="KP76" i="4"/>
  <c r="FE51" i="4"/>
  <c r="AG76" i="4"/>
  <c r="JV30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<sst xmlns="http://schemas.openxmlformats.org/spreadsheetml/2006/main" count="283" uniqueCount="160">
  <si>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</si>
  <si>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</si>
  <si>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</si>
  <si>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</si>
  <si>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</si>
  <si>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</si>
  <si>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</si>
  <si>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</si>
  <si>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</si>
  <si>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</si>
  <si>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</si>
  <si>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</si>
  <si>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</si>
  <si>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</si>
  <si>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</si>
  <si>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</si>
  <si>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</si>
  <si>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</si>
  <si>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</si>
  <si>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</si>
  <si>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</si>
  <si>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</si>
  <si>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</si>
  <si>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</si>
  <si>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</si>
  <si>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</si>
  <si>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</si>
  <si>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</si>
  <si>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</si>
  <si>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</si>
  <si>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</si>
  <si>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</si>
  <si>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</si>
  <si>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</si>
  <si>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</si>
  <si>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</si>
  <si>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</si>
  <si>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</si>
  <si>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</si>
  <si>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</si>
  <si>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</si>
  <si>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</si>
  <si>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</si>
  <si>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</si>
  <si>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</si>
  <si>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</si>
  <si>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</si>
  <si>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</si>
  <si>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</si>
  <si>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</si>
  <si>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</si>
  <si>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</si>
  <si>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</si>
  <si>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</si>
  <si>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</si>
  <si>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</si>
  <si>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</si>
  <si>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</si>
  <si>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</si>
  <si>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</si>
  <si>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</si>
  <si>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</si>
  <si>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</si>
  <si>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</si>
  <si>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</si>
  <si>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</si>
  <si>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</si>
  <si>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</si>
  <si>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</si>
  <si>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</si>
  <si>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</si>
  <si>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</si>
  <si>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</si>
  <si>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</si>
  <si>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</si>
  <si>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</si>
  <si>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</si>
  <si>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</si>
  <si>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</si>
  <si>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</si>
  <si>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</si>
  <si>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</si>
  <si>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</si>
  <si>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</si>
  <si>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</si>
  <si>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</si>
  <si>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</si>
  <si>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</si>
  <si>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</si>
  <si>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</si>
  <si>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</si>
  <si>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</si>
  <si>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</si>
  <si>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</si>
  <si>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</si>
  <si>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</si>
  <si>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</si>
  <si>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</si>
  <si>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</si>
  <si>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</si>
  <si>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</si>
  <si>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</si>
  <si>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</si>
  <si>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</si>
  <si>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</si>
  <si>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</si>
  <si>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</si>
  <si>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</si>
  <si>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</si>
  <si>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</si>
  <si>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</si>
  <si>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</si>
  <si>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</si>
  <si>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</si>
  <si>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</si>
  <si>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</si>
  <si>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</si>
  <si>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</si>
  <si>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</si>
  <si>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</si>
  <si>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</si>
  <si>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</si>
  <si>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</si>
  <si>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</si>
  <si>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</si>
  <si>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</si>
  <si>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</si>
  <si>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</si>
  <si>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</si>
  <si>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</si>
  <si>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</si>
  <si>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</si>
  <si>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</si>
  <si>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</si>
  <si>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</si>
  <si>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</si>
  <si>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</si>
  <si>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</si>
  <si>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</si>
  <si>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松山市</t>
  </si>
  <si>
    <t>上野町駐車場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</si>
  <si>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</si>
  <si>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</si>
  <si>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</si>
  <si>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</si>
  <si>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</si>
  <si>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</si>
  <si>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</si>
  <si>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</si>
  <si>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</si>
  <si>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</si>
  <si>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</si>
  <si>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</si>
  <si>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</si>
  <si>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</si>
  <si>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</si>
  <si>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他会計からの繰入は必要ない状況であり、収支も安定している中、適切に維持管理をしていく必要がある。</t>
    <phoneticPr fontId="5"/>
  </si>
  <si>
    <t>　指定管理者と協力しながら、継続的な利用者の確保及び維持管理に努めていく必要がある。</t>
    <phoneticPr fontId="5"/>
  </si>
  <si>
    <t>　当駐車場は定期のみの駐車場であり、稼働率は算定していない。
　なお、中心部から離れているものの、周辺の民間のマンションの入居者が増加していることから、利用者が徐々に増加している。</t>
    <rPh sb="35" eb="36">
      <t>チュウ</t>
    </rPh>
    <phoneticPr fontId="5"/>
  </si>
  <si>
    <r>
      <t xml:space="preserve"> 平成27年度から、指定管理者による利用料金制の導入により、安定した運営が行われている。（平成29年度以降は、指定管理者の決算を合わせたため、収益等の状況が下がったように見えている。）
</t>
    </r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平成29年度は、ライン補修などの維持修繕を実施し、費用がかさみ収支が悪化したが、今後、近隣団地の入居者数は増えており、利用者は増加見込みである。</t>
    </r>
    <r>
      <rPr>
        <sz val="11"/>
        <color theme="1"/>
        <rFont val="ＭＳ ゴシック"/>
        <family val="3"/>
        <charset val="128"/>
      </rPr>
      <t xml:space="preserve">
　今後も、指定管理者と協力し、収益性を向上するための検討をしていく。</t>
    </r>
    <rPh sb="30" eb="32">
      <t>アンテイ</t>
    </rPh>
    <rPh sb="34" eb="36">
      <t>ウンエイ</t>
    </rPh>
    <rPh sb="37" eb="38">
      <t>オコナ</t>
    </rPh>
    <rPh sb="51" eb="53">
      <t>イコウ</t>
    </rPh>
    <rPh sb="94" eb="96">
      <t>ヘイセイ</t>
    </rPh>
    <rPh sb="98" eb="100">
      <t>ネンド</t>
    </rPh>
    <rPh sb="105" eb="107">
      <t>ホシュウ</t>
    </rPh>
    <rPh sb="110" eb="112">
      <t>イジ</t>
    </rPh>
    <rPh sb="112" eb="114">
      <t>シュウゼン</t>
    </rPh>
    <rPh sb="115" eb="117">
      <t>ジッシ</t>
    </rPh>
    <rPh sb="119" eb="121">
      <t>ヒヨウ</t>
    </rPh>
    <rPh sb="125" eb="127">
      <t>シュウシ</t>
    </rPh>
    <rPh sb="128" eb="130">
      <t>アッカ</t>
    </rPh>
    <rPh sb="134" eb="136">
      <t>コンゴ</t>
    </rPh>
    <rPh sb="137" eb="139">
      <t>キンリン</t>
    </rPh>
    <rPh sb="139" eb="141">
      <t>ダンチ</t>
    </rPh>
    <rPh sb="142" eb="145">
      <t>ニュウキョシャ</t>
    </rPh>
    <rPh sb="145" eb="146">
      <t>スウ</t>
    </rPh>
    <rPh sb="147" eb="148">
      <t>フ</t>
    </rPh>
    <rPh sb="153" eb="156">
      <t>リヨウシャ</t>
    </rPh>
    <rPh sb="157" eb="159">
      <t>ゾウカ</t>
    </rPh>
    <rPh sb="159" eb="161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</si>
</sst>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259.3</c:v>
                </c:pt>
                <c:pt idx="1">
                  <c:v>2530</c:v>
                </c:pt>
                <c:pt idx="2">
                  <c:v>1626.2</c:v>
                </c:pt>
                <c:pt idx="3">
                  <c:v>164.2</c:v>
                </c:pt>
                <c:pt idx="4">
                  <c:v>122.1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5-4BBF-A846-A26C53206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5-4BBF-A846-A26C53206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0-4792-A6E2-EE3FD049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0-4792-A6E2-EE3FD049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174-4C2F-838C-0000F235A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4-4C2F-838C-0000F235A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4A-4C68-8377-D36C94108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A-4C68-8377-D36C94108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8-46CD-8773-399FB87D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38-46CD-8773-399FB87D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A-43B4-A876-60B57C71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3B4-A876-60B57C71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9-4FF0-B006-51E508C6C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9-4FF0-B006-51E508C6C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61.4</c:v>
                </c:pt>
                <c:pt idx="1">
                  <c:v>96</c:v>
                </c:pt>
                <c:pt idx="2">
                  <c:v>93.9</c:v>
                </c:pt>
                <c:pt idx="3">
                  <c:v>39.1</c:v>
                </c:pt>
                <c:pt idx="4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4-43C2-B33A-CB3F0E81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4-43C2-B33A-CB3F0E81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1225</c:v>
                </c:pt>
                <c:pt idx="1">
                  <c:v>1215</c:v>
                </c:pt>
                <c:pt idx="2">
                  <c:v>1282</c:v>
                </c:pt>
                <c:pt idx="3">
                  <c:v>1557</c:v>
                </c:pt>
                <c:pt idx="4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B-4ECF-A56F-FDF29F1C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B-4ECF-A56F-FDF29F1C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50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上野町駐車場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4695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147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162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159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259.3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2530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1626.2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164.2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122.1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156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158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 t="str">
        <f>データ!AX7</f>
        <v>-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61.4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93.9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39.1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18.100000000000001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1225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1215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1282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1557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1094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157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gClGnMBD3xox5L3OXHVKC3isQdedmtiTCU1Xm2oJn8WbZRpv74ZBXaZR21+nwJlkl5Kr1uJiURTHFwXB7OyYQQ==" saltValue="7ZMCEDztPMmiIqr8WcfQI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92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91</v>
      </c>
      <c r="AW5" s="59" t="s">
        <v>106</v>
      </c>
      <c r="AX5" s="59" t="s">
        <v>107</v>
      </c>
      <c r="AY5" s="59" t="s">
        <v>104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108</v>
      </c>
      <c r="BG5" s="59" t="s">
        <v>109</v>
      </c>
      <c r="BH5" s="59" t="s">
        <v>110</v>
      </c>
      <c r="BI5" s="59" t="s">
        <v>111</v>
      </c>
      <c r="BJ5" s="59" t="s">
        <v>112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113</v>
      </c>
      <c r="BR5" s="59" t="s">
        <v>114</v>
      </c>
      <c r="BS5" s="59" t="s">
        <v>115</v>
      </c>
      <c r="BT5" s="59" t="s">
        <v>116</v>
      </c>
      <c r="BU5" s="59" t="s">
        <v>117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118</v>
      </c>
      <c r="CC5" s="59" t="s">
        <v>119</v>
      </c>
      <c r="CD5" s="59" t="s">
        <v>106</v>
      </c>
      <c r="CE5" s="59" t="s">
        <v>107</v>
      </c>
      <c r="CF5" s="59" t="s">
        <v>120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101</v>
      </c>
      <c r="CP5" s="59" t="s">
        <v>121</v>
      </c>
      <c r="CQ5" s="59" t="s">
        <v>122</v>
      </c>
      <c r="CR5" s="59" t="s">
        <v>123</v>
      </c>
      <c r="CS5" s="59" t="s">
        <v>124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105</v>
      </c>
      <c r="DA5" s="59" t="s">
        <v>102</v>
      </c>
      <c r="DB5" s="59" t="s">
        <v>125</v>
      </c>
      <c r="DC5" s="59" t="s">
        <v>103</v>
      </c>
      <c r="DD5" s="59" t="s">
        <v>126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127</v>
      </c>
      <c r="DL5" s="59" t="s">
        <v>128</v>
      </c>
      <c r="DM5" s="59" t="s">
        <v>129</v>
      </c>
      <c r="DN5" s="59" t="s">
        <v>130</v>
      </c>
      <c r="DO5" s="59" t="s">
        <v>131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132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愛媛県松山市</v>
      </c>
      <c r="I6" s="60" t="str">
        <f t="shared" si="1"/>
        <v>上野町駐車場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無</v>
      </c>
      <c r="T6" s="62" t="str">
        <f t="shared" si="1"/>
        <v>無</v>
      </c>
      <c r="U6" s="63">
        <f t="shared" si="1"/>
        <v>4695</v>
      </c>
      <c r="V6" s="63">
        <f t="shared" si="1"/>
        <v>162</v>
      </c>
      <c r="W6" s="63">
        <f t="shared" si="1"/>
        <v>0</v>
      </c>
      <c r="X6" s="62" t="str">
        <f t="shared" si="1"/>
        <v>利用料金制</v>
      </c>
      <c r="Y6" s="64">
        <f>IF(Y8="-",NA(),Y8)</f>
        <v>259.3</v>
      </c>
      <c r="Z6" s="64">
        <f t="shared" ref="Z6:AH6" si="2">IF(Z8="-",NA(),Z8)</f>
        <v>2530</v>
      </c>
      <c r="AA6" s="64">
        <f t="shared" si="2"/>
        <v>1626.2</v>
      </c>
      <c r="AB6" s="64">
        <f t="shared" si="2"/>
        <v>164.2</v>
      </c>
      <c r="AC6" s="64">
        <f t="shared" si="2"/>
        <v>122.1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61.4</v>
      </c>
      <c r="BG6" s="64">
        <f t="shared" ref="BG6:BO6" si="5">IF(BG8="-",NA(),BG8)</f>
        <v>96</v>
      </c>
      <c r="BH6" s="64">
        <f t="shared" si="5"/>
        <v>93.9</v>
      </c>
      <c r="BI6" s="64">
        <f t="shared" si="5"/>
        <v>39.1</v>
      </c>
      <c r="BJ6" s="64">
        <f t="shared" si="5"/>
        <v>18.100000000000001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1225</v>
      </c>
      <c r="BR6" s="65">
        <f t="shared" ref="BR6:BZ6" si="6">IF(BR8="-",NA(),BR8)</f>
        <v>1215</v>
      </c>
      <c r="BS6" s="65">
        <f t="shared" si="6"/>
        <v>1282</v>
      </c>
      <c r="BT6" s="65">
        <f t="shared" si="6"/>
        <v>1557</v>
      </c>
      <c r="BU6" s="65">
        <f t="shared" si="6"/>
        <v>1094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133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134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135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愛媛県　松山市</v>
      </c>
      <c r="I7" s="60" t="str">
        <f t="shared" si="10"/>
        <v>上野町駐車場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無</v>
      </c>
      <c r="T7" s="62" t="str">
        <f t="shared" si="10"/>
        <v>無</v>
      </c>
      <c r="U7" s="63">
        <f t="shared" si="10"/>
        <v>4695</v>
      </c>
      <c r="V7" s="63">
        <f t="shared" si="10"/>
        <v>162</v>
      </c>
      <c r="W7" s="63">
        <f t="shared" si="10"/>
        <v>0</v>
      </c>
      <c r="X7" s="62" t="str">
        <f t="shared" si="10"/>
        <v>利用料金制</v>
      </c>
      <c r="Y7" s="64">
        <f>Y8</f>
        <v>259.3</v>
      </c>
      <c r="Z7" s="64">
        <f t="shared" ref="Z7:AH7" si="11">Z8</f>
        <v>2530</v>
      </c>
      <c r="AA7" s="64">
        <f t="shared" si="11"/>
        <v>1626.2</v>
      </c>
      <c r="AB7" s="64">
        <f t="shared" si="11"/>
        <v>164.2</v>
      </c>
      <c r="AC7" s="64">
        <f t="shared" si="11"/>
        <v>122.1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61.4</v>
      </c>
      <c r="BG7" s="64">
        <f t="shared" ref="BG7:BO7" si="14">BG8</f>
        <v>96</v>
      </c>
      <c r="BH7" s="64">
        <f t="shared" si="14"/>
        <v>93.9</v>
      </c>
      <c r="BI7" s="64">
        <f t="shared" si="14"/>
        <v>39.1</v>
      </c>
      <c r="BJ7" s="64">
        <f t="shared" si="14"/>
        <v>18.100000000000001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1225</v>
      </c>
      <c r="BR7" s="65">
        <f t="shared" ref="BR7:BZ7" si="15">BR8</f>
        <v>1215</v>
      </c>
      <c r="BS7" s="65">
        <f t="shared" si="15"/>
        <v>1282</v>
      </c>
      <c r="BT7" s="65">
        <f t="shared" si="15"/>
        <v>1557</v>
      </c>
      <c r="BU7" s="65">
        <f t="shared" si="15"/>
        <v>1094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136</v>
      </c>
      <c r="CC7" s="64" t="s">
        <v>136</v>
      </c>
      <c r="CD7" s="64" t="s">
        <v>136</v>
      </c>
      <c r="CE7" s="64" t="s">
        <v>136</v>
      </c>
      <c r="CF7" s="64" t="s">
        <v>136</v>
      </c>
      <c r="CG7" s="64" t="s">
        <v>136</v>
      </c>
      <c r="CH7" s="64" t="s">
        <v>136</v>
      </c>
      <c r="CI7" s="64" t="s">
        <v>136</v>
      </c>
      <c r="CJ7" s="64" t="s">
        <v>136</v>
      </c>
      <c r="CK7" s="64" t="s">
        <v>137</v>
      </c>
      <c r="CL7" s="61"/>
      <c r="CM7" s="63">
        <f>CM8</f>
        <v>0</v>
      </c>
      <c r="CN7" s="63" t="str">
        <f>CN8</f>
        <v>-</v>
      </c>
      <c r="CO7" s="64" t="s">
        <v>136</v>
      </c>
      <c r="CP7" s="64" t="s">
        <v>136</v>
      </c>
      <c r="CQ7" s="64" t="s">
        <v>136</v>
      </c>
      <c r="CR7" s="64" t="s">
        <v>136</v>
      </c>
      <c r="CS7" s="64" t="s">
        <v>136</v>
      </c>
      <c r="CT7" s="64" t="s">
        <v>136</v>
      </c>
      <c r="CU7" s="64" t="s">
        <v>136</v>
      </c>
      <c r="CV7" s="64" t="s">
        <v>136</v>
      </c>
      <c r="CW7" s="64" t="s">
        <v>136</v>
      </c>
      <c r="CX7" s="64" t="s">
        <v>138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3</v>
      </c>
      <c r="H8" s="67" t="s">
        <v>139</v>
      </c>
      <c r="I8" s="67" t="s">
        <v>140</v>
      </c>
      <c r="J8" s="67" t="s">
        <v>141</v>
      </c>
      <c r="K8" s="67" t="s">
        <v>142</v>
      </c>
      <c r="L8" s="67" t="s">
        <v>143</v>
      </c>
      <c r="M8" s="67" t="s">
        <v>144</v>
      </c>
      <c r="N8" s="67" t="s">
        <v>145</v>
      </c>
      <c r="O8" s="68" t="s">
        <v>146</v>
      </c>
      <c r="P8" s="69" t="s">
        <v>147</v>
      </c>
      <c r="Q8" s="69" t="s">
        <v>148</v>
      </c>
      <c r="R8" s="70">
        <v>25</v>
      </c>
      <c r="S8" s="69" t="s">
        <v>149</v>
      </c>
      <c r="T8" s="69" t="s">
        <v>149</v>
      </c>
      <c r="U8" s="70">
        <v>4695</v>
      </c>
      <c r="V8" s="70">
        <v>162</v>
      </c>
      <c r="W8" s="70">
        <v>0</v>
      </c>
      <c r="X8" s="69" t="s">
        <v>150</v>
      </c>
      <c r="Y8" s="71">
        <v>259.3</v>
      </c>
      <c r="Z8" s="71">
        <v>2530</v>
      </c>
      <c r="AA8" s="71">
        <v>1626.2</v>
      </c>
      <c r="AB8" s="71">
        <v>164.2</v>
      </c>
      <c r="AC8" s="71">
        <v>122.1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143</v>
      </c>
      <c r="AV8" s="72" t="s">
        <v>143</v>
      </c>
      <c r="AW8" s="72" t="s">
        <v>143</v>
      </c>
      <c r="AX8" s="72" t="s">
        <v>143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61.4</v>
      </c>
      <c r="BG8" s="71">
        <v>96</v>
      </c>
      <c r="BH8" s="71">
        <v>93.9</v>
      </c>
      <c r="BI8" s="71">
        <v>39.1</v>
      </c>
      <c r="BJ8" s="71">
        <v>18.100000000000001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1225</v>
      </c>
      <c r="BR8" s="72">
        <v>1215</v>
      </c>
      <c r="BS8" s="72">
        <v>1282</v>
      </c>
      <c r="BT8" s="73">
        <v>1557</v>
      </c>
      <c r="BU8" s="73">
        <v>1094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143</v>
      </c>
      <c r="CC8" s="71" t="s">
        <v>143</v>
      </c>
      <c r="CD8" s="71" t="s">
        <v>143</v>
      </c>
      <c r="CE8" s="71" t="s">
        <v>143</v>
      </c>
      <c r="CF8" s="71" t="s">
        <v>143</v>
      </c>
      <c r="CG8" s="71" t="s">
        <v>143</v>
      </c>
      <c r="CH8" s="71" t="s">
        <v>143</v>
      </c>
      <c r="CI8" s="71" t="s">
        <v>143</v>
      </c>
      <c r="CJ8" s="71" t="s">
        <v>143</v>
      </c>
      <c r="CK8" s="71" t="s">
        <v>143</v>
      </c>
      <c r="CL8" s="68" t="s">
        <v>143</v>
      </c>
      <c r="CM8" s="70">
        <v>0</v>
      </c>
      <c r="CN8" s="70" t="s">
        <v>143</v>
      </c>
      <c r="CO8" s="71" t="s">
        <v>143</v>
      </c>
      <c r="CP8" s="71" t="s">
        <v>143</v>
      </c>
      <c r="CQ8" s="71" t="s">
        <v>143</v>
      </c>
      <c r="CR8" s="71" t="s">
        <v>143</v>
      </c>
      <c r="CS8" s="71" t="s">
        <v>143</v>
      </c>
      <c r="CT8" s="71" t="s">
        <v>143</v>
      </c>
      <c r="CU8" s="71" t="s">
        <v>143</v>
      </c>
      <c r="CV8" s="71" t="s">
        <v>143</v>
      </c>
      <c r="CW8" s="71" t="s">
        <v>143</v>
      </c>
      <c r="CX8" s="71" t="s">
        <v>143</v>
      </c>
      <c r="CY8" s="68" t="s">
        <v>143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151</v>
      </c>
      <c r="C10" s="78" t="s">
        <v>152</v>
      </c>
      <c r="D10" s="78" t="s">
        <v>153</v>
      </c>
      <c r="E10" s="78" t="s">
        <v>154</v>
      </c>
      <c r="F10" s="78" t="s">
        <v>155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2019-12-05T07:28:22Z</dcterms:created>
  <dcterms:modified xsi:type="dcterms:W3CDTF">2020-02-05T00:07:54Z</dcterms:modified>
  <cp:category/>
</cp:coreProperties>
</file>