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Tnnsfe25\ファイルサーバ\本庁\理財部\財政課\11 公会計\01_財務書類作成作業\R2（R3作業）\09_公表用資料\04_ホームページ公表用\"/>
    </mc:Choice>
  </mc:AlternateContent>
  <xr:revisionPtr revIDLastSave="0" documentId="13_ncr:1_{43F1D518-5A41-40F9-81F6-BED70785CB14}" xr6:coauthVersionLast="36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(1)①②有形固定資産（一般会計等）" sheetId="54" r:id="rId1"/>
    <sheet name="1(1)①有形固定資産（全体）" sheetId="55" r:id="rId2"/>
    <sheet name="1(1)①有形固定資産（連結）" sheetId="56" r:id="rId3"/>
    <sheet name="1(1)③増減の明細" sheetId="37" r:id="rId4"/>
    <sheet name="1(1)④基金" sheetId="38" r:id="rId5"/>
    <sheet name="1(1)⑤貸付金" sheetId="39" r:id="rId6"/>
    <sheet name="1(1)⑥⑦未収金及び長期延滞債権" sheetId="40" r:id="rId7"/>
    <sheet name="1(2)①地方債（借入先別）" sheetId="41" r:id="rId8"/>
    <sheet name="1(2)②③④地方債（利率別など）" sheetId="42" r:id="rId9"/>
    <sheet name="1(2)⑤引当金" sheetId="43" r:id="rId10"/>
    <sheet name="2(1)補助金" sheetId="45" r:id="rId11"/>
    <sheet name="3(1)財源明細" sheetId="46" r:id="rId12"/>
    <sheet name="3(2)財源情報明細" sheetId="47" r:id="rId13"/>
    <sheet name="4(1)資金明細" sheetId="18" r:id="rId14"/>
  </sheets>
  <definedNames>
    <definedName name="_xlnm.Print_Area" localSheetId="0">'1(1)①②有形固定資産（一般会計等）'!$A$1:$T$51</definedName>
    <definedName name="_xlnm.Print_Area" localSheetId="1">'1(1)①有形固定資産（全体）'!$A$1:$T$27</definedName>
    <definedName name="_xlnm.Print_Area" localSheetId="2">'1(1)①有形固定資産（連結）'!$A$1:$T$27</definedName>
    <definedName name="_xlnm.Print_Area" localSheetId="3">'1(1)③増減の明細'!$A$1:$M$42</definedName>
    <definedName name="_xlnm.Print_Area" localSheetId="4">'1(1)④基金'!$A$1:$J$25</definedName>
    <definedName name="_xlnm.Print_Area" localSheetId="5">'1(1)⑤貸付金'!$A$1:$H$12</definedName>
    <definedName name="_xlnm.Print_Area" localSheetId="6">'1(1)⑥⑦未収金及び長期延滞債権'!$A$1:$I$17</definedName>
    <definedName name="_xlnm.Print_Area" localSheetId="7">'1(2)①地方債（借入先別）'!$A$1:$L$18</definedName>
    <definedName name="_xlnm.Print_Area" localSheetId="8">'1(2)②③④地方債（利率別など）'!$A$1:$J$16</definedName>
    <definedName name="_xlnm.Print_Area" localSheetId="9">'1(2)⑤引当金'!$A$1:$H$15</definedName>
    <definedName name="_xlnm.Print_Area" localSheetId="10">'2(1)補助金'!$A$1:$H$21</definedName>
    <definedName name="_xlnm.Print_Area" localSheetId="11">'3(1)財源明細'!$A$1:$G$14</definedName>
    <definedName name="_xlnm.Print_Area" localSheetId="12">'3(2)財源情報明細'!$A$1:$H$8</definedName>
    <definedName name="_xlnm.Print_Area" localSheetId="13">'4(1)資金明細'!$A$1:$D$5</definedName>
    <definedName name="_xlnm.Print_Titles" localSheetId="3">'1(1)③増減の明細'!$21:$22</definedName>
  </definedNames>
  <calcPr calcId="191029" concurrentManualCount="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" i="47" l="1"/>
  <c r="E5" i="47"/>
  <c r="E4" i="47"/>
  <c r="D4" i="47"/>
  <c r="F9" i="46" l="1"/>
  <c r="F14" i="46"/>
  <c r="F18" i="45" l="1"/>
  <c r="G20" i="38" l="1"/>
  <c r="H21" i="38" l="1"/>
  <c r="D21" i="38"/>
  <c r="C21" i="38"/>
  <c r="F7" i="45" l="1"/>
  <c r="F6" i="45"/>
  <c r="F14" i="45" l="1"/>
  <c r="F13" i="45"/>
  <c r="F5" i="45" l="1"/>
  <c r="F10" i="45" s="1"/>
  <c r="H18" i="37" l="1"/>
  <c r="D16" i="40"/>
  <c r="F5" i="47" l="1"/>
  <c r="F6" i="47"/>
  <c r="F4" i="47" l="1"/>
  <c r="F19" i="45"/>
  <c r="G18" i="38" l="1"/>
  <c r="G7" i="38"/>
  <c r="G5" i="38"/>
  <c r="G6" i="38"/>
  <c r="G8" i="38"/>
  <c r="G9" i="38"/>
  <c r="G10" i="38"/>
  <c r="G11" i="38"/>
  <c r="G12" i="38"/>
  <c r="G13" i="38"/>
  <c r="G14" i="38"/>
  <c r="G15" i="38"/>
  <c r="G16" i="38"/>
  <c r="G17" i="38"/>
  <c r="G19" i="38"/>
  <c r="G4" i="38"/>
  <c r="G21" i="38" l="1"/>
  <c r="B4" i="42" l="1"/>
  <c r="B10" i="42" s="1"/>
  <c r="I10" i="42" s="1"/>
  <c r="H40" i="37" l="1"/>
  <c r="I40" i="37" s="1"/>
  <c r="H41" i="37"/>
  <c r="H24" i="37"/>
  <c r="I24" i="37" s="1"/>
  <c r="H25" i="37"/>
  <c r="I25" i="37" s="1"/>
  <c r="H26" i="37"/>
  <c r="I26" i="37" s="1"/>
  <c r="H27" i="37"/>
  <c r="I27" i="37" s="1"/>
  <c r="H28" i="37"/>
  <c r="I28" i="37" s="1"/>
  <c r="H29" i="37"/>
  <c r="I29" i="37" s="1"/>
  <c r="H30" i="37"/>
  <c r="I30" i="37" s="1"/>
  <c r="H31" i="37"/>
  <c r="I31" i="37" s="1"/>
  <c r="H32" i="37"/>
  <c r="I32" i="37" s="1"/>
  <c r="H33" i="37"/>
  <c r="I33" i="37" s="1"/>
  <c r="H34" i="37"/>
  <c r="I34" i="37" s="1"/>
  <c r="H35" i="37"/>
  <c r="I35" i="37" s="1"/>
  <c r="H36" i="37"/>
  <c r="I36" i="37" s="1"/>
  <c r="H37" i="37"/>
  <c r="I37" i="37" s="1"/>
  <c r="H38" i="37"/>
  <c r="I38" i="37" s="1"/>
  <c r="H39" i="37"/>
  <c r="I39" i="37" s="1"/>
  <c r="H23" i="37"/>
  <c r="I23" i="37" s="1"/>
  <c r="I9" i="37"/>
  <c r="C7" i="47" l="1"/>
  <c r="F7" i="47" s="1"/>
  <c r="E17" i="41" l="1"/>
  <c r="F17" i="41"/>
  <c r="G17" i="41"/>
  <c r="H17" i="41"/>
  <c r="L17" i="41"/>
  <c r="D17" i="41"/>
  <c r="C17" i="41"/>
  <c r="B10" i="41"/>
  <c r="B7" i="41"/>
  <c r="B8" i="41"/>
  <c r="B9" i="41"/>
  <c r="B11" i="41"/>
  <c r="B13" i="41"/>
  <c r="B14" i="41"/>
  <c r="B16" i="41"/>
  <c r="B6" i="41"/>
  <c r="B17" i="41" l="1"/>
  <c r="I10" i="37" l="1"/>
  <c r="I11" i="37"/>
  <c r="I12" i="37"/>
  <c r="I13" i="37"/>
  <c r="I14" i="37"/>
  <c r="I15" i="37"/>
  <c r="I16" i="37"/>
  <c r="I17" i="37"/>
  <c r="I18" i="37"/>
  <c r="I19" i="37" l="1"/>
  <c r="C5" i="18" l="1"/>
</calcChain>
</file>

<file path=xl/sharedStrings.xml><?xml version="1.0" encoding="utf-8"?>
<sst xmlns="http://schemas.openxmlformats.org/spreadsheetml/2006/main" count="635" uniqueCount="306">
  <si>
    <t>金額</t>
    <rPh sb="0" eb="2">
      <t>キンガク</t>
    </rPh>
    <phoneticPr fontId="3"/>
  </si>
  <si>
    <t>その他</t>
    <rPh sb="2" eb="3">
      <t>タ</t>
    </rPh>
    <phoneticPr fontId="3"/>
  </si>
  <si>
    <t>土地</t>
    <rPh sb="0" eb="2">
      <t>トチ</t>
    </rPh>
    <phoneticPr fontId="3"/>
  </si>
  <si>
    <t>その他</t>
    <rPh sb="2" eb="3">
      <t>ホカ</t>
    </rPh>
    <phoneticPr fontId="3"/>
  </si>
  <si>
    <t>有価証券</t>
    <rPh sb="0" eb="2">
      <t>ユウカ</t>
    </rPh>
    <rPh sb="2" eb="4">
      <t>ショウケン</t>
    </rPh>
    <phoneticPr fontId="3"/>
  </si>
  <si>
    <t>長期貸付金</t>
    <rPh sb="0" eb="2">
      <t>チョウキ</t>
    </rPh>
    <rPh sb="2" eb="5">
      <t>カシツケキン</t>
    </rPh>
    <phoneticPr fontId="3"/>
  </si>
  <si>
    <t>現金預金</t>
    <rPh sb="0" eb="2">
      <t>ゲンキン</t>
    </rPh>
    <rPh sb="2" eb="4">
      <t>ヨキン</t>
    </rPh>
    <phoneticPr fontId="3"/>
  </si>
  <si>
    <t>短期貸付金</t>
    <rPh sb="0" eb="2">
      <t>タンキ</t>
    </rPh>
    <rPh sb="2" eb="5">
      <t>カシツケキン</t>
    </rPh>
    <phoneticPr fontId="3"/>
  </si>
  <si>
    <t>合計</t>
    <rPh sb="0" eb="2">
      <t>ゴウケイ</t>
    </rPh>
    <phoneticPr fontId="3"/>
  </si>
  <si>
    <t>税収等</t>
    <rPh sb="0" eb="2">
      <t>ゼイシュウ</t>
    </rPh>
    <rPh sb="2" eb="3">
      <t>ナド</t>
    </rPh>
    <phoneticPr fontId="3"/>
  </si>
  <si>
    <t>国県等補助金</t>
    <rPh sb="0" eb="1">
      <t>クニ</t>
    </rPh>
    <rPh sb="1" eb="2">
      <t>ケン</t>
    </rPh>
    <rPh sb="2" eb="3">
      <t>ナド</t>
    </rPh>
    <rPh sb="3" eb="6">
      <t>ホジョキン</t>
    </rPh>
    <phoneticPr fontId="3"/>
  </si>
  <si>
    <t>【様式第５号】</t>
    <rPh sb="1" eb="3">
      <t>ヨウシキ</t>
    </rPh>
    <rPh sb="3" eb="4">
      <t>ダイ</t>
    </rPh>
    <rPh sb="5" eb="6">
      <t>ゴウ</t>
    </rPh>
    <phoneticPr fontId="9"/>
  </si>
  <si>
    <t>（１）資産項目の明細</t>
    <rPh sb="3" eb="5">
      <t>シサン</t>
    </rPh>
    <rPh sb="5" eb="7">
      <t>コウモク</t>
    </rPh>
    <rPh sb="8" eb="10">
      <t>メイサイ</t>
    </rPh>
    <phoneticPr fontId="9"/>
  </si>
  <si>
    <t>①有形固定資産の明細</t>
    <rPh sb="1" eb="3">
      <t>ユウケイ</t>
    </rPh>
    <rPh sb="3" eb="5">
      <t>コテイ</t>
    </rPh>
    <rPh sb="5" eb="7">
      <t>シサン</t>
    </rPh>
    <rPh sb="8" eb="10">
      <t>メイサイ</t>
    </rPh>
    <phoneticPr fontId="9"/>
  </si>
  <si>
    <t>区分</t>
    <rPh sb="0" eb="2">
      <t>クブン</t>
    </rPh>
    <phoneticPr fontId="9"/>
  </si>
  <si>
    <t xml:space="preserve">
前年度末残高
（A）</t>
    <rPh sb="1" eb="4">
      <t>ゼンネンド</t>
    </rPh>
    <rPh sb="4" eb="5">
      <t>マツ</t>
    </rPh>
    <rPh sb="5" eb="7">
      <t>ザンダカ</t>
    </rPh>
    <phoneticPr fontId="3"/>
  </si>
  <si>
    <t xml:space="preserve">
本年度増加額
（B）</t>
    <rPh sb="1" eb="4">
      <t>ホンネンド</t>
    </rPh>
    <rPh sb="4" eb="7">
      <t>ゾウカガク</t>
    </rPh>
    <phoneticPr fontId="3"/>
  </si>
  <si>
    <t xml:space="preserve">
本年度減少額
（C）</t>
    <rPh sb="1" eb="4">
      <t>ホンネンド</t>
    </rPh>
    <rPh sb="4" eb="7">
      <t>ゲンショウガク</t>
    </rPh>
    <phoneticPr fontId="3"/>
  </si>
  <si>
    <t>本年度末残高
（A)＋（B)-（C)
（D）</t>
    <rPh sb="0" eb="3">
      <t>ホンネンド</t>
    </rPh>
    <rPh sb="3" eb="4">
      <t>マツ</t>
    </rPh>
    <rPh sb="4" eb="6">
      <t>ザンダカ</t>
    </rPh>
    <phoneticPr fontId="3"/>
  </si>
  <si>
    <t>本年度末
減価償却累計額
（E)</t>
    <rPh sb="0" eb="1">
      <t>ホン</t>
    </rPh>
    <rPh sb="1" eb="4">
      <t>ネンドマツ</t>
    </rPh>
    <rPh sb="5" eb="7">
      <t>ゲンカ</t>
    </rPh>
    <rPh sb="7" eb="9">
      <t>ショウキャク</t>
    </rPh>
    <rPh sb="9" eb="12">
      <t>ルイケイガク</t>
    </rPh>
    <phoneticPr fontId="3"/>
  </si>
  <si>
    <t xml:space="preserve">
本年度償却額
（F)</t>
    <rPh sb="1" eb="4">
      <t>ホンネンド</t>
    </rPh>
    <rPh sb="4" eb="7">
      <t>ショウキャクガク</t>
    </rPh>
    <phoneticPr fontId="3"/>
  </si>
  <si>
    <t>差引本年度末残高
（D)－（E)
（G)</t>
    <rPh sb="0" eb="2">
      <t>サシヒキ</t>
    </rPh>
    <rPh sb="2" eb="5">
      <t>ホンネンド</t>
    </rPh>
    <rPh sb="5" eb="6">
      <t>マツ</t>
    </rPh>
    <rPh sb="6" eb="8">
      <t>ザンダカ</t>
    </rPh>
    <phoneticPr fontId="9"/>
  </si>
  <si>
    <t xml:space="preserve"> 事業用資産</t>
    <rPh sb="1" eb="4">
      <t>ジギョウヨウ</t>
    </rPh>
    <rPh sb="4" eb="6">
      <t>シサン</t>
    </rPh>
    <phoneticPr fontId="9"/>
  </si>
  <si>
    <t>　  土地</t>
    <rPh sb="3" eb="5">
      <t>トチ</t>
    </rPh>
    <phoneticPr fontId="3"/>
  </si>
  <si>
    <t>　　立木竹</t>
    <rPh sb="2" eb="4">
      <t>タチキ</t>
    </rPh>
    <rPh sb="4" eb="5">
      <t>タケ</t>
    </rPh>
    <phoneticPr fontId="9"/>
  </si>
  <si>
    <t>　　建物</t>
    <rPh sb="2" eb="4">
      <t>タテモノ</t>
    </rPh>
    <phoneticPr fontId="3"/>
  </si>
  <si>
    <t>　　工作物</t>
    <rPh sb="2" eb="5">
      <t>コウサクブツ</t>
    </rPh>
    <phoneticPr fontId="3"/>
  </si>
  <si>
    <t>　　船舶</t>
    <rPh sb="2" eb="4">
      <t>センパク</t>
    </rPh>
    <phoneticPr fontId="9"/>
  </si>
  <si>
    <t>　　浮標等</t>
    <rPh sb="2" eb="4">
      <t>フヒョウ</t>
    </rPh>
    <rPh sb="4" eb="5">
      <t>ナド</t>
    </rPh>
    <phoneticPr fontId="9"/>
  </si>
  <si>
    <t>　　航空機</t>
    <rPh sb="2" eb="5">
      <t>コウクウキ</t>
    </rPh>
    <phoneticPr fontId="9"/>
  </si>
  <si>
    <t>　　その他</t>
    <rPh sb="4" eb="5">
      <t>タ</t>
    </rPh>
    <phoneticPr fontId="3"/>
  </si>
  <si>
    <t>　　建設仮勘定</t>
    <rPh sb="2" eb="4">
      <t>ケンセツ</t>
    </rPh>
    <rPh sb="4" eb="7">
      <t>カリカンジョウ</t>
    </rPh>
    <phoneticPr fontId="9"/>
  </si>
  <si>
    <t xml:space="preserve"> インフラ資産</t>
    <rPh sb="5" eb="7">
      <t>シサン</t>
    </rPh>
    <phoneticPr fontId="9"/>
  </si>
  <si>
    <t>　　土地</t>
    <rPh sb="2" eb="4">
      <t>トチ</t>
    </rPh>
    <phoneticPr fontId="3"/>
  </si>
  <si>
    <t>　　建物</t>
    <rPh sb="2" eb="4">
      <t>タテモノ</t>
    </rPh>
    <phoneticPr fontId="9"/>
  </si>
  <si>
    <t xml:space="preserve"> 物品</t>
    <rPh sb="1" eb="3">
      <t>ブッピン</t>
    </rPh>
    <phoneticPr fontId="3"/>
  </si>
  <si>
    <t>生活インフラ・
国土保全</t>
    <rPh sb="0" eb="2">
      <t>セイカツ</t>
    </rPh>
    <rPh sb="8" eb="10">
      <t>コクド</t>
    </rPh>
    <rPh sb="10" eb="12">
      <t>ホゼン</t>
    </rPh>
    <phoneticPr fontId="3"/>
  </si>
  <si>
    <t>教育</t>
    <rPh sb="0" eb="2">
      <t>キョウイク</t>
    </rPh>
    <phoneticPr fontId="9"/>
  </si>
  <si>
    <t>福祉</t>
    <rPh sb="0" eb="2">
      <t>フクシ</t>
    </rPh>
    <phoneticPr fontId="9"/>
  </si>
  <si>
    <t>環境衛生</t>
    <rPh sb="0" eb="2">
      <t>カンキョウ</t>
    </rPh>
    <rPh sb="2" eb="4">
      <t>エイセイ</t>
    </rPh>
    <phoneticPr fontId="9"/>
  </si>
  <si>
    <t>産業振興</t>
    <rPh sb="0" eb="2">
      <t>サンギョウ</t>
    </rPh>
    <rPh sb="2" eb="4">
      <t>シンコウ</t>
    </rPh>
    <phoneticPr fontId="9"/>
  </si>
  <si>
    <t>消防</t>
    <rPh sb="0" eb="2">
      <t>ショウボウ</t>
    </rPh>
    <phoneticPr fontId="9"/>
  </si>
  <si>
    <t>総務</t>
    <rPh sb="0" eb="2">
      <t>ソウム</t>
    </rPh>
    <phoneticPr fontId="9"/>
  </si>
  <si>
    <t>合計</t>
    <rPh sb="0" eb="2">
      <t>ゴウケイ</t>
    </rPh>
    <phoneticPr fontId="9"/>
  </si>
  <si>
    <t>③投資及び出資金の明細</t>
    <phoneticPr fontId="9"/>
  </si>
  <si>
    <t>市場価格のあるもの</t>
    <rPh sb="0" eb="2">
      <t>シジョウ</t>
    </rPh>
    <rPh sb="2" eb="4">
      <t>カカク</t>
    </rPh>
    <phoneticPr fontId="9"/>
  </si>
  <si>
    <t>銘柄名</t>
    <rPh sb="0" eb="2">
      <t>メイガラ</t>
    </rPh>
    <rPh sb="2" eb="3">
      <t>メイ</t>
    </rPh>
    <phoneticPr fontId="3"/>
  </si>
  <si>
    <t>貸借対照表計上額
（A）×（B)
（C)</t>
    <rPh sb="0" eb="2">
      <t>タイシャク</t>
    </rPh>
    <rPh sb="2" eb="5">
      <t>タイショウヒョウ</t>
    </rPh>
    <rPh sb="5" eb="8">
      <t>ケイジョウガク</t>
    </rPh>
    <phoneticPr fontId="3"/>
  </si>
  <si>
    <t>取得原価
（A）×（D)
（E)</t>
    <rPh sb="0" eb="2">
      <t>シュトク</t>
    </rPh>
    <rPh sb="2" eb="4">
      <t>ゲンカ</t>
    </rPh>
    <phoneticPr fontId="9"/>
  </si>
  <si>
    <t>評価差額
（C）－（E)
（F)</t>
    <rPh sb="0" eb="2">
      <t>ヒョウカ</t>
    </rPh>
    <rPh sb="2" eb="4">
      <t>サガク</t>
    </rPh>
    <phoneticPr fontId="9"/>
  </si>
  <si>
    <t>（参考）財産に関する
調書記載額</t>
    <rPh sb="1" eb="3">
      <t>サンコウ</t>
    </rPh>
    <rPh sb="4" eb="6">
      <t>ザイサン</t>
    </rPh>
    <rPh sb="7" eb="8">
      <t>カン</t>
    </rPh>
    <rPh sb="11" eb="13">
      <t>チョウショ</t>
    </rPh>
    <rPh sb="13" eb="15">
      <t>キサイ</t>
    </rPh>
    <rPh sb="15" eb="16">
      <t>ガク</t>
    </rPh>
    <phoneticPr fontId="9"/>
  </si>
  <si>
    <t>相手先名</t>
    <rPh sb="0" eb="3">
      <t>アイテサキ</t>
    </rPh>
    <rPh sb="3" eb="4">
      <t>メイ</t>
    </rPh>
    <phoneticPr fontId="3"/>
  </si>
  <si>
    <t>出資金額
（貸借対照表計上額）
（A)</t>
    <rPh sb="0" eb="2">
      <t>シュッシ</t>
    </rPh>
    <rPh sb="2" eb="4">
      <t>キンガク</t>
    </rPh>
    <rPh sb="6" eb="8">
      <t>タイシャク</t>
    </rPh>
    <rPh sb="8" eb="11">
      <t>タイショウヒョウ</t>
    </rPh>
    <rPh sb="11" eb="14">
      <t>ケイジョウガク</t>
    </rPh>
    <phoneticPr fontId="3"/>
  </si>
  <si>
    <t>純資産額
（B）－（C)
（D)</t>
    <rPh sb="0" eb="3">
      <t>ジュンシサン</t>
    </rPh>
    <rPh sb="3" eb="4">
      <t>ガク</t>
    </rPh>
    <phoneticPr fontId="3"/>
  </si>
  <si>
    <t>実質価額
（D)×（F)
（G)</t>
    <rPh sb="0" eb="2">
      <t>ジッシツ</t>
    </rPh>
    <rPh sb="2" eb="4">
      <t>カガク</t>
    </rPh>
    <phoneticPr fontId="9"/>
  </si>
  <si>
    <t>投資損失引当金
計上額
（H)</t>
    <rPh sb="0" eb="2">
      <t>トウシ</t>
    </rPh>
    <rPh sb="2" eb="4">
      <t>ソンシツ</t>
    </rPh>
    <rPh sb="4" eb="7">
      <t>ヒキアテキン</t>
    </rPh>
    <rPh sb="8" eb="11">
      <t>ケイジョウガク</t>
    </rPh>
    <phoneticPr fontId="9"/>
  </si>
  <si>
    <t>貸借対照表計上額
（Ａ）－（Ｈ）
（Ｉ）</t>
    <rPh sb="0" eb="2">
      <t>タイシャク</t>
    </rPh>
    <rPh sb="2" eb="5">
      <t>タイショウヒョウ</t>
    </rPh>
    <rPh sb="5" eb="8">
      <t>ケイジョウガク</t>
    </rPh>
    <phoneticPr fontId="9"/>
  </si>
  <si>
    <t>種類</t>
    <rPh sb="0" eb="2">
      <t>シュルイ</t>
    </rPh>
    <phoneticPr fontId="3"/>
  </si>
  <si>
    <t>(参考)財産に関する
調書記載額</t>
    <rPh sb="1" eb="3">
      <t>サンコウ</t>
    </rPh>
    <rPh sb="4" eb="6">
      <t>ザイサン</t>
    </rPh>
    <rPh sb="7" eb="8">
      <t>カン</t>
    </rPh>
    <rPh sb="11" eb="13">
      <t>チョウショ</t>
    </rPh>
    <rPh sb="13" eb="15">
      <t>キサイ</t>
    </rPh>
    <rPh sb="15" eb="16">
      <t>ガク</t>
    </rPh>
    <phoneticPr fontId="3"/>
  </si>
  <si>
    <t>相手先名または種別</t>
    <rPh sb="0" eb="3">
      <t>アイテサキ</t>
    </rPh>
    <rPh sb="3" eb="4">
      <t>メイ</t>
    </rPh>
    <rPh sb="7" eb="9">
      <t>シュベツ</t>
    </rPh>
    <phoneticPr fontId="3"/>
  </si>
  <si>
    <t>貸借対照表計上額</t>
    <rPh sb="0" eb="2">
      <t>タイシャク</t>
    </rPh>
    <rPh sb="2" eb="5">
      <t>タイショウヒョウ</t>
    </rPh>
    <rPh sb="5" eb="8">
      <t>ケイジョウガク</t>
    </rPh>
    <phoneticPr fontId="9"/>
  </si>
  <si>
    <t>徴収不能引当金
計上額</t>
    <rPh sb="0" eb="2">
      <t>チョウシュウ</t>
    </rPh>
    <rPh sb="2" eb="4">
      <t>フノウ</t>
    </rPh>
    <rPh sb="4" eb="7">
      <t>ヒキアテキン</t>
    </rPh>
    <rPh sb="8" eb="11">
      <t>ケイジョウガク</t>
    </rPh>
    <phoneticPr fontId="9"/>
  </si>
  <si>
    <t>⑥長期延滞債権の明細</t>
    <rPh sb="1" eb="3">
      <t>チョウキ</t>
    </rPh>
    <rPh sb="3" eb="5">
      <t>エンタイ</t>
    </rPh>
    <rPh sb="5" eb="7">
      <t>サイケン</t>
    </rPh>
    <rPh sb="8" eb="10">
      <t>メイサイ</t>
    </rPh>
    <phoneticPr fontId="9"/>
  </si>
  <si>
    <t>⑦未収金の明細</t>
    <rPh sb="1" eb="4">
      <t>ミシュウキン</t>
    </rPh>
    <rPh sb="5" eb="7">
      <t>メイサイ</t>
    </rPh>
    <phoneticPr fontId="9"/>
  </si>
  <si>
    <t>貸借対照表計上額</t>
    <rPh sb="0" eb="2">
      <t>タイシャク</t>
    </rPh>
    <rPh sb="2" eb="5">
      <t>タイショウヒョウ</t>
    </rPh>
    <rPh sb="5" eb="8">
      <t>ケイジョウガク</t>
    </rPh>
    <phoneticPr fontId="3"/>
  </si>
  <si>
    <t>徴収不能引当金計上額</t>
    <rPh sb="0" eb="2">
      <t>チョウシュウ</t>
    </rPh>
    <rPh sb="2" eb="4">
      <t>フノウ</t>
    </rPh>
    <rPh sb="4" eb="7">
      <t>ヒキアテキン</t>
    </rPh>
    <rPh sb="7" eb="10">
      <t>ケイジョウガク</t>
    </rPh>
    <phoneticPr fontId="3"/>
  </si>
  <si>
    <t>税等未収金</t>
    <rPh sb="0" eb="1">
      <t>ゼイ</t>
    </rPh>
    <rPh sb="1" eb="2">
      <t>ナド</t>
    </rPh>
    <rPh sb="2" eb="5">
      <t>ミシュウキン</t>
    </rPh>
    <phoneticPr fontId="9"/>
  </si>
  <si>
    <t>その他の未収金</t>
    <rPh sb="2" eb="3">
      <t>タ</t>
    </rPh>
    <rPh sb="4" eb="7">
      <t>ミシュウキン</t>
    </rPh>
    <phoneticPr fontId="9"/>
  </si>
  <si>
    <t>　　使用料・手数料</t>
    <rPh sb="2" eb="5">
      <t>シヨウリョウ</t>
    </rPh>
    <rPh sb="6" eb="9">
      <t>テスウリョウ</t>
    </rPh>
    <phoneticPr fontId="9"/>
  </si>
  <si>
    <t>（２）負債項目の明細</t>
    <rPh sb="3" eb="5">
      <t>フサイ</t>
    </rPh>
    <rPh sb="5" eb="7">
      <t>コウモク</t>
    </rPh>
    <rPh sb="8" eb="10">
      <t>メイサイ</t>
    </rPh>
    <phoneticPr fontId="9"/>
  </si>
  <si>
    <t>①地方債（借入先別）の明細</t>
    <rPh sb="1" eb="4">
      <t>チホウサイ</t>
    </rPh>
    <rPh sb="5" eb="8">
      <t>カリイレサキ</t>
    </rPh>
    <rPh sb="8" eb="9">
      <t>ベツ</t>
    </rPh>
    <rPh sb="11" eb="13">
      <t>メイサイ</t>
    </rPh>
    <phoneticPr fontId="9"/>
  </si>
  <si>
    <t>地方債残高</t>
    <rPh sb="0" eb="3">
      <t>チホウサイ</t>
    </rPh>
    <rPh sb="3" eb="5">
      <t>ザンダカ</t>
    </rPh>
    <phoneticPr fontId="17"/>
  </si>
  <si>
    <t>政府資金</t>
    <rPh sb="0" eb="2">
      <t>セイフ</t>
    </rPh>
    <rPh sb="2" eb="4">
      <t>シキン</t>
    </rPh>
    <phoneticPr fontId="17"/>
  </si>
  <si>
    <t>市中銀行</t>
    <rPh sb="0" eb="2">
      <t>シチュウ</t>
    </rPh>
    <rPh sb="2" eb="4">
      <t>ギンコウ</t>
    </rPh>
    <phoneticPr fontId="17"/>
  </si>
  <si>
    <t>市場公募債</t>
    <rPh sb="0" eb="2">
      <t>シジョウ</t>
    </rPh>
    <rPh sb="2" eb="5">
      <t>コウボサイ</t>
    </rPh>
    <phoneticPr fontId="17"/>
  </si>
  <si>
    <t>その他</t>
    <rPh sb="2" eb="3">
      <t>タ</t>
    </rPh>
    <phoneticPr fontId="17"/>
  </si>
  <si>
    <t>【通常分】</t>
    <rPh sb="1" eb="3">
      <t>ツウジョウ</t>
    </rPh>
    <rPh sb="3" eb="4">
      <t>ブン</t>
    </rPh>
    <phoneticPr fontId="9"/>
  </si>
  <si>
    <t>　　一般公共事業</t>
    <rPh sb="2" eb="4">
      <t>イッパン</t>
    </rPh>
    <rPh sb="4" eb="6">
      <t>コウキョウ</t>
    </rPh>
    <rPh sb="6" eb="8">
      <t>ジギョウ</t>
    </rPh>
    <phoneticPr fontId="9"/>
  </si>
  <si>
    <t>　　公営住宅建設</t>
    <rPh sb="2" eb="4">
      <t>コウエイ</t>
    </rPh>
    <rPh sb="4" eb="6">
      <t>ジュウタク</t>
    </rPh>
    <rPh sb="6" eb="8">
      <t>ケンセツ</t>
    </rPh>
    <phoneticPr fontId="9"/>
  </si>
  <si>
    <t>　　災害復旧</t>
    <rPh sb="2" eb="4">
      <t>サイガイ</t>
    </rPh>
    <rPh sb="4" eb="6">
      <t>フッキュウ</t>
    </rPh>
    <phoneticPr fontId="9"/>
  </si>
  <si>
    <t>　　教育・福祉施設</t>
    <rPh sb="2" eb="4">
      <t>キョウイク</t>
    </rPh>
    <rPh sb="5" eb="7">
      <t>フクシ</t>
    </rPh>
    <rPh sb="7" eb="9">
      <t>シセツ</t>
    </rPh>
    <phoneticPr fontId="9"/>
  </si>
  <si>
    <t>　　一般単独事業</t>
    <rPh sb="2" eb="4">
      <t>イッパン</t>
    </rPh>
    <rPh sb="4" eb="6">
      <t>タンドク</t>
    </rPh>
    <rPh sb="6" eb="8">
      <t>ジギョウ</t>
    </rPh>
    <phoneticPr fontId="9"/>
  </si>
  <si>
    <t>　　その他</t>
    <rPh sb="4" eb="5">
      <t>ホカ</t>
    </rPh>
    <phoneticPr fontId="9"/>
  </si>
  <si>
    <t>【特別分】</t>
    <rPh sb="1" eb="3">
      <t>トクベツ</t>
    </rPh>
    <rPh sb="3" eb="4">
      <t>ブン</t>
    </rPh>
    <phoneticPr fontId="9"/>
  </si>
  <si>
    <t>　　臨時財政対策債</t>
    <rPh sb="2" eb="4">
      <t>リンジ</t>
    </rPh>
    <rPh sb="4" eb="6">
      <t>ザイセイ</t>
    </rPh>
    <rPh sb="6" eb="8">
      <t>タイサク</t>
    </rPh>
    <rPh sb="8" eb="9">
      <t>サイ</t>
    </rPh>
    <phoneticPr fontId="18"/>
  </si>
  <si>
    <t>　　減税補てん債</t>
    <rPh sb="2" eb="4">
      <t>ゲンゼイ</t>
    </rPh>
    <rPh sb="4" eb="5">
      <t>ホ</t>
    </rPh>
    <rPh sb="7" eb="8">
      <t>サイ</t>
    </rPh>
    <phoneticPr fontId="18"/>
  </si>
  <si>
    <t>　　退職手当債</t>
    <rPh sb="2" eb="4">
      <t>タイショク</t>
    </rPh>
    <rPh sb="4" eb="6">
      <t>テアテ</t>
    </rPh>
    <rPh sb="6" eb="7">
      <t>サイ</t>
    </rPh>
    <phoneticPr fontId="18"/>
  </si>
  <si>
    <t>　　その他</t>
    <rPh sb="4" eb="5">
      <t>タ</t>
    </rPh>
    <phoneticPr fontId="18"/>
  </si>
  <si>
    <t>②地方債（利率別）の明細</t>
    <rPh sb="1" eb="4">
      <t>チホウサイ</t>
    </rPh>
    <rPh sb="5" eb="7">
      <t>リリツ</t>
    </rPh>
    <rPh sb="7" eb="8">
      <t>ベツ</t>
    </rPh>
    <rPh sb="10" eb="12">
      <t>メイサイ</t>
    </rPh>
    <phoneticPr fontId="3"/>
  </si>
  <si>
    <t>1.5％以下</t>
    <rPh sb="4" eb="6">
      <t>イカ</t>
    </rPh>
    <phoneticPr fontId="17"/>
  </si>
  <si>
    <t>1.5％超
2.0％以下</t>
    <rPh sb="4" eb="5">
      <t>チョウ</t>
    </rPh>
    <rPh sb="10" eb="12">
      <t>イカ</t>
    </rPh>
    <phoneticPr fontId="17"/>
  </si>
  <si>
    <t>2.0％超
2.5％以下</t>
    <rPh sb="4" eb="5">
      <t>チョウ</t>
    </rPh>
    <rPh sb="10" eb="12">
      <t>イカ</t>
    </rPh>
    <phoneticPr fontId="17"/>
  </si>
  <si>
    <t>2.5％超
3.0％以下</t>
    <rPh sb="4" eb="5">
      <t>チョウ</t>
    </rPh>
    <rPh sb="10" eb="12">
      <t>イカ</t>
    </rPh>
    <phoneticPr fontId="17"/>
  </si>
  <si>
    <t>3.0％超
3.5％以下</t>
    <rPh sb="4" eb="5">
      <t>チョウ</t>
    </rPh>
    <rPh sb="10" eb="12">
      <t>イカ</t>
    </rPh>
    <phoneticPr fontId="17"/>
  </si>
  <si>
    <t>3.5％超
4.0％以下</t>
    <rPh sb="4" eb="5">
      <t>チョウ</t>
    </rPh>
    <rPh sb="10" eb="12">
      <t>イカ</t>
    </rPh>
    <phoneticPr fontId="17"/>
  </si>
  <si>
    <t>4.0％超</t>
    <rPh sb="4" eb="5">
      <t>チョウ</t>
    </rPh>
    <phoneticPr fontId="17"/>
  </si>
  <si>
    <t>③地方債（返済期間別）の明細</t>
    <rPh sb="1" eb="4">
      <t>チホウサイ</t>
    </rPh>
    <rPh sb="5" eb="7">
      <t>ヘンサイ</t>
    </rPh>
    <rPh sb="7" eb="9">
      <t>キカン</t>
    </rPh>
    <rPh sb="9" eb="10">
      <t>ベツ</t>
    </rPh>
    <rPh sb="12" eb="14">
      <t>メイサイ</t>
    </rPh>
    <phoneticPr fontId="3"/>
  </si>
  <si>
    <t>１年以内</t>
    <rPh sb="1" eb="2">
      <t>ネン</t>
    </rPh>
    <rPh sb="2" eb="4">
      <t>イナイ</t>
    </rPh>
    <phoneticPr fontId="3"/>
  </si>
  <si>
    <t>１年超
２年以内</t>
    <rPh sb="1" eb="2">
      <t>ネン</t>
    </rPh>
    <rPh sb="2" eb="3">
      <t>チョウ</t>
    </rPh>
    <rPh sb="5" eb="6">
      <t>ネン</t>
    </rPh>
    <rPh sb="6" eb="8">
      <t>イナイ</t>
    </rPh>
    <phoneticPr fontId="3"/>
  </si>
  <si>
    <t>２年超
３年以内</t>
    <rPh sb="1" eb="2">
      <t>ネン</t>
    </rPh>
    <rPh sb="2" eb="3">
      <t>チョウ</t>
    </rPh>
    <rPh sb="5" eb="6">
      <t>ネン</t>
    </rPh>
    <rPh sb="6" eb="8">
      <t>イナイ</t>
    </rPh>
    <phoneticPr fontId="3"/>
  </si>
  <si>
    <t>３年超
４年以内</t>
    <rPh sb="1" eb="2">
      <t>ネン</t>
    </rPh>
    <rPh sb="2" eb="3">
      <t>チョウ</t>
    </rPh>
    <rPh sb="5" eb="6">
      <t>ネン</t>
    </rPh>
    <rPh sb="6" eb="8">
      <t>イナイ</t>
    </rPh>
    <phoneticPr fontId="3"/>
  </si>
  <si>
    <t>４年超
５年以内</t>
    <rPh sb="1" eb="2">
      <t>ネン</t>
    </rPh>
    <rPh sb="2" eb="3">
      <t>チョウ</t>
    </rPh>
    <rPh sb="5" eb="6">
      <t>ネン</t>
    </rPh>
    <rPh sb="6" eb="8">
      <t>イナイ</t>
    </rPh>
    <phoneticPr fontId="3"/>
  </si>
  <si>
    <t>５年超
10年以内</t>
    <rPh sb="1" eb="2">
      <t>ネン</t>
    </rPh>
    <rPh sb="2" eb="3">
      <t>チョウ</t>
    </rPh>
    <rPh sb="6" eb="7">
      <t>ネン</t>
    </rPh>
    <rPh sb="7" eb="9">
      <t>イナイ</t>
    </rPh>
    <phoneticPr fontId="3"/>
  </si>
  <si>
    <t>⑤引当金の明細</t>
    <rPh sb="1" eb="4">
      <t>ヒキアテキン</t>
    </rPh>
    <rPh sb="5" eb="7">
      <t>メイサイ</t>
    </rPh>
    <phoneticPr fontId="9"/>
  </si>
  <si>
    <t>区分</t>
    <rPh sb="0" eb="2">
      <t>クブン</t>
    </rPh>
    <phoneticPr fontId="3"/>
  </si>
  <si>
    <t>前年度末残高</t>
    <rPh sb="0" eb="3">
      <t>ゼンネンド</t>
    </rPh>
    <rPh sb="3" eb="4">
      <t>マツ</t>
    </rPh>
    <rPh sb="4" eb="6">
      <t>ザンダカ</t>
    </rPh>
    <phoneticPr fontId="3"/>
  </si>
  <si>
    <t>本年度増加額</t>
    <rPh sb="0" eb="3">
      <t>ホンネンド</t>
    </rPh>
    <rPh sb="3" eb="5">
      <t>ゾウカ</t>
    </rPh>
    <rPh sb="5" eb="6">
      <t>ガク</t>
    </rPh>
    <phoneticPr fontId="3"/>
  </si>
  <si>
    <t>本年度減少額</t>
    <rPh sb="0" eb="3">
      <t>ホンネンド</t>
    </rPh>
    <rPh sb="3" eb="6">
      <t>ゲンショウガク</t>
    </rPh>
    <phoneticPr fontId="3"/>
  </si>
  <si>
    <t>本年度末残高</t>
    <rPh sb="0" eb="3">
      <t>ホンネンド</t>
    </rPh>
    <rPh sb="3" eb="4">
      <t>マツ</t>
    </rPh>
    <rPh sb="4" eb="6">
      <t>ザンダカ</t>
    </rPh>
    <phoneticPr fontId="3"/>
  </si>
  <si>
    <t>２．行政コスト計算書の内容に関する明細</t>
    <rPh sb="2" eb="4">
      <t>ギョウセイ</t>
    </rPh>
    <rPh sb="7" eb="10">
      <t>ケイサンショ</t>
    </rPh>
    <rPh sb="11" eb="13">
      <t>ナイヨウ</t>
    </rPh>
    <rPh sb="14" eb="15">
      <t>カン</t>
    </rPh>
    <rPh sb="17" eb="19">
      <t>メイサイ</t>
    </rPh>
    <phoneticPr fontId="9"/>
  </si>
  <si>
    <t>（１）補助金等の明細</t>
    <rPh sb="3" eb="7">
      <t>ホジョキンナド</t>
    </rPh>
    <rPh sb="8" eb="10">
      <t>メイサイ</t>
    </rPh>
    <phoneticPr fontId="9"/>
  </si>
  <si>
    <t>名称</t>
    <rPh sb="0" eb="2">
      <t>メイショウ</t>
    </rPh>
    <phoneticPr fontId="9"/>
  </si>
  <si>
    <t>相手先</t>
    <rPh sb="0" eb="3">
      <t>アイテサキ</t>
    </rPh>
    <phoneticPr fontId="9"/>
  </si>
  <si>
    <t>金額</t>
    <rPh sb="0" eb="2">
      <t>キンガク</t>
    </rPh>
    <phoneticPr fontId="9"/>
  </si>
  <si>
    <t>支出目的</t>
    <rPh sb="0" eb="2">
      <t>シシュツ</t>
    </rPh>
    <rPh sb="2" eb="4">
      <t>モクテキ</t>
    </rPh>
    <phoneticPr fontId="9"/>
  </si>
  <si>
    <t>計</t>
    <rPh sb="0" eb="1">
      <t>ケイ</t>
    </rPh>
    <phoneticPr fontId="9"/>
  </si>
  <si>
    <t>その他の補助金等</t>
    <rPh sb="2" eb="3">
      <t>タ</t>
    </rPh>
    <rPh sb="4" eb="7">
      <t>ホジョキン</t>
    </rPh>
    <rPh sb="7" eb="8">
      <t>ナド</t>
    </rPh>
    <phoneticPr fontId="9"/>
  </si>
  <si>
    <t>３．純資産変動計算書の内容に関する明細</t>
    <rPh sb="2" eb="5">
      <t>ジュンシサン</t>
    </rPh>
    <rPh sb="5" eb="7">
      <t>ヘンドウ</t>
    </rPh>
    <rPh sb="7" eb="10">
      <t>ケイサンショ</t>
    </rPh>
    <rPh sb="11" eb="13">
      <t>ナイヨウ</t>
    </rPh>
    <rPh sb="14" eb="15">
      <t>カン</t>
    </rPh>
    <rPh sb="17" eb="19">
      <t>メイサイ</t>
    </rPh>
    <phoneticPr fontId="9"/>
  </si>
  <si>
    <t>（１）財源の明細</t>
    <rPh sb="3" eb="5">
      <t>ザイゲン</t>
    </rPh>
    <rPh sb="6" eb="8">
      <t>メイサイ</t>
    </rPh>
    <phoneticPr fontId="9"/>
  </si>
  <si>
    <t>会計</t>
    <rPh sb="0" eb="2">
      <t>カイケイ</t>
    </rPh>
    <phoneticPr fontId="3"/>
  </si>
  <si>
    <t>財源の内容</t>
    <rPh sb="0" eb="2">
      <t>ザイゲン</t>
    </rPh>
    <rPh sb="3" eb="5">
      <t>ナイヨウ</t>
    </rPh>
    <phoneticPr fontId="3"/>
  </si>
  <si>
    <t>一般会計</t>
    <rPh sb="0" eb="2">
      <t>イッパン</t>
    </rPh>
    <rPh sb="2" eb="4">
      <t>カイケイ</t>
    </rPh>
    <phoneticPr fontId="3"/>
  </si>
  <si>
    <t>地方税</t>
    <rPh sb="0" eb="3">
      <t>チホウゼイ</t>
    </rPh>
    <phoneticPr fontId="3"/>
  </si>
  <si>
    <t>地方交付税</t>
    <rPh sb="0" eb="2">
      <t>チホウ</t>
    </rPh>
    <rPh sb="2" eb="5">
      <t>コウフゼイ</t>
    </rPh>
    <phoneticPr fontId="3"/>
  </si>
  <si>
    <t>地方譲与税</t>
    <rPh sb="0" eb="2">
      <t>チホウ</t>
    </rPh>
    <rPh sb="2" eb="4">
      <t>ジョウヨ</t>
    </rPh>
    <rPh sb="4" eb="5">
      <t>ゼイ</t>
    </rPh>
    <phoneticPr fontId="3"/>
  </si>
  <si>
    <t>小計</t>
    <rPh sb="0" eb="2">
      <t>ショウケイ</t>
    </rPh>
    <phoneticPr fontId="3"/>
  </si>
  <si>
    <t>（２）財源情報の明細</t>
    <rPh sb="3" eb="5">
      <t>ザイゲン</t>
    </rPh>
    <rPh sb="5" eb="7">
      <t>ジョウホウ</t>
    </rPh>
    <rPh sb="8" eb="10">
      <t>メイサイ</t>
    </rPh>
    <phoneticPr fontId="9"/>
  </si>
  <si>
    <t>内訳</t>
    <rPh sb="0" eb="2">
      <t>ウチワケ</t>
    </rPh>
    <phoneticPr fontId="9"/>
  </si>
  <si>
    <t>国県等補助金</t>
    <rPh sb="0" eb="1">
      <t>クニ</t>
    </rPh>
    <rPh sb="1" eb="2">
      <t>ケン</t>
    </rPh>
    <rPh sb="2" eb="3">
      <t>ナド</t>
    </rPh>
    <rPh sb="3" eb="6">
      <t>ホジョキン</t>
    </rPh>
    <phoneticPr fontId="9"/>
  </si>
  <si>
    <t>地方債</t>
    <rPh sb="0" eb="3">
      <t>チホウサイ</t>
    </rPh>
    <phoneticPr fontId="9"/>
  </si>
  <si>
    <t>税収等</t>
    <rPh sb="0" eb="3">
      <t>ゼイシュウナド</t>
    </rPh>
    <phoneticPr fontId="9"/>
  </si>
  <si>
    <t>その他</t>
    <rPh sb="2" eb="3">
      <t>ホカ</t>
    </rPh>
    <phoneticPr fontId="9"/>
  </si>
  <si>
    <t>純行政コスト</t>
    <rPh sb="0" eb="1">
      <t>ジュン</t>
    </rPh>
    <rPh sb="1" eb="3">
      <t>ギョウセイ</t>
    </rPh>
    <phoneticPr fontId="9"/>
  </si>
  <si>
    <t>有形固定資産等の増加</t>
    <rPh sb="0" eb="2">
      <t>ユウケイ</t>
    </rPh>
    <rPh sb="2" eb="4">
      <t>コテイ</t>
    </rPh>
    <rPh sb="4" eb="6">
      <t>シサン</t>
    </rPh>
    <rPh sb="6" eb="7">
      <t>ナド</t>
    </rPh>
    <rPh sb="8" eb="10">
      <t>ゾウカ</t>
    </rPh>
    <phoneticPr fontId="9"/>
  </si>
  <si>
    <t>貸付金・基金等の増加</t>
    <rPh sb="0" eb="3">
      <t>カシツケキン</t>
    </rPh>
    <rPh sb="4" eb="6">
      <t>キキン</t>
    </rPh>
    <rPh sb="6" eb="7">
      <t>ナド</t>
    </rPh>
    <rPh sb="8" eb="10">
      <t>ゾウカ</t>
    </rPh>
    <phoneticPr fontId="9"/>
  </si>
  <si>
    <t>４．資金収支計算書の内容に関する明細</t>
    <rPh sb="2" eb="4">
      <t>シキン</t>
    </rPh>
    <rPh sb="4" eb="6">
      <t>シュウシ</t>
    </rPh>
    <rPh sb="6" eb="9">
      <t>ケイサンショ</t>
    </rPh>
    <rPh sb="10" eb="12">
      <t>ナイヨウ</t>
    </rPh>
    <rPh sb="13" eb="14">
      <t>カン</t>
    </rPh>
    <rPh sb="16" eb="18">
      <t>メイサイ</t>
    </rPh>
    <phoneticPr fontId="9"/>
  </si>
  <si>
    <t>（１）資金の明細</t>
    <rPh sb="3" eb="5">
      <t>シキン</t>
    </rPh>
    <rPh sb="6" eb="8">
      <t>メイサイ</t>
    </rPh>
    <phoneticPr fontId="9"/>
  </si>
  <si>
    <t>現金</t>
    <rPh sb="0" eb="2">
      <t>ゲンキン</t>
    </rPh>
    <phoneticPr fontId="3"/>
  </si>
  <si>
    <t>②有形固定資産の行政目的別明細</t>
    <rPh sb="1" eb="3">
      <t>ユウケイ</t>
    </rPh>
    <rPh sb="3" eb="5">
      <t>コテイ</t>
    </rPh>
    <rPh sb="5" eb="7">
      <t>シサン</t>
    </rPh>
    <rPh sb="8" eb="10">
      <t>ギョウセイ</t>
    </rPh>
    <rPh sb="10" eb="12">
      <t>モクテキ</t>
    </rPh>
    <rPh sb="12" eb="13">
      <t>ベツ</t>
    </rPh>
    <rPh sb="13" eb="15">
      <t>メイサイ</t>
    </rPh>
    <phoneticPr fontId="9"/>
  </si>
  <si>
    <t>市場価格のないもののうち連結対象団体（会計）に対するもの</t>
    <rPh sb="0" eb="2">
      <t>シジョウ</t>
    </rPh>
    <rPh sb="2" eb="4">
      <t>カカク</t>
    </rPh>
    <rPh sb="12" eb="14">
      <t>レンケツ</t>
    </rPh>
    <rPh sb="14" eb="16">
      <t>タイショウ</t>
    </rPh>
    <rPh sb="16" eb="18">
      <t>ダンタイ</t>
    </rPh>
    <rPh sb="19" eb="21">
      <t>カイケイ</t>
    </rPh>
    <rPh sb="23" eb="24">
      <t>タイ</t>
    </rPh>
    <phoneticPr fontId="9"/>
  </si>
  <si>
    <t>市場価格のないもののうち連結対象団体（会計）以外に対するもの</t>
    <rPh sb="0" eb="2">
      <t>シジョウ</t>
    </rPh>
    <rPh sb="2" eb="4">
      <t>カカク</t>
    </rPh>
    <rPh sb="12" eb="14">
      <t>レンケツ</t>
    </rPh>
    <rPh sb="14" eb="16">
      <t>タイショウ</t>
    </rPh>
    <rPh sb="16" eb="18">
      <t>ダンタイ</t>
    </rPh>
    <rPh sb="19" eb="21">
      <t>カイケイ</t>
    </rPh>
    <rPh sb="22" eb="24">
      <t>イガイ</t>
    </rPh>
    <rPh sb="25" eb="26">
      <t>タイ</t>
    </rPh>
    <phoneticPr fontId="9"/>
  </si>
  <si>
    <t>松山市水道事業</t>
    <rPh sb="0" eb="3">
      <t>マツヤマシ</t>
    </rPh>
    <rPh sb="3" eb="5">
      <t>スイドウ</t>
    </rPh>
    <rPh sb="5" eb="7">
      <t>ジギョウ</t>
    </rPh>
    <phoneticPr fontId="3"/>
  </si>
  <si>
    <t>松山市簡易水道事業</t>
    <rPh sb="0" eb="3">
      <t>マツヤマシ</t>
    </rPh>
    <rPh sb="3" eb="5">
      <t>カンイ</t>
    </rPh>
    <rPh sb="5" eb="7">
      <t>スイドウ</t>
    </rPh>
    <rPh sb="7" eb="9">
      <t>ジギョウ</t>
    </rPh>
    <phoneticPr fontId="3"/>
  </si>
  <si>
    <t>松山市公共下水道事業</t>
    <rPh sb="0" eb="3">
      <t>マツヤマシ</t>
    </rPh>
    <phoneticPr fontId="3"/>
  </si>
  <si>
    <t>松山市社会福祉事業団</t>
    <rPh sb="0" eb="3">
      <t>マツヤマシ</t>
    </rPh>
    <rPh sb="3" eb="5">
      <t>シャカイ</t>
    </rPh>
    <rPh sb="5" eb="7">
      <t>フクシ</t>
    </rPh>
    <rPh sb="7" eb="10">
      <t>ジギョウダン</t>
    </rPh>
    <phoneticPr fontId="4"/>
  </si>
  <si>
    <t>松山市文化スポーツ振興財団</t>
    <rPh sb="0" eb="2">
      <t>マツヤマ</t>
    </rPh>
    <rPh sb="2" eb="3">
      <t>シ</t>
    </rPh>
    <rPh sb="3" eb="5">
      <t>ブンカ</t>
    </rPh>
    <rPh sb="9" eb="11">
      <t>シンコウ</t>
    </rPh>
    <rPh sb="11" eb="13">
      <t>ザイダン</t>
    </rPh>
    <phoneticPr fontId="4"/>
  </si>
  <si>
    <t>松山国際交流協会</t>
    <rPh sb="0" eb="2">
      <t>マツヤマ</t>
    </rPh>
    <rPh sb="2" eb="4">
      <t>コクサイ</t>
    </rPh>
    <rPh sb="4" eb="6">
      <t>コウリュウ</t>
    </rPh>
    <rPh sb="6" eb="8">
      <t>キョウカイ</t>
    </rPh>
    <phoneticPr fontId="4"/>
  </si>
  <si>
    <t>松山市男女共同参画推進財団</t>
    <rPh sb="0" eb="3">
      <t>マツヤマシ</t>
    </rPh>
    <rPh sb="3" eb="5">
      <t>ダンジョ</t>
    </rPh>
    <rPh sb="5" eb="7">
      <t>キョウドウ</t>
    </rPh>
    <rPh sb="7" eb="9">
      <t>サンカク</t>
    </rPh>
    <rPh sb="9" eb="11">
      <t>スイシン</t>
    </rPh>
    <rPh sb="11" eb="13">
      <t>ザイダン</t>
    </rPh>
    <phoneticPr fontId="4"/>
  </si>
  <si>
    <t>松山市土地開発公社</t>
    <rPh sb="0" eb="3">
      <t>マツヤマシ</t>
    </rPh>
    <rPh sb="3" eb="5">
      <t>トチ</t>
    </rPh>
    <rPh sb="5" eb="7">
      <t>カイハツ</t>
    </rPh>
    <rPh sb="7" eb="9">
      <t>コウシャ</t>
    </rPh>
    <phoneticPr fontId="4"/>
  </si>
  <si>
    <t>松山観光コンベンション協会</t>
    <rPh sb="0" eb="2">
      <t>マツヤマ</t>
    </rPh>
    <rPh sb="2" eb="4">
      <t>カンコウ</t>
    </rPh>
    <rPh sb="11" eb="13">
      <t>キョウカイ</t>
    </rPh>
    <phoneticPr fontId="4"/>
  </si>
  <si>
    <t>－</t>
    <phoneticPr fontId="3"/>
  </si>
  <si>
    <t>母子父子寡婦福祉資金貸付事業特別会計</t>
    <rPh sb="0" eb="2">
      <t>ボシ</t>
    </rPh>
    <rPh sb="2" eb="4">
      <t>フシ</t>
    </rPh>
    <rPh sb="4" eb="6">
      <t>カフ</t>
    </rPh>
    <rPh sb="6" eb="8">
      <t>フクシ</t>
    </rPh>
    <rPh sb="8" eb="10">
      <t>シキン</t>
    </rPh>
    <rPh sb="10" eb="12">
      <t>カシツケ</t>
    </rPh>
    <rPh sb="12" eb="14">
      <t>ジギョウ</t>
    </rPh>
    <rPh sb="14" eb="16">
      <t>トクベツ</t>
    </rPh>
    <rPh sb="16" eb="18">
      <t>カイケイ</t>
    </rPh>
    <phoneticPr fontId="3"/>
  </si>
  <si>
    <t>奨学資金貸付事業</t>
    <rPh sb="0" eb="2">
      <t>ショウガク</t>
    </rPh>
    <rPh sb="2" eb="4">
      <t>シキン</t>
    </rPh>
    <rPh sb="4" eb="6">
      <t>カシツケ</t>
    </rPh>
    <rPh sb="6" eb="8">
      <t>ジギョウ</t>
    </rPh>
    <phoneticPr fontId="3"/>
  </si>
  <si>
    <t>競輪事業特別会計</t>
    <rPh sb="0" eb="2">
      <t>ケイリン</t>
    </rPh>
    <rPh sb="2" eb="4">
      <t>ジギョウ</t>
    </rPh>
    <rPh sb="4" eb="6">
      <t>トクベツ</t>
    </rPh>
    <rPh sb="6" eb="8">
      <t>カイケイ</t>
    </rPh>
    <phoneticPr fontId="3"/>
  </si>
  <si>
    <t>各団体の出資
（出えん）総額
（E)</t>
    <rPh sb="0" eb="3">
      <t>カクダンタイ</t>
    </rPh>
    <rPh sb="4" eb="6">
      <t>シュッシ</t>
    </rPh>
    <rPh sb="8" eb="9">
      <t>デ</t>
    </rPh>
    <rPh sb="12" eb="14">
      <t>ソウガク</t>
    </rPh>
    <phoneticPr fontId="3"/>
  </si>
  <si>
    <t>愛媛県農業信用基金協会</t>
    <rPh sb="0" eb="3">
      <t>エヒメケン</t>
    </rPh>
    <rPh sb="3" eb="5">
      <t>ノウギョウ</t>
    </rPh>
    <rPh sb="5" eb="7">
      <t>シンヨウ</t>
    </rPh>
    <rPh sb="7" eb="9">
      <t>キキン</t>
    </rPh>
    <rPh sb="9" eb="11">
      <t>キョウカイ</t>
    </rPh>
    <phoneticPr fontId="5"/>
  </si>
  <si>
    <t>松山流域森林組合</t>
    <rPh sb="0" eb="2">
      <t>マツヤマ</t>
    </rPh>
    <rPh sb="2" eb="4">
      <t>リュウイキ</t>
    </rPh>
    <rPh sb="4" eb="6">
      <t>シンリン</t>
    </rPh>
    <rPh sb="6" eb="8">
      <t>クミアイ</t>
    </rPh>
    <phoneticPr fontId="5"/>
  </si>
  <si>
    <t>えひめ海づくり基金</t>
    <rPh sb="3" eb="4">
      <t>ウミ</t>
    </rPh>
    <rPh sb="7" eb="9">
      <t>キキン</t>
    </rPh>
    <phoneticPr fontId="2"/>
  </si>
  <si>
    <t>えひめ産業振興財団</t>
    <rPh sb="3" eb="5">
      <t>サンギョウ</t>
    </rPh>
    <rPh sb="5" eb="7">
      <t>シンコウ</t>
    </rPh>
    <rPh sb="7" eb="9">
      <t>ザイダン</t>
    </rPh>
    <phoneticPr fontId="5"/>
  </si>
  <si>
    <t>愛媛県スポーツ振興事業団</t>
    <rPh sb="0" eb="3">
      <t>エヒメケン</t>
    </rPh>
    <rPh sb="7" eb="9">
      <t>シンコウ</t>
    </rPh>
    <rPh sb="9" eb="12">
      <t>ジギョウダン</t>
    </rPh>
    <phoneticPr fontId="5"/>
  </si>
  <si>
    <t>愛媛県信用保証協会</t>
    <rPh sb="0" eb="3">
      <t>エヒメケン</t>
    </rPh>
    <rPh sb="3" eb="5">
      <t>シンヨウ</t>
    </rPh>
    <rPh sb="5" eb="7">
      <t>ホショウ</t>
    </rPh>
    <rPh sb="7" eb="9">
      <t>キョウカイ</t>
    </rPh>
    <phoneticPr fontId="5"/>
  </si>
  <si>
    <t>社会福祉協議会福祉振興基金</t>
    <rPh sb="0" eb="2">
      <t>シャカイ</t>
    </rPh>
    <rPh sb="2" eb="4">
      <t>フクシ</t>
    </rPh>
    <rPh sb="4" eb="7">
      <t>キョウギカイ</t>
    </rPh>
    <rPh sb="7" eb="9">
      <t>フクシ</t>
    </rPh>
    <rPh sb="9" eb="11">
      <t>シンコウ</t>
    </rPh>
    <rPh sb="11" eb="13">
      <t>キキン</t>
    </rPh>
    <phoneticPr fontId="5"/>
  </si>
  <si>
    <t>地方公共団体金融機構</t>
    <rPh sb="0" eb="2">
      <t>チホウ</t>
    </rPh>
    <rPh sb="2" eb="4">
      <t>コウキョウ</t>
    </rPh>
    <rPh sb="4" eb="6">
      <t>ダンタイ</t>
    </rPh>
    <rPh sb="6" eb="8">
      <t>キンユウ</t>
    </rPh>
    <rPh sb="8" eb="10">
      <t>キコウ</t>
    </rPh>
    <phoneticPr fontId="5"/>
  </si>
  <si>
    <t>出資金額
（A)</t>
    <rPh sb="0" eb="2">
      <t>シュッシ</t>
    </rPh>
    <rPh sb="2" eb="4">
      <t>キンガク</t>
    </rPh>
    <phoneticPr fontId="3"/>
  </si>
  <si>
    <t>資産
（B)</t>
    <rPh sb="0" eb="2">
      <t>シサン</t>
    </rPh>
    <phoneticPr fontId="3"/>
  </si>
  <si>
    <t>負債
（C)</t>
    <rPh sb="0" eb="2">
      <t>フサイ</t>
    </rPh>
    <phoneticPr fontId="3"/>
  </si>
  <si>
    <t>強制評価減
（H)</t>
    <rPh sb="0" eb="2">
      <t>キョウセイ</t>
    </rPh>
    <rPh sb="2" eb="4">
      <t>ヒョウカ</t>
    </rPh>
    <rPh sb="4" eb="5">
      <t>ゲン</t>
    </rPh>
    <phoneticPr fontId="9"/>
  </si>
  <si>
    <t>株数・口数など
（A）</t>
    <rPh sb="0" eb="2">
      <t>カブスウ</t>
    </rPh>
    <rPh sb="3" eb="4">
      <t>クチ</t>
    </rPh>
    <rPh sb="4" eb="5">
      <t>スウ</t>
    </rPh>
    <phoneticPr fontId="3"/>
  </si>
  <si>
    <t>時価単価
（B）</t>
    <rPh sb="0" eb="2">
      <t>ジカ</t>
    </rPh>
    <rPh sb="2" eb="4">
      <t>タンカ</t>
    </rPh>
    <phoneticPr fontId="3"/>
  </si>
  <si>
    <t>取得単価
（D)</t>
    <rPh sb="0" eb="2">
      <t>シュトク</t>
    </rPh>
    <rPh sb="2" eb="4">
      <t>タンカ</t>
    </rPh>
    <phoneticPr fontId="3"/>
  </si>
  <si>
    <t>-</t>
  </si>
  <si>
    <t>21世紀松山創造基金</t>
    <phoneticPr fontId="3"/>
  </si>
  <si>
    <t>（単位：円）</t>
    <rPh sb="1" eb="3">
      <t>タンイ</t>
    </rPh>
    <rPh sb="4" eb="5">
      <t>エン</t>
    </rPh>
    <phoneticPr fontId="3"/>
  </si>
  <si>
    <t>松山市財政調整基金</t>
    <rPh sb="0" eb="3">
      <t>マツヤマシ</t>
    </rPh>
    <rPh sb="3" eb="5">
      <t>ザイセイ</t>
    </rPh>
    <rPh sb="5" eb="7">
      <t>チョウセイ</t>
    </rPh>
    <rPh sb="7" eb="9">
      <t>キキン</t>
    </rPh>
    <phoneticPr fontId="3"/>
  </si>
  <si>
    <t>松山市競輪収益積立金</t>
    <rPh sb="3" eb="5">
      <t>ケイリン</t>
    </rPh>
    <rPh sb="5" eb="7">
      <t>シュウエキ</t>
    </rPh>
    <rPh sb="7" eb="9">
      <t>ツミタテ</t>
    </rPh>
    <rPh sb="9" eb="10">
      <t>キン</t>
    </rPh>
    <phoneticPr fontId="3"/>
  </si>
  <si>
    <t>松山市市民活動推進基金</t>
    <rPh sb="3" eb="5">
      <t>シミン</t>
    </rPh>
    <rPh sb="5" eb="7">
      <t>カツドウ</t>
    </rPh>
    <rPh sb="7" eb="9">
      <t>スイシン</t>
    </rPh>
    <rPh sb="9" eb="11">
      <t>キキン</t>
    </rPh>
    <phoneticPr fontId="3"/>
  </si>
  <si>
    <t>松山市都市緑化基金</t>
    <rPh sb="3" eb="5">
      <t>トシ</t>
    </rPh>
    <rPh sb="5" eb="7">
      <t>リョクカ</t>
    </rPh>
    <rPh sb="7" eb="9">
      <t>キキン</t>
    </rPh>
    <phoneticPr fontId="3"/>
  </si>
  <si>
    <t>松山市合併振興基金</t>
    <rPh sb="3" eb="5">
      <t>ガッペイ</t>
    </rPh>
    <rPh sb="5" eb="7">
      <t>シンコウ</t>
    </rPh>
    <rPh sb="7" eb="9">
      <t>キキン</t>
    </rPh>
    <phoneticPr fontId="3"/>
  </si>
  <si>
    <t>松山市教育文化施設資料購入基金</t>
    <rPh sb="3" eb="5">
      <t>キョウイク</t>
    </rPh>
    <rPh sb="5" eb="7">
      <t>ブンカ</t>
    </rPh>
    <rPh sb="7" eb="9">
      <t>シセツ</t>
    </rPh>
    <rPh sb="9" eb="11">
      <t>シリョウ</t>
    </rPh>
    <rPh sb="11" eb="13">
      <t>コウニュウ</t>
    </rPh>
    <rPh sb="13" eb="15">
      <t>キキン</t>
    </rPh>
    <phoneticPr fontId="3"/>
  </si>
  <si>
    <t>合計
(貸借対照表計上額)</t>
    <rPh sb="0" eb="2">
      <t>ゴウケイ</t>
    </rPh>
    <rPh sb="4" eb="6">
      <t>タイシャク</t>
    </rPh>
    <rPh sb="6" eb="9">
      <t>タイショウヒョウ</t>
    </rPh>
    <rPh sb="9" eb="12">
      <t>ケイジョウガク</t>
    </rPh>
    <phoneticPr fontId="3"/>
  </si>
  <si>
    <t>　　固定資産税</t>
    <phoneticPr fontId="3"/>
  </si>
  <si>
    <t>　　市民税</t>
    <rPh sb="2" eb="5">
      <t>シミンゼイ</t>
    </rPh>
    <phoneticPr fontId="9"/>
  </si>
  <si>
    <t>　　軽自動車税</t>
    <rPh sb="2" eb="3">
      <t>ケイ</t>
    </rPh>
    <rPh sb="3" eb="6">
      <t>ジドウシャ</t>
    </rPh>
    <rPh sb="6" eb="7">
      <t>ゼイ</t>
    </rPh>
    <phoneticPr fontId="3"/>
  </si>
  <si>
    <t>　　事業所税</t>
    <rPh sb="2" eb="5">
      <t>ジギョウショ</t>
    </rPh>
    <rPh sb="5" eb="6">
      <t>ゼイ</t>
    </rPh>
    <phoneticPr fontId="3"/>
  </si>
  <si>
    <t>　　その他（経常収益）</t>
    <rPh sb="4" eb="5">
      <t>タ</t>
    </rPh>
    <rPh sb="6" eb="8">
      <t>ケイジョウ</t>
    </rPh>
    <rPh sb="8" eb="10">
      <t>シュウエキ</t>
    </rPh>
    <phoneticPr fontId="9"/>
  </si>
  <si>
    <t>　　貸付金</t>
    <rPh sb="2" eb="4">
      <t>カシツケ</t>
    </rPh>
    <rPh sb="4" eb="5">
      <t>キン</t>
    </rPh>
    <phoneticPr fontId="3"/>
  </si>
  <si>
    <t>　　母子父子寡婦福祉
　　資金貸付金</t>
    <rPh sb="17" eb="18">
      <t>キン</t>
    </rPh>
    <phoneticPr fontId="3"/>
  </si>
  <si>
    <t>　　母子父子寡婦福祉
　　資金貸付金
　　その他（経常収益）</t>
    <rPh sb="17" eb="18">
      <t>キン</t>
    </rPh>
    <phoneticPr fontId="3"/>
  </si>
  <si>
    <t>固定資産</t>
    <rPh sb="0" eb="2">
      <t>コテイ</t>
    </rPh>
    <rPh sb="2" eb="4">
      <t>シサン</t>
    </rPh>
    <phoneticPr fontId="3"/>
  </si>
  <si>
    <t>流動資産</t>
    <rPh sb="0" eb="2">
      <t>リュウドウ</t>
    </rPh>
    <rPh sb="2" eb="4">
      <t>シサン</t>
    </rPh>
    <phoneticPr fontId="3"/>
  </si>
  <si>
    <t>固定負債</t>
    <rPh sb="0" eb="2">
      <t>コテイ</t>
    </rPh>
    <rPh sb="2" eb="4">
      <t>フサイ</t>
    </rPh>
    <phoneticPr fontId="3"/>
  </si>
  <si>
    <t>流動負債</t>
    <rPh sb="0" eb="2">
      <t>リュウドウ</t>
    </rPh>
    <rPh sb="2" eb="4">
      <t>フサイ</t>
    </rPh>
    <phoneticPr fontId="3"/>
  </si>
  <si>
    <t>　投資損失引当金</t>
    <rPh sb="1" eb="3">
      <t>トウシ</t>
    </rPh>
    <rPh sb="3" eb="5">
      <t>ソンシツ</t>
    </rPh>
    <rPh sb="5" eb="7">
      <t>ヒキアテ</t>
    </rPh>
    <rPh sb="7" eb="8">
      <t>キン</t>
    </rPh>
    <phoneticPr fontId="3"/>
  </si>
  <si>
    <t>　徴収不能引当金</t>
    <rPh sb="1" eb="3">
      <t>チョウシュウ</t>
    </rPh>
    <rPh sb="3" eb="5">
      <t>フノウ</t>
    </rPh>
    <rPh sb="5" eb="7">
      <t>ヒキアテ</t>
    </rPh>
    <rPh sb="7" eb="8">
      <t>キン</t>
    </rPh>
    <phoneticPr fontId="3"/>
  </si>
  <si>
    <t>　退職手当引当金</t>
    <rPh sb="1" eb="3">
      <t>タイショク</t>
    </rPh>
    <rPh sb="3" eb="5">
      <t>テアテ</t>
    </rPh>
    <rPh sb="5" eb="7">
      <t>ヒキアテ</t>
    </rPh>
    <rPh sb="7" eb="8">
      <t>キン</t>
    </rPh>
    <phoneticPr fontId="3"/>
  </si>
  <si>
    <t>　損失補償等引当金</t>
    <rPh sb="1" eb="3">
      <t>ソンシツ</t>
    </rPh>
    <rPh sb="3" eb="5">
      <t>ホショウ</t>
    </rPh>
    <rPh sb="5" eb="6">
      <t>トウ</t>
    </rPh>
    <rPh sb="6" eb="8">
      <t>ヒキアテ</t>
    </rPh>
    <rPh sb="8" eb="9">
      <t>キン</t>
    </rPh>
    <phoneticPr fontId="3"/>
  </si>
  <si>
    <t>　賞与等引当金</t>
    <rPh sb="1" eb="3">
      <t>ショウヨ</t>
    </rPh>
    <rPh sb="3" eb="4">
      <t>トウ</t>
    </rPh>
    <rPh sb="4" eb="6">
      <t>ヒキアテ</t>
    </rPh>
    <rPh sb="6" eb="7">
      <t>キン</t>
    </rPh>
    <phoneticPr fontId="3"/>
  </si>
  <si>
    <t>愛媛県</t>
    <rPh sb="0" eb="3">
      <t>エヒメケン</t>
    </rPh>
    <phoneticPr fontId="3"/>
  </si>
  <si>
    <t>本市内で愛媛県が行う街路整備事業等に対する負担金</t>
    <rPh sb="0" eb="1">
      <t>ホン</t>
    </rPh>
    <phoneticPr fontId="3"/>
  </si>
  <si>
    <t>10年超</t>
    <rPh sb="2" eb="3">
      <t>ネン</t>
    </rPh>
    <rPh sb="3" eb="4">
      <t>チョウ</t>
    </rPh>
    <phoneticPr fontId="3"/>
  </si>
  <si>
    <t>松山市減債基金（固定資産）</t>
    <rPh sb="3" eb="5">
      <t>ゲンサイ</t>
    </rPh>
    <rPh sb="5" eb="7">
      <t>キキン</t>
    </rPh>
    <phoneticPr fontId="3"/>
  </si>
  <si>
    <t>松山市減債基金（流動資産）</t>
    <rPh sb="3" eb="5">
      <t>ゲンサイ</t>
    </rPh>
    <rPh sb="5" eb="7">
      <t>キキン</t>
    </rPh>
    <phoneticPr fontId="3"/>
  </si>
  <si>
    <t>※1　貸借対照表の額は、出納整理期間中の増減を加味しているため、「(参考)財産に関する調書記載額」と一致しない場合があります。</t>
    <rPh sb="3" eb="5">
      <t>タイシャク</t>
    </rPh>
    <rPh sb="5" eb="7">
      <t>タイショウ</t>
    </rPh>
    <rPh sb="7" eb="8">
      <t>ヒョウ</t>
    </rPh>
    <rPh sb="9" eb="10">
      <t>ガク</t>
    </rPh>
    <rPh sb="12" eb="14">
      <t>スイトウ</t>
    </rPh>
    <rPh sb="14" eb="16">
      <t>セイリ</t>
    </rPh>
    <rPh sb="16" eb="18">
      <t>キカン</t>
    </rPh>
    <rPh sb="18" eb="19">
      <t>ナカ</t>
    </rPh>
    <rPh sb="20" eb="22">
      <t>ゾウゲン</t>
    </rPh>
    <rPh sb="23" eb="25">
      <t>カミ</t>
    </rPh>
    <rPh sb="50" eb="52">
      <t>イッチ</t>
    </rPh>
    <rPh sb="55" eb="57">
      <t>バアイ</t>
    </rPh>
    <phoneticPr fontId="3"/>
  </si>
  <si>
    <t>※2　松山市減債基金の「(参考)財産に関する調書記載額」は、固定資産の欄に全額を記載しました。</t>
    <rPh sb="3" eb="6">
      <t>マツヤマシ</t>
    </rPh>
    <rPh sb="6" eb="8">
      <t>ゲンサイ</t>
    </rPh>
    <rPh sb="8" eb="10">
      <t>キキン</t>
    </rPh>
    <rPh sb="30" eb="32">
      <t>コテイ</t>
    </rPh>
    <rPh sb="32" eb="34">
      <t>シサン</t>
    </rPh>
    <rPh sb="35" eb="36">
      <t>ラン</t>
    </rPh>
    <rPh sb="37" eb="39">
      <t>ゼンガク</t>
    </rPh>
    <rPh sb="40" eb="42">
      <t>キサイ</t>
    </rPh>
    <phoneticPr fontId="3"/>
  </si>
  <si>
    <t>地方消費税交付金</t>
    <rPh sb="0" eb="2">
      <t>チホウ</t>
    </rPh>
    <rPh sb="2" eb="5">
      <t>ショウヒゼイ</t>
    </rPh>
    <rPh sb="5" eb="8">
      <t>コウフキン</t>
    </rPh>
    <phoneticPr fontId="3"/>
  </si>
  <si>
    <t>分担金及び負担金</t>
    <rPh sb="0" eb="3">
      <t>ブンタンキン</t>
    </rPh>
    <rPh sb="3" eb="4">
      <t>オヨ</t>
    </rPh>
    <rPh sb="5" eb="8">
      <t>フタンキン</t>
    </rPh>
    <phoneticPr fontId="3"/>
  </si>
  <si>
    <t>資本的補助金</t>
    <rPh sb="0" eb="3">
      <t>シホンテキ</t>
    </rPh>
    <rPh sb="3" eb="6">
      <t>ホジョキン</t>
    </rPh>
    <phoneticPr fontId="9"/>
  </si>
  <si>
    <t>経常的補助金</t>
    <rPh sb="0" eb="3">
      <t>ケイジョウテキ</t>
    </rPh>
    <rPh sb="3" eb="6">
      <t>ホジョキン</t>
    </rPh>
    <phoneticPr fontId="9"/>
  </si>
  <si>
    <t>地方公共団体
金融機構等</t>
    <rPh sb="0" eb="2">
      <t>チホウ</t>
    </rPh>
    <rPh sb="2" eb="4">
      <t>コウキョウ</t>
    </rPh>
    <rPh sb="4" eb="6">
      <t>ダンタイ</t>
    </rPh>
    <rPh sb="7" eb="9">
      <t>キンユウ</t>
    </rPh>
    <rPh sb="9" eb="11">
      <t>キコウ</t>
    </rPh>
    <rPh sb="11" eb="12">
      <t>トウ</t>
    </rPh>
    <phoneticPr fontId="17"/>
  </si>
  <si>
    <t>その他の金融機関</t>
    <rPh sb="2" eb="3">
      <t>タ</t>
    </rPh>
    <rPh sb="4" eb="6">
      <t>キンユウ</t>
    </rPh>
    <rPh sb="6" eb="8">
      <t>キカン</t>
    </rPh>
    <phoneticPr fontId="3"/>
  </si>
  <si>
    <t>保険会社等</t>
    <rPh sb="0" eb="2">
      <t>ホケン</t>
    </rPh>
    <rPh sb="2" eb="4">
      <t>ガイシャ</t>
    </rPh>
    <rPh sb="4" eb="5">
      <t>トウ</t>
    </rPh>
    <phoneticPr fontId="17"/>
  </si>
  <si>
    <t>共済等</t>
    <rPh sb="0" eb="2">
      <t>キョウサイ</t>
    </rPh>
    <rPh sb="2" eb="3">
      <t>トウ</t>
    </rPh>
    <phoneticPr fontId="3"/>
  </si>
  <si>
    <t>松山空港ビル㈱</t>
    <rPh sb="0" eb="2">
      <t>マツヤマ</t>
    </rPh>
    <rPh sb="2" eb="4">
      <t>クウコウ</t>
    </rPh>
    <phoneticPr fontId="5"/>
  </si>
  <si>
    <t>㈱愛媛CATV</t>
    <rPh sb="1" eb="3">
      <t>エヒメ</t>
    </rPh>
    <phoneticPr fontId="5"/>
  </si>
  <si>
    <t>松山市駅前地下街㈱</t>
    <rPh sb="0" eb="3">
      <t>マツヤマシ</t>
    </rPh>
    <rPh sb="3" eb="5">
      <t>エキマエ</t>
    </rPh>
    <rPh sb="5" eb="8">
      <t>チカガイ</t>
    </rPh>
    <phoneticPr fontId="5"/>
  </si>
  <si>
    <t>㈱エフエム愛媛</t>
    <rPh sb="5" eb="7">
      <t>エヒメ</t>
    </rPh>
    <phoneticPr fontId="5"/>
  </si>
  <si>
    <t>愛媛エフ・エー・ゼット㈱</t>
    <rPh sb="0" eb="2">
      <t>エヒメ</t>
    </rPh>
    <phoneticPr fontId="5"/>
  </si>
  <si>
    <t>松山観光港ターミナル㈱</t>
    <rPh sb="0" eb="2">
      <t>マツヤマ</t>
    </rPh>
    <rPh sb="2" eb="4">
      <t>カンコウ</t>
    </rPh>
    <rPh sb="4" eb="5">
      <t>コウ</t>
    </rPh>
    <phoneticPr fontId="5"/>
  </si>
  <si>
    <t>(財)愛媛の森林基金</t>
    <rPh sb="1" eb="2">
      <t>ザイ</t>
    </rPh>
    <phoneticPr fontId="2"/>
  </si>
  <si>
    <t>(財)愛媛県国際交流協会</t>
    <rPh sb="1" eb="2">
      <t>ザイ</t>
    </rPh>
    <rPh sb="3" eb="4">
      <t>アイ</t>
    </rPh>
    <rPh sb="4" eb="5">
      <t>ヒメ</t>
    </rPh>
    <rPh sb="5" eb="6">
      <t>ケン</t>
    </rPh>
    <rPh sb="6" eb="7">
      <t>クニ</t>
    </rPh>
    <rPh sb="7" eb="8">
      <t>サイ</t>
    </rPh>
    <rPh sb="8" eb="9">
      <t>コウ</t>
    </rPh>
    <rPh sb="9" eb="10">
      <t>ナガレ</t>
    </rPh>
    <rPh sb="10" eb="11">
      <t>キョウ</t>
    </rPh>
    <rPh sb="11" eb="12">
      <t>カイ</t>
    </rPh>
    <phoneticPr fontId="2"/>
  </si>
  <si>
    <t>(財)愛媛県暴力追放推進センター</t>
    <rPh sb="1" eb="2">
      <t>ザイ</t>
    </rPh>
    <rPh sb="3" eb="6">
      <t>エヒメケン</t>
    </rPh>
    <rPh sb="6" eb="8">
      <t>ボウリョク</t>
    </rPh>
    <rPh sb="8" eb="10">
      <t>ツイホウ</t>
    </rPh>
    <rPh sb="10" eb="12">
      <t>スイシン</t>
    </rPh>
    <phoneticPr fontId="2"/>
  </si>
  <si>
    <t>(公財)えひめ農林漁業振興機構</t>
    <rPh sb="1" eb="2">
      <t>コウ</t>
    </rPh>
    <rPh sb="7" eb="9">
      <t>ノウリン</t>
    </rPh>
    <rPh sb="9" eb="11">
      <t>ギョギョウ</t>
    </rPh>
    <rPh sb="11" eb="13">
      <t>シンコウ</t>
    </rPh>
    <rPh sb="13" eb="15">
      <t>キコウ</t>
    </rPh>
    <phoneticPr fontId="7"/>
  </si>
  <si>
    <t>相手先または種別</t>
    <rPh sb="0" eb="3">
      <t>アイテサキ</t>
    </rPh>
    <rPh sb="6" eb="8">
      <t>シュベツ</t>
    </rPh>
    <phoneticPr fontId="3"/>
  </si>
  <si>
    <t>（参考）
貸付金計</t>
    <rPh sb="1" eb="3">
      <t>サンコウ</t>
    </rPh>
    <rPh sb="5" eb="7">
      <t>カシツケ</t>
    </rPh>
    <rPh sb="7" eb="8">
      <t>キン</t>
    </rPh>
    <rPh sb="8" eb="9">
      <t>ケイ</t>
    </rPh>
    <phoneticPr fontId="3"/>
  </si>
  <si>
    <t>④特定の契約条項が付された地方債の概要</t>
    <rPh sb="1" eb="3">
      <t>トクテイ</t>
    </rPh>
    <rPh sb="4" eb="6">
      <t>ケイヤク</t>
    </rPh>
    <rPh sb="6" eb="8">
      <t>ジョウコウ</t>
    </rPh>
    <rPh sb="9" eb="10">
      <t>フ</t>
    </rPh>
    <rPh sb="13" eb="16">
      <t>チホウサイ</t>
    </rPh>
    <rPh sb="17" eb="19">
      <t>ガイヨウ</t>
    </rPh>
    <phoneticPr fontId="3"/>
  </si>
  <si>
    <t>特定の契約条項が
付された地方債残高</t>
    <rPh sb="0" eb="2">
      <t>トクテイ</t>
    </rPh>
    <rPh sb="3" eb="5">
      <t>ケイヤク</t>
    </rPh>
    <rPh sb="5" eb="7">
      <t>ジョウコウ</t>
    </rPh>
    <rPh sb="9" eb="10">
      <t>フ</t>
    </rPh>
    <rPh sb="13" eb="16">
      <t>チホウサイ</t>
    </rPh>
    <rPh sb="16" eb="18">
      <t>ザンダカ</t>
    </rPh>
    <phoneticPr fontId="17"/>
  </si>
  <si>
    <t>契約条項の概要</t>
    <rPh sb="0" eb="2">
      <t>ケイヤク</t>
    </rPh>
    <rPh sb="2" eb="4">
      <t>ジョウコウ</t>
    </rPh>
    <rPh sb="5" eb="7">
      <t>ガイヨウ</t>
    </rPh>
    <phoneticPr fontId="17"/>
  </si>
  <si>
    <t>該当なし</t>
    <rPh sb="0" eb="2">
      <t>ガイトウ</t>
    </rPh>
    <phoneticPr fontId="3"/>
  </si>
  <si>
    <t>目的使用</t>
    <rPh sb="0" eb="2">
      <t>モクテキ</t>
    </rPh>
    <rPh sb="2" eb="4">
      <t>シヨウ</t>
    </rPh>
    <phoneticPr fontId="3"/>
  </si>
  <si>
    <t>うち共同発行債</t>
    <rPh sb="2" eb="4">
      <t>キョウドウ</t>
    </rPh>
    <rPh sb="4" eb="6">
      <t>ハッコウ</t>
    </rPh>
    <rPh sb="6" eb="7">
      <t>サイ</t>
    </rPh>
    <phoneticPr fontId="3"/>
  </si>
  <si>
    <t>うち住民公募債</t>
    <rPh sb="2" eb="4">
      <t>ジュウミン</t>
    </rPh>
    <rPh sb="4" eb="6">
      <t>コウボ</t>
    </rPh>
    <rPh sb="6" eb="7">
      <t>サイ</t>
    </rPh>
    <phoneticPr fontId="3"/>
  </si>
  <si>
    <t>-</t>
    <phoneticPr fontId="3"/>
  </si>
  <si>
    <t>（単位：百万円）</t>
    <rPh sb="1" eb="3">
      <t>タンイ</t>
    </rPh>
    <rPh sb="4" eb="6">
      <t>ヒャクマン</t>
    </rPh>
    <rPh sb="6" eb="7">
      <t>エン</t>
    </rPh>
    <phoneticPr fontId="9"/>
  </si>
  <si>
    <t>（単位：百万円）</t>
    <phoneticPr fontId="9"/>
  </si>
  <si>
    <t>（単位：百万円）</t>
    <phoneticPr fontId="12"/>
  </si>
  <si>
    <t>　　勤労者福祉サービ
　　スセンター事業
　　その他（経常収益）</t>
    <rPh sb="2" eb="5">
      <t>キンロウシャ</t>
    </rPh>
    <rPh sb="5" eb="7">
      <t>フクシ</t>
    </rPh>
    <rPh sb="18" eb="20">
      <t>ジギョウ</t>
    </rPh>
    <rPh sb="25" eb="26">
      <t>タ</t>
    </rPh>
    <rPh sb="27" eb="28">
      <t>キョウ</t>
    </rPh>
    <rPh sb="28" eb="29">
      <t>トコ</t>
    </rPh>
    <rPh sb="29" eb="30">
      <t>シュウ</t>
    </rPh>
    <rPh sb="30" eb="31">
      <t>エキ</t>
    </rPh>
    <phoneticPr fontId="3"/>
  </si>
  <si>
    <t>他団体への公共施設等整備
補助金等(所有外資産分)</t>
    <rPh sb="0" eb="3">
      <t>タダンタイ</t>
    </rPh>
    <rPh sb="5" eb="7">
      <t>コウキョウ</t>
    </rPh>
    <rPh sb="7" eb="9">
      <t>シセツ</t>
    </rPh>
    <rPh sb="9" eb="10">
      <t>ナド</t>
    </rPh>
    <rPh sb="10" eb="12">
      <t>セイビ</t>
    </rPh>
    <rPh sb="13" eb="16">
      <t>ホジョキン</t>
    </rPh>
    <rPh sb="16" eb="17">
      <t>ナド</t>
    </rPh>
    <rPh sb="18" eb="20">
      <t>ショユウ</t>
    </rPh>
    <rPh sb="20" eb="21">
      <t>ガイ</t>
    </rPh>
    <rPh sb="21" eb="23">
      <t>シサン</t>
    </rPh>
    <rPh sb="23" eb="24">
      <t>ブン</t>
    </rPh>
    <phoneticPr fontId="9"/>
  </si>
  <si>
    <t>（単位：百万円）</t>
    <rPh sb="1" eb="3">
      <t>タンイ</t>
    </rPh>
    <rPh sb="6" eb="7">
      <t>エン</t>
    </rPh>
    <phoneticPr fontId="9"/>
  </si>
  <si>
    <t>エヌ・ティ・ティ・ドコモ</t>
    <phoneticPr fontId="3"/>
  </si>
  <si>
    <t>④基金の明細</t>
    <phoneticPr fontId="9"/>
  </si>
  <si>
    <t>（単位：百万円）</t>
    <phoneticPr fontId="3"/>
  </si>
  <si>
    <t>（単位：百万円）</t>
    <phoneticPr fontId="3"/>
  </si>
  <si>
    <t>-</t>
    <phoneticPr fontId="3"/>
  </si>
  <si>
    <t>-</t>
    <phoneticPr fontId="3"/>
  </si>
  <si>
    <t>消防基金</t>
    <phoneticPr fontId="3"/>
  </si>
  <si>
    <t>松山市水源の森基金</t>
    <phoneticPr fontId="3"/>
  </si>
  <si>
    <t>松山市のびのび教育推進基金</t>
    <phoneticPr fontId="3"/>
  </si>
  <si>
    <t>城山公園整備基金</t>
    <phoneticPr fontId="3"/>
  </si>
  <si>
    <t>松山市観光開発等産業活性化基金</t>
    <phoneticPr fontId="3"/>
  </si>
  <si>
    <t>松山市土地開発基金</t>
    <phoneticPr fontId="3"/>
  </si>
  <si>
    <t>⑤貸付金の明細</t>
    <phoneticPr fontId="9"/>
  </si>
  <si>
    <t>（単位：百万円）</t>
    <phoneticPr fontId="9"/>
  </si>
  <si>
    <t>-</t>
    <phoneticPr fontId="3"/>
  </si>
  <si>
    <t>-</t>
    <phoneticPr fontId="3"/>
  </si>
  <si>
    <t>地域総合整備資金融資制度</t>
    <phoneticPr fontId="3"/>
  </si>
  <si>
    <t>（単位：百万円）</t>
    <phoneticPr fontId="9"/>
  </si>
  <si>
    <t>（単位：百万円）</t>
    <phoneticPr fontId="9"/>
  </si>
  <si>
    <t>民間社会福祉施設の整備に対する補助金</t>
    <rPh sb="0" eb="2">
      <t>ミンカン</t>
    </rPh>
    <rPh sb="2" eb="4">
      <t>シャカイ</t>
    </rPh>
    <rPh sb="4" eb="6">
      <t>フクシ</t>
    </rPh>
    <rPh sb="6" eb="8">
      <t>シセツ</t>
    </rPh>
    <rPh sb="9" eb="11">
      <t>セイビ</t>
    </rPh>
    <rPh sb="12" eb="13">
      <t>タイ</t>
    </rPh>
    <rPh sb="15" eb="18">
      <t>ホジョキン</t>
    </rPh>
    <phoneticPr fontId="3"/>
  </si>
  <si>
    <t>松山市スポーツ協会</t>
    <rPh sb="0" eb="3">
      <t>マツヤマシ</t>
    </rPh>
    <rPh sb="7" eb="9">
      <t>キョウカイ</t>
    </rPh>
    <phoneticPr fontId="4"/>
  </si>
  <si>
    <t>出資割合（％）
（F)</t>
    <rPh sb="0" eb="2">
      <t>シュッシ</t>
    </rPh>
    <rPh sb="2" eb="4">
      <t>ワリアイ</t>
    </rPh>
    <phoneticPr fontId="3"/>
  </si>
  <si>
    <t>-</t>
    <phoneticPr fontId="3"/>
  </si>
  <si>
    <t>豪雨災害被災者援護資金貸付</t>
    <rPh sb="0" eb="2">
      <t>ゴウウ</t>
    </rPh>
    <rPh sb="2" eb="4">
      <t>サイガイ</t>
    </rPh>
    <rPh sb="4" eb="7">
      <t>ヒサイシャ</t>
    </rPh>
    <rPh sb="7" eb="9">
      <t>エンゴ</t>
    </rPh>
    <rPh sb="9" eb="11">
      <t>シキン</t>
    </rPh>
    <rPh sb="11" eb="13">
      <t>カシツケ</t>
    </rPh>
    <phoneticPr fontId="2"/>
  </si>
  <si>
    <t>-</t>
    <phoneticPr fontId="3"/>
  </si>
  <si>
    <t>　　入湯税</t>
    <rPh sb="2" eb="4">
      <t>ニュウトウ</t>
    </rPh>
    <rPh sb="4" eb="5">
      <t>ゼイ</t>
    </rPh>
    <phoneticPr fontId="3"/>
  </si>
  <si>
    <t>その他</t>
    <rPh sb="2" eb="3">
      <t>タ</t>
    </rPh>
    <phoneticPr fontId="3"/>
  </si>
  <si>
    <t>計</t>
    <rPh sb="0" eb="1">
      <t>ケイ</t>
    </rPh>
    <phoneticPr fontId="3"/>
  </si>
  <si>
    <t>１．貸借対照表の内容に関する明細</t>
    <rPh sb="2" eb="4">
      <t>タイシャク</t>
    </rPh>
    <rPh sb="4" eb="7">
      <t>タイショウヒョウ</t>
    </rPh>
    <rPh sb="8" eb="10">
      <t>ナイヨウ</t>
    </rPh>
    <rPh sb="11" eb="12">
      <t>カン</t>
    </rPh>
    <rPh sb="14" eb="16">
      <t>メイサイ</t>
    </rPh>
    <phoneticPr fontId="9"/>
  </si>
  <si>
    <t>-</t>
    <phoneticPr fontId="3"/>
  </si>
  <si>
    <t>愛媛県土木建設負担金（街路）事業</t>
    <phoneticPr fontId="3"/>
  </si>
  <si>
    <t>社会福祉施設建設補助事業</t>
    <rPh sb="0" eb="2">
      <t>シャカイ</t>
    </rPh>
    <rPh sb="2" eb="4">
      <t>フクシ</t>
    </rPh>
    <rPh sb="4" eb="6">
      <t>シセツ</t>
    </rPh>
    <rPh sb="6" eb="8">
      <t>ケンセツ</t>
    </rPh>
    <rPh sb="8" eb="10">
      <t>ホジョ</t>
    </rPh>
    <rPh sb="10" eb="12">
      <t>ジギョウ</t>
    </rPh>
    <phoneticPr fontId="3"/>
  </si>
  <si>
    <t>社会福祉法人等</t>
    <rPh sb="0" eb="2">
      <t>シャカイ</t>
    </rPh>
    <rPh sb="2" eb="4">
      <t>フクシ</t>
    </rPh>
    <rPh sb="4" eb="6">
      <t>ホウジン</t>
    </rPh>
    <rPh sb="6" eb="7">
      <t>トウ</t>
    </rPh>
    <phoneticPr fontId="3"/>
  </si>
  <si>
    <t>森林環境整備基金</t>
    <rPh sb="0" eb="2">
      <t>シンリン</t>
    </rPh>
    <rPh sb="2" eb="4">
      <t>カンキョウ</t>
    </rPh>
    <rPh sb="4" eb="6">
      <t>セイビ</t>
    </rPh>
    <rPh sb="6" eb="8">
      <t>キキン</t>
    </rPh>
    <phoneticPr fontId="3"/>
  </si>
  <si>
    <t>※2</t>
    <phoneticPr fontId="3"/>
  </si>
  <si>
    <t>附属明細書（一般会計等）</t>
    <rPh sb="0" eb="2">
      <t>フゾク</t>
    </rPh>
    <rPh sb="2" eb="5">
      <t>メイサイショ</t>
    </rPh>
    <rPh sb="6" eb="8">
      <t>イッパン</t>
    </rPh>
    <rPh sb="8" eb="10">
      <t>カイケイ</t>
    </rPh>
    <rPh sb="10" eb="11">
      <t>トウ</t>
    </rPh>
    <phoneticPr fontId="9"/>
  </si>
  <si>
    <t>附属明細書（全体）</t>
    <rPh sb="0" eb="2">
      <t>フゾク</t>
    </rPh>
    <rPh sb="2" eb="5">
      <t>メイサイショ</t>
    </rPh>
    <rPh sb="6" eb="8">
      <t>ゼンタイ</t>
    </rPh>
    <phoneticPr fontId="9"/>
  </si>
  <si>
    <t>附属明細書（連結）</t>
    <rPh sb="0" eb="2">
      <t>フゾク</t>
    </rPh>
    <rPh sb="2" eb="5">
      <t>メイサイショ</t>
    </rPh>
    <rPh sb="6" eb="8">
      <t>レンケツ</t>
    </rPh>
    <phoneticPr fontId="9"/>
  </si>
  <si>
    <t>個人事業主等支援資金貸付（新型コロナウイルス緊急対策事業）</t>
    <rPh sb="0" eb="2">
      <t>コジン</t>
    </rPh>
    <rPh sb="2" eb="5">
      <t>ジギョウヌシ</t>
    </rPh>
    <rPh sb="5" eb="6">
      <t>トウ</t>
    </rPh>
    <rPh sb="6" eb="8">
      <t>シエン</t>
    </rPh>
    <rPh sb="8" eb="10">
      <t>シキン</t>
    </rPh>
    <rPh sb="10" eb="12">
      <t>カシツケ</t>
    </rPh>
    <rPh sb="13" eb="15">
      <t>シンガタ</t>
    </rPh>
    <rPh sb="22" eb="24">
      <t>キンキュウ</t>
    </rPh>
    <rPh sb="24" eb="26">
      <t>タイサク</t>
    </rPh>
    <rPh sb="26" eb="28">
      <t>ジギョウ</t>
    </rPh>
    <phoneticPr fontId="3"/>
  </si>
  <si>
    <t>奨学資金貸付（新型コロナウイルス対策緊急学生支援事業）</t>
    <rPh sb="0" eb="2">
      <t>ショウガク</t>
    </rPh>
    <rPh sb="2" eb="4">
      <t>シキン</t>
    </rPh>
    <rPh sb="4" eb="6">
      <t>カシツケ</t>
    </rPh>
    <rPh sb="7" eb="9">
      <t>シンガタ</t>
    </rPh>
    <rPh sb="16" eb="18">
      <t>タイサク</t>
    </rPh>
    <rPh sb="18" eb="20">
      <t>キンキュウ</t>
    </rPh>
    <rPh sb="20" eb="22">
      <t>ガクセイ</t>
    </rPh>
    <rPh sb="22" eb="24">
      <t>シエン</t>
    </rPh>
    <rPh sb="24" eb="26">
      <t>ジギョウ</t>
    </rPh>
    <phoneticPr fontId="3"/>
  </si>
  <si>
    <t>松山スマートシティ推進事業</t>
    <rPh sb="0" eb="2">
      <t>マツヤマ</t>
    </rPh>
    <rPh sb="9" eb="11">
      <t>スイシン</t>
    </rPh>
    <rPh sb="11" eb="13">
      <t>ジギョウ</t>
    </rPh>
    <phoneticPr fontId="3"/>
  </si>
  <si>
    <t>県営事業地元負担金事業</t>
    <rPh sb="0" eb="2">
      <t>ケンエイ</t>
    </rPh>
    <rPh sb="2" eb="4">
      <t>ジギョウ</t>
    </rPh>
    <rPh sb="4" eb="6">
      <t>ジモト</t>
    </rPh>
    <rPh sb="6" eb="9">
      <t>フタンキン</t>
    </rPh>
    <rPh sb="9" eb="11">
      <t>ジギョウ</t>
    </rPh>
    <phoneticPr fontId="3"/>
  </si>
  <si>
    <t>社会福祉施設防災設備等整備補助事業</t>
    <rPh sb="0" eb="2">
      <t>シャカイ</t>
    </rPh>
    <rPh sb="2" eb="4">
      <t>フクシ</t>
    </rPh>
    <rPh sb="4" eb="6">
      <t>シセツ</t>
    </rPh>
    <rPh sb="6" eb="8">
      <t>ボウサイ</t>
    </rPh>
    <rPh sb="8" eb="10">
      <t>セツビ</t>
    </rPh>
    <rPh sb="10" eb="11">
      <t>トウ</t>
    </rPh>
    <rPh sb="11" eb="13">
      <t>セイビ</t>
    </rPh>
    <rPh sb="13" eb="15">
      <t>ホジョ</t>
    </rPh>
    <rPh sb="15" eb="17">
      <t>ジギョウ</t>
    </rPh>
    <phoneticPr fontId="3"/>
  </si>
  <si>
    <t>公共交通利用促進環境整備事業</t>
    <rPh sb="0" eb="2">
      <t>コウキョウ</t>
    </rPh>
    <rPh sb="2" eb="4">
      <t>コウツウ</t>
    </rPh>
    <rPh sb="4" eb="6">
      <t>リヨウ</t>
    </rPh>
    <rPh sb="6" eb="8">
      <t>ソクシン</t>
    </rPh>
    <rPh sb="8" eb="10">
      <t>カンキョウ</t>
    </rPh>
    <rPh sb="10" eb="12">
      <t>セイビ</t>
    </rPh>
    <rPh sb="12" eb="14">
      <t>ジギョウ</t>
    </rPh>
    <phoneticPr fontId="3"/>
  </si>
  <si>
    <t>公共交通機関</t>
    <rPh sb="0" eb="2">
      <t>コウキョウ</t>
    </rPh>
    <rPh sb="2" eb="4">
      <t>コウツウ</t>
    </rPh>
    <rPh sb="4" eb="6">
      <t>キカン</t>
    </rPh>
    <phoneticPr fontId="3"/>
  </si>
  <si>
    <t>公共交通機関の利用促進環境の整備に対する補助金</t>
    <rPh sb="0" eb="2">
      <t>コウキョウ</t>
    </rPh>
    <rPh sb="2" eb="4">
      <t>コウツウ</t>
    </rPh>
    <rPh sb="4" eb="6">
      <t>キカン</t>
    </rPh>
    <rPh sb="7" eb="9">
      <t>リヨウ</t>
    </rPh>
    <rPh sb="9" eb="11">
      <t>ソクシン</t>
    </rPh>
    <rPh sb="11" eb="13">
      <t>カンキョウ</t>
    </rPh>
    <rPh sb="14" eb="16">
      <t>セイビ</t>
    </rPh>
    <rPh sb="17" eb="18">
      <t>タイ</t>
    </rPh>
    <rPh sb="20" eb="23">
      <t>ホジョキン</t>
    </rPh>
    <phoneticPr fontId="3"/>
  </si>
  <si>
    <t>特別定額給付金給付事業</t>
    <rPh sb="0" eb="2">
      <t>トクベツ</t>
    </rPh>
    <rPh sb="2" eb="4">
      <t>テイガク</t>
    </rPh>
    <rPh sb="4" eb="7">
      <t>キュウフキン</t>
    </rPh>
    <rPh sb="7" eb="9">
      <t>キュウフ</t>
    </rPh>
    <rPh sb="9" eb="11">
      <t>ジギョウ</t>
    </rPh>
    <phoneticPr fontId="3"/>
  </si>
  <si>
    <t>コロナ対策営業時間短縮等協力金事業</t>
    <rPh sb="3" eb="5">
      <t>タイサク</t>
    </rPh>
    <rPh sb="5" eb="7">
      <t>エイギョウ</t>
    </rPh>
    <rPh sb="7" eb="9">
      <t>ジカン</t>
    </rPh>
    <rPh sb="9" eb="11">
      <t>タンシュク</t>
    </rPh>
    <rPh sb="11" eb="12">
      <t>トウ</t>
    </rPh>
    <rPh sb="12" eb="15">
      <t>キョウリョクキン</t>
    </rPh>
    <rPh sb="15" eb="17">
      <t>ジギョウ</t>
    </rPh>
    <phoneticPr fontId="3"/>
  </si>
  <si>
    <t>子育てのための施設等利用給付事業</t>
    <rPh sb="0" eb="2">
      <t>コソダ</t>
    </rPh>
    <rPh sb="7" eb="9">
      <t>シセツ</t>
    </rPh>
    <rPh sb="9" eb="10">
      <t>トウ</t>
    </rPh>
    <rPh sb="10" eb="12">
      <t>リヨウ</t>
    </rPh>
    <rPh sb="12" eb="14">
      <t>キュウフ</t>
    </rPh>
    <rPh sb="14" eb="16">
      <t>ジギョウ</t>
    </rPh>
    <phoneticPr fontId="3"/>
  </si>
  <si>
    <t>児童扶養手当受給者等臨時特別給付金給付事業</t>
    <rPh sb="0" eb="2">
      <t>ジドウ</t>
    </rPh>
    <rPh sb="2" eb="4">
      <t>フヨウ</t>
    </rPh>
    <rPh sb="4" eb="6">
      <t>テアテ</t>
    </rPh>
    <rPh sb="6" eb="9">
      <t>ジュキュウシャ</t>
    </rPh>
    <rPh sb="9" eb="10">
      <t>トウ</t>
    </rPh>
    <rPh sb="10" eb="12">
      <t>リンジ</t>
    </rPh>
    <rPh sb="12" eb="14">
      <t>トクベツ</t>
    </rPh>
    <rPh sb="14" eb="17">
      <t>キュウフキン</t>
    </rPh>
    <rPh sb="17" eb="19">
      <t>キュウフ</t>
    </rPh>
    <rPh sb="19" eb="21">
      <t>ジギョウ</t>
    </rPh>
    <phoneticPr fontId="3"/>
  </si>
  <si>
    <t>子育て世帯への臨時特別給付金給付事業</t>
    <rPh sb="0" eb="2">
      <t>コソダ</t>
    </rPh>
    <rPh sb="3" eb="5">
      <t>セタイ</t>
    </rPh>
    <rPh sb="7" eb="9">
      <t>リンジ</t>
    </rPh>
    <rPh sb="9" eb="11">
      <t>トクベツ</t>
    </rPh>
    <rPh sb="11" eb="14">
      <t>キュウフキン</t>
    </rPh>
    <rPh sb="14" eb="16">
      <t>キュウフ</t>
    </rPh>
    <rPh sb="16" eb="18">
      <t>ジギョウ</t>
    </rPh>
    <phoneticPr fontId="3"/>
  </si>
  <si>
    <t>一律に一人あたり10万円を給付する補助金</t>
    <rPh sb="0" eb="2">
      <t>イチリツ</t>
    </rPh>
    <rPh sb="3" eb="5">
      <t>ヒトリ</t>
    </rPh>
    <rPh sb="10" eb="12">
      <t>マンエン</t>
    </rPh>
    <rPh sb="13" eb="15">
      <t>キュウフ</t>
    </rPh>
    <rPh sb="17" eb="20">
      <t>ホジョキン</t>
    </rPh>
    <phoneticPr fontId="3"/>
  </si>
  <si>
    <t>営業時間短縮等の要請に応じた飲食店等に対する補助金</t>
    <rPh sb="0" eb="2">
      <t>エイギョウ</t>
    </rPh>
    <rPh sb="2" eb="4">
      <t>ジカン</t>
    </rPh>
    <rPh sb="4" eb="6">
      <t>タンシュク</t>
    </rPh>
    <rPh sb="6" eb="7">
      <t>トウ</t>
    </rPh>
    <rPh sb="8" eb="10">
      <t>ヨウセイ</t>
    </rPh>
    <rPh sb="11" eb="12">
      <t>オウ</t>
    </rPh>
    <rPh sb="14" eb="16">
      <t>インショク</t>
    </rPh>
    <rPh sb="16" eb="17">
      <t>テン</t>
    </rPh>
    <rPh sb="17" eb="18">
      <t>トウ</t>
    </rPh>
    <rPh sb="19" eb="20">
      <t>タイ</t>
    </rPh>
    <rPh sb="22" eb="25">
      <t>ホジョキン</t>
    </rPh>
    <phoneticPr fontId="3"/>
  </si>
  <si>
    <t>対象となるひとり親世帯</t>
    <rPh sb="8" eb="9">
      <t>オヤ</t>
    </rPh>
    <rPh sb="9" eb="11">
      <t>セタイ</t>
    </rPh>
    <phoneticPr fontId="3"/>
  </si>
  <si>
    <t>感染症の影響を受けているひとり親世帯に対する補助金</t>
    <rPh sb="0" eb="3">
      <t>カンセンショウ</t>
    </rPh>
    <rPh sb="4" eb="6">
      <t>エイキョウ</t>
    </rPh>
    <rPh sb="7" eb="8">
      <t>ウ</t>
    </rPh>
    <rPh sb="15" eb="16">
      <t>オヤ</t>
    </rPh>
    <rPh sb="16" eb="18">
      <t>セタイ</t>
    </rPh>
    <rPh sb="19" eb="20">
      <t>タイ</t>
    </rPh>
    <rPh sb="22" eb="25">
      <t>ホジョキン</t>
    </rPh>
    <phoneticPr fontId="3"/>
  </si>
  <si>
    <t>感染症の影響を受けている子育て世帯に対する補助金</t>
    <rPh sb="0" eb="3">
      <t>カンセンショウ</t>
    </rPh>
    <rPh sb="4" eb="6">
      <t>エイキョウ</t>
    </rPh>
    <rPh sb="7" eb="8">
      <t>ウ</t>
    </rPh>
    <rPh sb="12" eb="14">
      <t>コソダ</t>
    </rPh>
    <rPh sb="15" eb="17">
      <t>セタイ</t>
    </rPh>
    <rPh sb="18" eb="19">
      <t>タイ</t>
    </rPh>
    <rPh sb="21" eb="24">
      <t>ホジョキン</t>
    </rPh>
    <phoneticPr fontId="3"/>
  </si>
  <si>
    <t>愛媛県</t>
    <rPh sb="0" eb="3">
      <t>エヒメケン</t>
    </rPh>
    <phoneticPr fontId="3"/>
  </si>
  <si>
    <t>高齢者施設の防災・減災のための整備に対する補助金</t>
    <rPh sb="0" eb="3">
      <t>コウレイシャ</t>
    </rPh>
    <rPh sb="3" eb="5">
      <t>シセツ</t>
    </rPh>
    <rPh sb="6" eb="8">
      <t>ボウサイ</t>
    </rPh>
    <rPh sb="9" eb="11">
      <t>ゲンサイ</t>
    </rPh>
    <rPh sb="15" eb="17">
      <t>セイビ</t>
    </rPh>
    <rPh sb="18" eb="19">
      <t>タイ</t>
    </rPh>
    <rPh sb="21" eb="24">
      <t>ホジョキン</t>
    </rPh>
    <phoneticPr fontId="3"/>
  </si>
  <si>
    <t>クリーンエネルギーシステム設置者</t>
    <rPh sb="13" eb="15">
      <t>セッチ</t>
    </rPh>
    <rPh sb="15" eb="16">
      <t>シャ</t>
    </rPh>
    <phoneticPr fontId="3"/>
  </si>
  <si>
    <t>クリーンエネルギーシステムの設置者に対する補助金</t>
    <rPh sb="14" eb="16">
      <t>セッチ</t>
    </rPh>
    <rPh sb="16" eb="17">
      <t>シャ</t>
    </rPh>
    <rPh sb="18" eb="19">
      <t>タイ</t>
    </rPh>
    <rPh sb="21" eb="24">
      <t>ホジョキン</t>
    </rPh>
    <phoneticPr fontId="3"/>
  </si>
  <si>
    <t>本市内で愛媛県が行う土地改良事業に対する負担金</t>
    <rPh sb="0" eb="1">
      <t>ホン</t>
    </rPh>
    <rPh sb="10" eb="12">
      <t>トチ</t>
    </rPh>
    <rPh sb="12" eb="14">
      <t>カイリョウ</t>
    </rPh>
    <rPh sb="14" eb="16">
      <t>ジギョウ</t>
    </rPh>
    <phoneticPr fontId="3"/>
  </si>
  <si>
    <t>対象となる飲食店等</t>
    <rPh sb="5" eb="7">
      <t>インショク</t>
    </rPh>
    <rPh sb="7" eb="8">
      <t>テン</t>
    </rPh>
    <rPh sb="8" eb="9">
      <t>ナド</t>
    </rPh>
    <phoneticPr fontId="3"/>
  </si>
  <si>
    <t>新生児特別定額給付金給付事業</t>
    <rPh sb="0" eb="3">
      <t>シンセイジ</t>
    </rPh>
    <rPh sb="3" eb="5">
      <t>トクベツ</t>
    </rPh>
    <rPh sb="5" eb="7">
      <t>テイガク</t>
    </rPh>
    <rPh sb="7" eb="10">
      <t>キュウフキン</t>
    </rPh>
    <rPh sb="10" eb="12">
      <t>キュウフ</t>
    </rPh>
    <rPh sb="12" eb="14">
      <t>ジギョウ</t>
    </rPh>
    <phoneticPr fontId="3"/>
  </si>
  <si>
    <t>給付対象者</t>
    <rPh sb="0" eb="2">
      <t>キュウフ</t>
    </rPh>
    <rPh sb="2" eb="4">
      <t>タイショウ</t>
    </rPh>
    <rPh sb="4" eb="5">
      <t>シャ</t>
    </rPh>
    <phoneticPr fontId="3"/>
  </si>
  <si>
    <t>国の特別定額給付金の対象とならない新生児に対する補助金</t>
    <rPh sb="0" eb="1">
      <t>クニ</t>
    </rPh>
    <rPh sb="2" eb="4">
      <t>トクベツ</t>
    </rPh>
    <rPh sb="4" eb="6">
      <t>テイガク</t>
    </rPh>
    <rPh sb="6" eb="9">
      <t>キュウフキン</t>
    </rPh>
    <rPh sb="10" eb="12">
      <t>タイショウ</t>
    </rPh>
    <rPh sb="17" eb="20">
      <t>シンセイジ</t>
    </rPh>
    <rPh sb="21" eb="22">
      <t>タイ</t>
    </rPh>
    <rPh sb="24" eb="27">
      <t>ホジョキン</t>
    </rPh>
    <phoneticPr fontId="3"/>
  </si>
  <si>
    <t>幼児教育・保育の無償化に対する負担金</t>
    <rPh sb="0" eb="2">
      <t>ヨウジ</t>
    </rPh>
    <rPh sb="2" eb="4">
      <t>キョウイク</t>
    </rPh>
    <rPh sb="5" eb="7">
      <t>ホイク</t>
    </rPh>
    <rPh sb="8" eb="11">
      <t>ムショウカ</t>
    </rPh>
    <rPh sb="12" eb="13">
      <t>タイ</t>
    </rPh>
    <rPh sb="15" eb="18">
      <t>フタンキン</t>
    </rPh>
    <phoneticPr fontId="3"/>
  </si>
  <si>
    <t>対象となる世帯</t>
    <rPh sb="0" eb="2">
      <t>タイショウ</t>
    </rPh>
    <rPh sb="5" eb="7">
      <t>セタイ</t>
    </rPh>
    <phoneticPr fontId="3"/>
  </si>
  <si>
    <t>松山市新型コロナウイルス感染症対策利子補給基金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</si>
</sst>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#,##0;&quot;△ &quot;#,##0"/>
    <numFmt numFmtId="177" formatCode="#,##0_ "/>
    <numFmt numFmtId="178" formatCode="0.0%"/>
    <numFmt numFmtId="179" formatCode="#,##0_);[Red]\(#,##0\)"/>
    <numFmt numFmtId="180" formatCode="#,##0,,"/>
    <numFmt numFmtId="181" formatCode="_ * #,##0;_ * \-#,##0;_ * &quot;-&quot;_ ;_ @_ "/>
    <numFmt numFmtId="182" formatCode="#,##0.000000,,"/>
  </numFmts>
  <fonts count="4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.5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7"/>
      <color theme="1"/>
      <name val="ＭＳ Ｐゴシック"/>
      <family val="3"/>
      <charset val="128"/>
      <scheme val="minor"/>
    </font>
    <font>
      <sz val="7"/>
      <color theme="1"/>
      <name val="ＭＳ Ｐゴシック"/>
      <family val="2"/>
      <charset val="128"/>
      <scheme val="minor"/>
    </font>
    <font>
      <sz val="7"/>
      <name val="ＭＳ ゴシック"/>
      <family val="3"/>
      <charset val="128"/>
    </font>
    <font>
      <b/>
      <sz val="10"/>
      <color indexed="12"/>
      <name val="ＭＳ 明朝"/>
      <family val="1"/>
      <charset val="128"/>
    </font>
    <font>
      <sz val="8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2"/>
      <charset val="128"/>
      <scheme val="minor"/>
    </font>
    <font>
      <sz val="12"/>
      <name val="ＭＳ Ｐゴシック"/>
      <family val="3"/>
      <charset val="128"/>
      <scheme val="minor"/>
    </font>
    <font>
      <u/>
      <sz val="18"/>
      <name val="ＭＳ Ｐゴシック"/>
      <family val="3"/>
      <charset val="128"/>
      <scheme val="minor"/>
    </font>
    <font>
      <sz val="18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0"/>
      <name val="ＭＳ Ｐゴシック"/>
      <family val="2"/>
      <charset val="128"/>
      <scheme val="minor"/>
    </font>
    <font>
      <sz val="10"/>
      <name val="ＭＳ　Ｐ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u/>
      <sz val="18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/>
    <xf numFmtId="0" fontId="8" fillId="0" borderId="20">
      <alignment horizontal="center" vertical="center"/>
    </xf>
    <xf numFmtId="38" fontId="1" fillId="0" borderId="0" applyFont="0" applyFill="0" applyBorder="0" applyAlignment="0" applyProtection="0"/>
    <xf numFmtId="0" fontId="1" fillId="0" borderId="0">
      <alignment vertical="center"/>
    </xf>
    <xf numFmtId="0" fontId="1" fillId="0" borderId="0"/>
  </cellStyleXfs>
  <cellXfs count="273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0" fillId="0" borderId="15" xfId="0" applyFont="1" applyFill="1" applyBorder="1" applyAlignment="1">
      <alignment vertical="center" shrinkToFit="1"/>
    </xf>
    <xf numFmtId="0" fontId="11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right" vertical="center"/>
    </xf>
    <xf numFmtId="0" fontId="0" fillId="0" borderId="15" xfId="0" applyFont="1" applyFill="1" applyBorder="1" applyAlignment="1">
      <alignment horizontal="center" vertical="center" shrinkToFit="1"/>
    </xf>
    <xf numFmtId="38" fontId="0" fillId="0" borderId="0" xfId="1" applyFont="1">
      <alignment vertical="center"/>
    </xf>
    <xf numFmtId="38" fontId="0" fillId="0" borderId="0" xfId="1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Border="1">
      <alignment vertical="center"/>
    </xf>
    <xf numFmtId="0" fontId="0" fillId="0" borderId="16" xfId="0" applyFont="1" applyFill="1" applyBorder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vertical="center"/>
    </xf>
    <xf numFmtId="0" fontId="0" fillId="0" borderId="15" xfId="0" applyFont="1" applyFill="1" applyBorder="1" applyAlignment="1">
      <alignment horizontal="left" vertical="center" shrinkToFit="1"/>
    </xf>
    <xf numFmtId="0" fontId="0" fillId="0" borderId="17" xfId="0" applyFont="1" applyFill="1" applyBorder="1">
      <alignment vertical="center"/>
    </xf>
    <xf numFmtId="0" fontId="0" fillId="0" borderId="11" xfId="0" applyFont="1" applyFill="1" applyBorder="1" applyAlignment="1">
      <alignment horizontal="left" vertical="center"/>
    </xf>
    <xf numFmtId="0" fontId="0" fillId="0" borderId="11" xfId="0" applyFont="1" applyFill="1" applyBorder="1">
      <alignment vertical="center"/>
    </xf>
    <xf numFmtId="0" fontId="6" fillId="0" borderId="0" xfId="0" applyFont="1" applyFill="1">
      <alignment vertical="center"/>
    </xf>
    <xf numFmtId="0" fontId="6" fillId="0" borderId="0" xfId="0" applyFont="1" applyFill="1" applyBorder="1">
      <alignment vertical="center"/>
    </xf>
    <xf numFmtId="0" fontId="23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horizontal="right" vertical="center"/>
    </xf>
    <xf numFmtId="0" fontId="7" fillId="0" borderId="0" xfId="0" applyFont="1" applyFill="1" applyBorder="1">
      <alignment vertical="center"/>
    </xf>
    <xf numFmtId="0" fontId="7" fillId="0" borderId="15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6" fillId="0" borderId="4" xfId="0" applyNumberFormat="1" applyFont="1" applyFill="1" applyBorder="1" applyAlignment="1">
      <alignment vertical="center" shrinkToFit="1"/>
    </xf>
    <xf numFmtId="0" fontId="6" fillId="0" borderId="15" xfId="0" applyFont="1" applyFill="1" applyBorder="1" applyAlignment="1">
      <alignment vertical="center" wrapText="1"/>
    </xf>
    <xf numFmtId="0" fontId="6" fillId="0" borderId="15" xfId="0" applyFont="1" applyFill="1" applyBorder="1" applyAlignment="1">
      <alignment vertical="center" shrinkToFit="1"/>
    </xf>
    <xf numFmtId="0" fontId="6" fillId="0" borderId="15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 shrinkToFit="1"/>
    </xf>
    <xf numFmtId="0" fontId="10" fillId="0" borderId="11" xfId="0" applyFont="1" applyFill="1" applyBorder="1" applyAlignment="1">
      <alignment horizontal="left" vertical="center"/>
    </xf>
    <xf numFmtId="0" fontId="0" fillId="0" borderId="15" xfId="0" applyFont="1" applyFill="1" applyBorder="1" applyAlignment="1">
      <alignment horizontal="center" vertical="center" wrapText="1"/>
    </xf>
    <xf numFmtId="0" fontId="0" fillId="0" borderId="10" xfId="0" applyFont="1" applyFill="1" applyBorder="1" applyAlignment="1">
      <alignment horizontal="left" vertical="center" wrapText="1"/>
    </xf>
    <xf numFmtId="0" fontId="0" fillId="0" borderId="15" xfId="0" applyFont="1" applyFill="1" applyBorder="1" applyAlignment="1">
      <alignment vertical="center" wrapText="1"/>
    </xf>
    <xf numFmtId="0" fontId="0" fillId="0" borderId="15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left" vertical="center"/>
    </xf>
    <xf numFmtId="0" fontId="10" fillId="0" borderId="5" xfId="0" applyFont="1" applyFill="1" applyBorder="1" applyAlignment="1">
      <alignment horizontal="right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vertical="center"/>
    </xf>
    <xf numFmtId="0" fontId="0" fillId="0" borderId="0" xfId="2" applyFont="1" applyFill="1" applyBorder="1">
      <alignment vertical="center"/>
    </xf>
    <xf numFmtId="0" fontId="0" fillId="0" borderId="0" xfId="0" applyFont="1" applyFill="1" applyAlignment="1">
      <alignment vertical="center"/>
    </xf>
    <xf numFmtId="0" fontId="0" fillId="0" borderId="15" xfId="0" applyFont="1" applyFill="1" applyBorder="1">
      <alignment vertical="center"/>
    </xf>
    <xf numFmtId="180" fontId="0" fillId="0" borderId="15" xfId="1" applyNumberFormat="1" applyFont="1" applyFill="1" applyBorder="1" applyAlignment="1">
      <alignment horizontal="right" vertical="center"/>
    </xf>
    <xf numFmtId="180" fontId="0" fillId="0" borderId="15" xfId="1" applyNumberFormat="1" applyFont="1" applyFill="1" applyBorder="1">
      <alignment vertical="center"/>
    </xf>
    <xf numFmtId="0" fontId="0" fillId="0" borderId="10" xfId="0" applyFont="1" applyFill="1" applyBorder="1" applyAlignment="1">
      <alignment vertical="center" wrapText="1"/>
    </xf>
    <xf numFmtId="0" fontId="0" fillId="0" borderId="10" xfId="0" applyFont="1" applyFill="1" applyBorder="1" applyAlignment="1">
      <alignment horizontal="center" vertical="center"/>
    </xf>
    <xf numFmtId="0" fontId="10" fillId="0" borderId="11" xfId="0" applyFont="1" applyFill="1" applyBorder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10" fillId="0" borderId="0" xfId="0" applyFont="1" applyBorder="1" applyAlignment="1">
      <alignment horizontal="right"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>
      <alignment vertical="center"/>
    </xf>
    <xf numFmtId="0" fontId="10" fillId="0" borderId="5" xfId="0" applyFont="1" applyBorder="1" applyAlignment="1">
      <alignment horizontal="right" vertical="center"/>
    </xf>
    <xf numFmtId="0" fontId="0" fillId="0" borderId="0" xfId="0" applyFont="1" applyBorder="1" applyAlignment="1">
      <alignment horizontal="center" vertical="center"/>
    </xf>
    <xf numFmtId="38" fontId="10" fillId="0" borderId="15" xfId="1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15" xfId="0" applyFont="1" applyBorder="1" applyAlignment="1">
      <alignment horizontal="left" vertical="center" shrinkToFit="1"/>
    </xf>
    <xf numFmtId="0" fontId="10" fillId="0" borderId="3" xfId="0" applyFont="1" applyBorder="1" applyAlignment="1">
      <alignment horizontal="left" vertical="center" shrinkToFit="1"/>
    </xf>
    <xf numFmtId="0" fontId="10" fillId="0" borderId="7" xfId="0" applyFont="1" applyBorder="1" applyAlignment="1">
      <alignment horizontal="left" vertical="center" shrinkToFit="1"/>
    </xf>
    <xf numFmtId="0" fontId="10" fillId="0" borderId="19" xfId="0" applyFont="1" applyBorder="1" applyAlignment="1">
      <alignment horizontal="center" vertical="center" shrinkToFit="1"/>
    </xf>
    <xf numFmtId="0" fontId="10" fillId="0" borderId="7" xfId="0" applyFont="1" applyBorder="1" applyAlignment="1">
      <alignment horizontal="center" vertical="center" shrinkToFit="1"/>
    </xf>
    <xf numFmtId="0" fontId="10" fillId="0" borderId="8" xfId="0" applyFont="1" applyBorder="1" applyAlignment="1">
      <alignment horizontal="center" vertical="center" shrinkToFit="1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0" fillId="0" borderId="15" xfId="3" applyFont="1" applyBorder="1" applyAlignment="1">
      <alignment horizontal="center" vertical="center"/>
    </xf>
    <xf numFmtId="0" fontId="0" fillId="0" borderId="15" xfId="3" applyFont="1" applyFill="1" applyBorder="1" applyAlignment="1">
      <alignment horizontal="center" vertical="center"/>
    </xf>
    <xf numFmtId="0" fontId="0" fillId="0" borderId="15" xfId="3" applyFont="1" applyBorder="1" applyAlignment="1">
      <alignment horizontal="centerContinuous" vertical="center" wrapText="1"/>
    </xf>
    <xf numFmtId="0" fontId="0" fillId="0" borderId="15" xfId="3" applyFont="1" applyBorder="1" applyAlignment="1">
      <alignment horizontal="center" vertical="center" wrapText="1"/>
    </xf>
    <xf numFmtId="0" fontId="0" fillId="0" borderId="3" xfId="3" applyFont="1" applyBorder="1" applyAlignment="1">
      <alignment vertical="center"/>
    </xf>
    <xf numFmtId="0" fontId="0" fillId="0" borderId="13" xfId="3" applyFont="1" applyBorder="1" applyAlignment="1">
      <alignment vertical="center"/>
    </xf>
    <xf numFmtId="0" fontId="0" fillId="0" borderId="3" xfId="2" applyFont="1" applyBorder="1" applyAlignment="1">
      <alignment vertical="center"/>
    </xf>
    <xf numFmtId="0" fontId="0" fillId="0" borderId="15" xfId="2" applyFont="1" applyBorder="1" applyAlignment="1">
      <alignment horizontal="center" vertical="center" wrapText="1"/>
    </xf>
    <xf numFmtId="0" fontId="0" fillId="0" borderId="15" xfId="2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180" fontId="10" fillId="0" borderId="3" xfId="1" applyNumberFormat="1" applyFont="1" applyBorder="1" applyAlignment="1">
      <alignment horizontal="right" vertical="center" wrapText="1"/>
    </xf>
    <xf numFmtId="0" fontId="6" fillId="0" borderId="0" xfId="0" applyFont="1" applyFill="1" applyAlignment="1">
      <alignment vertical="center" shrinkToFit="1"/>
    </xf>
    <xf numFmtId="180" fontId="0" fillId="0" borderId="15" xfId="1" applyNumberFormat="1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 wrapText="1"/>
    </xf>
    <xf numFmtId="0" fontId="0" fillId="0" borderId="0" xfId="0" applyNumberFormat="1" applyFont="1">
      <alignment vertical="center"/>
    </xf>
    <xf numFmtId="180" fontId="0" fillId="0" borderId="15" xfId="1" applyNumberFormat="1" applyFont="1" applyFill="1" applyBorder="1" applyAlignment="1">
      <alignment vertical="center"/>
    </xf>
    <xf numFmtId="0" fontId="10" fillId="0" borderId="0" xfId="0" applyFont="1" applyFill="1" applyAlignment="1">
      <alignment vertical="center"/>
    </xf>
    <xf numFmtId="38" fontId="0" fillId="0" borderId="10" xfId="1" applyFont="1" applyFill="1" applyBorder="1" applyAlignment="1">
      <alignment horizontal="right" vertical="center" wrapText="1"/>
    </xf>
    <xf numFmtId="38" fontId="0" fillId="0" borderId="15" xfId="1" applyFont="1" applyFill="1" applyBorder="1" applyAlignment="1">
      <alignment horizontal="right" vertical="center" wrapText="1"/>
    </xf>
    <xf numFmtId="180" fontId="0" fillId="0" borderId="10" xfId="1" applyNumberFormat="1" applyFont="1" applyFill="1" applyBorder="1" applyAlignment="1">
      <alignment horizontal="right" vertical="center" wrapText="1"/>
    </xf>
    <xf numFmtId="180" fontId="22" fillId="0" borderId="15" xfId="1" applyNumberFormat="1" applyFont="1" applyFill="1" applyBorder="1" applyAlignment="1">
      <alignment horizontal="right" vertical="center"/>
    </xf>
    <xf numFmtId="0" fontId="0" fillId="0" borderId="15" xfId="0" applyFont="1" applyFill="1" applyBorder="1" applyAlignment="1">
      <alignment horizontal="left" vertical="center"/>
    </xf>
    <xf numFmtId="0" fontId="19" fillId="0" borderId="0" xfId="0" applyFont="1" applyFill="1" applyAlignment="1">
      <alignment vertical="center"/>
    </xf>
    <xf numFmtId="0" fontId="20" fillId="0" borderId="0" xfId="0" applyFont="1" applyFill="1" applyAlignment="1">
      <alignment vertical="center"/>
    </xf>
    <xf numFmtId="0" fontId="19" fillId="0" borderId="0" xfId="0" applyFont="1" applyFill="1" applyBorder="1" applyAlignment="1">
      <alignment horizontal="right" vertical="center"/>
    </xf>
    <xf numFmtId="0" fontId="21" fillId="0" borderId="0" xfId="0" applyFont="1" applyFill="1" applyBorder="1" applyAlignment="1">
      <alignment horizontal="right" vertical="center"/>
    </xf>
    <xf numFmtId="180" fontId="21" fillId="0" borderId="18" xfId="1" applyNumberFormat="1" applyFont="1" applyFill="1" applyBorder="1" applyAlignment="1">
      <alignment horizontal="right" vertical="center" shrinkToFit="1"/>
    </xf>
    <xf numFmtId="180" fontId="21" fillId="0" borderId="3" xfId="1" applyNumberFormat="1" applyFont="1" applyFill="1" applyBorder="1" applyAlignment="1">
      <alignment horizontal="right" vertical="center" shrinkToFit="1"/>
    </xf>
    <xf numFmtId="180" fontId="21" fillId="0" borderId="15" xfId="1" applyNumberFormat="1" applyFont="1" applyFill="1" applyBorder="1" applyAlignment="1">
      <alignment horizontal="right" vertical="center" shrinkToFit="1"/>
    </xf>
    <xf numFmtId="0" fontId="19" fillId="0" borderId="0" xfId="0" applyFont="1" applyFill="1" applyBorder="1" applyAlignment="1">
      <alignment vertical="center"/>
    </xf>
    <xf numFmtId="0" fontId="0" fillId="0" borderId="0" xfId="0" applyFill="1">
      <alignment vertical="center"/>
    </xf>
    <xf numFmtId="0" fontId="13" fillId="0" borderId="0" xfId="0" applyFont="1" applyFill="1">
      <alignment vertical="center"/>
    </xf>
    <xf numFmtId="38" fontId="0" fillId="0" borderId="0" xfId="1" applyFont="1" applyFill="1">
      <alignment vertical="center"/>
    </xf>
    <xf numFmtId="0" fontId="0" fillId="0" borderId="0" xfId="0" applyFill="1" applyBorder="1">
      <alignment vertical="center"/>
    </xf>
    <xf numFmtId="0" fontId="13" fillId="0" borderId="0" xfId="0" applyFont="1" applyFill="1" applyBorder="1">
      <alignment vertical="center"/>
    </xf>
    <xf numFmtId="38" fontId="14" fillId="0" borderId="0" xfId="1" applyFont="1" applyFill="1" applyBorder="1">
      <alignment vertical="center"/>
    </xf>
    <xf numFmtId="38" fontId="15" fillId="0" borderId="0" xfId="1" applyFont="1" applyFill="1" applyBorder="1">
      <alignment vertical="center"/>
    </xf>
    <xf numFmtId="38" fontId="15" fillId="0" borderId="0" xfId="1" applyFont="1" applyFill="1" applyBorder="1" applyAlignment="1">
      <alignment horizontal="right"/>
    </xf>
    <xf numFmtId="38" fontId="16" fillId="0" borderId="2" xfId="1" applyFont="1" applyFill="1" applyBorder="1" applyAlignment="1">
      <alignment horizontal="center" vertical="center" wrapText="1"/>
    </xf>
    <xf numFmtId="38" fontId="16" fillId="0" borderId="13" xfId="1" applyFont="1" applyFill="1" applyBorder="1" applyAlignment="1">
      <alignment horizontal="center" vertical="center" wrapText="1"/>
    </xf>
    <xf numFmtId="38" fontId="16" fillId="0" borderId="15" xfId="1" applyFont="1" applyFill="1" applyBorder="1" applyAlignment="1">
      <alignment horizontal="center" vertical="center" wrapText="1"/>
    </xf>
    <xf numFmtId="0" fontId="14" fillId="0" borderId="15" xfId="0" applyFont="1" applyFill="1" applyBorder="1" applyAlignment="1">
      <alignment vertical="center"/>
    </xf>
    <xf numFmtId="180" fontId="22" fillId="0" borderId="18" xfId="1" applyNumberFormat="1" applyFont="1" applyFill="1" applyBorder="1" applyAlignment="1">
      <alignment vertical="center"/>
    </xf>
    <xf numFmtId="180" fontId="22" fillId="0" borderId="23" xfId="1" applyNumberFormat="1" applyFont="1" applyFill="1" applyBorder="1" applyAlignment="1">
      <alignment vertical="center"/>
    </xf>
    <xf numFmtId="180" fontId="22" fillId="0" borderId="15" xfId="1" applyNumberFormat="1" applyFont="1" applyFill="1" applyBorder="1" applyAlignment="1">
      <alignment vertical="center"/>
    </xf>
    <xf numFmtId="180" fontId="22" fillId="0" borderId="1" xfId="1" applyNumberFormat="1" applyFont="1" applyFill="1" applyBorder="1" applyAlignment="1">
      <alignment horizontal="right" vertical="center"/>
    </xf>
    <xf numFmtId="180" fontId="22" fillId="0" borderId="23" xfId="1" applyNumberFormat="1" applyFont="1" applyFill="1" applyBorder="1" applyAlignment="1">
      <alignment horizontal="right" vertical="center"/>
    </xf>
    <xf numFmtId="0" fontId="14" fillId="0" borderId="15" xfId="0" applyFont="1" applyFill="1" applyBorder="1" applyAlignment="1">
      <alignment horizontal="center" vertical="center"/>
    </xf>
    <xf numFmtId="38" fontId="0" fillId="0" borderId="0" xfId="1" applyFont="1" applyFill="1" applyBorder="1">
      <alignment vertical="center"/>
    </xf>
    <xf numFmtId="180" fontId="0" fillId="0" borderId="15" xfId="1" applyNumberFormat="1" applyFont="1" applyFill="1" applyBorder="1" applyAlignment="1">
      <alignment horizontal="right" vertical="center" wrapText="1"/>
    </xf>
    <xf numFmtId="180" fontId="0" fillId="0" borderId="15" xfId="1" applyNumberFormat="1" applyFont="1" applyFill="1" applyBorder="1" applyAlignment="1">
      <alignment vertical="center" shrinkToFit="1"/>
    </xf>
    <xf numFmtId="180" fontId="0" fillId="0" borderId="15" xfId="1" applyNumberFormat="1" applyFont="1" applyFill="1" applyBorder="1" applyAlignment="1">
      <alignment horizontal="right" vertical="center" shrinkToFit="1"/>
    </xf>
    <xf numFmtId="180" fontId="0" fillId="0" borderId="15" xfId="1" applyNumberFormat="1" applyFont="1" applyFill="1" applyBorder="1" applyAlignment="1">
      <alignment horizontal="center" vertical="center" shrinkToFit="1"/>
    </xf>
    <xf numFmtId="38" fontId="6" fillId="0" borderId="15" xfId="1" applyFont="1" applyFill="1" applyBorder="1" applyAlignment="1">
      <alignment vertical="center" shrinkToFit="1"/>
    </xf>
    <xf numFmtId="180" fontId="6" fillId="0" borderId="15" xfId="1" applyNumberFormat="1" applyFont="1" applyFill="1" applyBorder="1" applyAlignment="1">
      <alignment vertical="center" shrinkToFit="1"/>
    </xf>
    <xf numFmtId="178" fontId="6" fillId="0" borderId="15" xfId="0" applyNumberFormat="1" applyFont="1" applyFill="1" applyBorder="1" applyAlignment="1">
      <alignment vertical="center" shrinkToFit="1"/>
    </xf>
    <xf numFmtId="180" fontId="6" fillId="0" borderId="15" xfId="1" applyNumberFormat="1" applyFont="1" applyFill="1" applyBorder="1" applyAlignment="1">
      <alignment horizontal="right" vertical="center" shrinkToFit="1"/>
    </xf>
    <xf numFmtId="177" fontId="6" fillId="0" borderId="15" xfId="0" applyNumberFormat="1" applyFont="1" applyFill="1" applyBorder="1" applyAlignment="1">
      <alignment horizontal="center" vertical="center" shrinkToFit="1"/>
    </xf>
    <xf numFmtId="0" fontId="10" fillId="0" borderId="13" xfId="0" applyFont="1" applyFill="1" applyBorder="1" applyAlignment="1">
      <alignment horizontal="center" vertical="center" wrapText="1"/>
    </xf>
    <xf numFmtId="0" fontId="10" fillId="0" borderId="15" xfId="0" applyFont="1" applyFill="1" applyBorder="1" applyAlignment="1">
      <alignment horizontal="center" vertical="center" wrapText="1"/>
    </xf>
    <xf numFmtId="38" fontId="10" fillId="0" borderId="0" xfId="1" applyFont="1" applyFill="1" applyAlignment="1">
      <alignment vertical="center" wrapText="1"/>
    </xf>
    <xf numFmtId="38" fontId="10" fillId="0" borderId="0" xfId="1" applyFont="1" applyFill="1">
      <alignment vertical="center"/>
    </xf>
    <xf numFmtId="0" fontId="10" fillId="0" borderId="0" xfId="0" applyFont="1" applyFill="1">
      <alignment vertical="center"/>
    </xf>
    <xf numFmtId="180" fontId="22" fillId="0" borderId="18" xfId="1" applyNumberFormat="1" applyFont="1" applyFill="1" applyBorder="1" applyAlignment="1">
      <alignment horizontal="right" vertical="center"/>
    </xf>
    <xf numFmtId="180" fontId="10" fillId="0" borderId="3" xfId="1" applyNumberFormat="1" applyFont="1" applyFill="1" applyBorder="1" applyAlignment="1">
      <alignment horizontal="right" vertical="center" wrapText="1"/>
    </xf>
    <xf numFmtId="0" fontId="10" fillId="0" borderId="0" xfId="0" applyFont="1" applyBorder="1" applyAlignment="1">
      <alignment horizontal="left" vertical="center" shrinkToFit="1"/>
    </xf>
    <xf numFmtId="180" fontId="10" fillId="0" borderId="0" xfId="1" applyNumberFormat="1" applyFont="1" applyBorder="1" applyAlignment="1">
      <alignment horizontal="right" vertical="center" wrapText="1"/>
    </xf>
    <xf numFmtId="0" fontId="10" fillId="0" borderId="0" xfId="0" applyFont="1" applyBorder="1" applyAlignment="1">
      <alignment vertical="center" shrinkToFit="1"/>
    </xf>
    <xf numFmtId="0" fontId="10" fillId="0" borderId="0" xfId="0" applyFont="1" applyFill="1" applyBorder="1" applyAlignment="1">
      <alignment vertical="center" shrinkToFit="1"/>
    </xf>
    <xf numFmtId="0" fontId="31" fillId="0" borderId="1" xfId="0" applyFont="1" applyBorder="1" applyAlignment="1">
      <alignment horizontal="center" vertical="center"/>
    </xf>
    <xf numFmtId="178" fontId="6" fillId="0" borderId="15" xfId="0" applyNumberFormat="1" applyFont="1" applyBorder="1" applyAlignment="1">
      <alignment vertical="center" shrinkToFit="1"/>
    </xf>
    <xf numFmtId="179" fontId="6" fillId="0" borderId="15" xfId="0" applyNumberFormat="1" applyFont="1" applyBorder="1" applyAlignment="1">
      <alignment horizontal="right" vertical="center" shrinkToFit="1"/>
    </xf>
    <xf numFmtId="0" fontId="10" fillId="0" borderId="15" xfId="0" applyFont="1" applyFill="1" applyBorder="1" applyAlignment="1">
      <alignment horizontal="left" vertical="center" shrinkToFit="1"/>
    </xf>
    <xf numFmtId="0" fontId="10" fillId="0" borderId="3" xfId="0" applyFont="1" applyFill="1" applyBorder="1" applyAlignment="1">
      <alignment horizontal="left" vertical="center" shrinkToFit="1"/>
    </xf>
    <xf numFmtId="0" fontId="10" fillId="0" borderId="7" xfId="0" applyFont="1" applyFill="1" applyBorder="1" applyAlignment="1">
      <alignment horizontal="left" vertical="center" shrinkToFit="1"/>
    </xf>
    <xf numFmtId="0" fontId="10" fillId="0" borderId="7" xfId="0" applyFont="1" applyFill="1" applyBorder="1" applyAlignment="1">
      <alignment vertical="center" shrinkToFit="1"/>
    </xf>
    <xf numFmtId="0" fontId="10" fillId="0" borderId="10" xfId="0" applyFont="1" applyFill="1" applyBorder="1" applyAlignment="1">
      <alignment vertical="center" shrinkToFit="1"/>
    </xf>
    <xf numFmtId="180" fontId="0" fillId="0" borderId="0" xfId="0" applyNumberFormat="1" applyFont="1" applyFill="1">
      <alignment vertical="center"/>
    </xf>
    <xf numFmtId="182" fontId="0" fillId="0" borderId="0" xfId="0" applyNumberFormat="1" applyFont="1" applyFill="1">
      <alignment vertical="center"/>
    </xf>
    <xf numFmtId="0" fontId="37" fillId="0" borderId="0" xfId="0" applyFont="1" applyAlignment="1">
      <alignment horizontal="center" vertical="center"/>
    </xf>
    <xf numFmtId="0" fontId="35" fillId="0" borderId="5" xfId="0" applyFont="1" applyBorder="1">
      <alignment vertical="center"/>
    </xf>
    <xf numFmtId="0" fontId="11" fillId="0" borderId="5" xfId="0" applyFont="1" applyBorder="1">
      <alignment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right" vertical="center"/>
    </xf>
    <xf numFmtId="0" fontId="12" fillId="0" borderId="1" xfId="0" applyFont="1" applyBorder="1" applyAlignment="1">
      <alignment horizontal="center" vertical="center"/>
    </xf>
    <xf numFmtId="0" fontId="39" fillId="0" borderId="0" xfId="2" applyFont="1" applyAlignment="1">
      <alignment horizontal="left" vertical="center"/>
    </xf>
    <xf numFmtId="0" fontId="5" fillId="0" borderId="0" xfId="2" applyFont="1" applyAlignment="1">
      <alignment horizontal="center" vertical="center"/>
    </xf>
    <xf numFmtId="0" fontId="5" fillId="0" borderId="0" xfId="2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5" fillId="0" borderId="0" xfId="2" applyFont="1" applyAlignment="1">
      <alignment horizontal="left" vertical="center"/>
    </xf>
    <xf numFmtId="0" fontId="5" fillId="0" borderId="0" xfId="2" applyFont="1">
      <alignment vertical="center"/>
    </xf>
    <xf numFmtId="0" fontId="4" fillId="0" borderId="5" xfId="2" applyFont="1" applyBorder="1">
      <alignment vertical="center"/>
    </xf>
    <xf numFmtId="0" fontId="24" fillId="0" borderId="5" xfId="2" applyFont="1" applyBorder="1">
      <alignment vertical="center"/>
    </xf>
    <xf numFmtId="0" fontId="28" fillId="0" borderId="0" xfId="0" applyFont="1" applyAlignment="1">
      <alignment horizontal="center" vertical="center"/>
    </xf>
    <xf numFmtId="0" fontId="26" fillId="0" borderId="5" xfId="0" applyFont="1" applyBorder="1">
      <alignment vertical="center"/>
    </xf>
    <xf numFmtId="0" fontId="30" fillId="0" borderId="5" xfId="0" applyFont="1" applyBorder="1">
      <alignment vertical="center"/>
    </xf>
    <xf numFmtId="0" fontId="30" fillId="0" borderId="0" xfId="0" applyFont="1" applyAlignment="1">
      <alignment horizontal="center" vertical="center"/>
    </xf>
    <xf numFmtId="0" fontId="31" fillId="0" borderId="0" xfId="0" applyFont="1" applyAlignment="1">
      <alignment horizontal="right" vertical="center"/>
    </xf>
    <xf numFmtId="0" fontId="8" fillId="0" borderId="0" xfId="2" applyFont="1" applyAlignment="1">
      <alignment horizontal="left" vertical="center"/>
    </xf>
    <xf numFmtId="0" fontId="31" fillId="0" borderId="0" xfId="0" applyFont="1" applyAlignment="1">
      <alignment horizontal="center" vertical="center"/>
    </xf>
    <xf numFmtId="181" fontId="33" fillId="0" borderId="3" xfId="6" applyNumberFormat="1" applyFont="1" applyBorder="1" applyAlignment="1">
      <alignment horizontal="right" vertical="center" wrapText="1"/>
    </xf>
    <xf numFmtId="176" fontId="33" fillId="0" borderId="1" xfId="6" applyNumberFormat="1" applyFont="1" applyBorder="1" applyAlignment="1">
      <alignment horizontal="right" vertical="center" wrapText="1"/>
    </xf>
    <xf numFmtId="181" fontId="33" fillId="0" borderId="3" xfId="6" applyNumberFormat="1" applyFont="1" applyBorder="1" applyAlignment="1">
      <alignment horizontal="right" vertical="center" wrapText="1"/>
    </xf>
    <xf numFmtId="181" fontId="33" fillId="0" borderId="13" xfId="6" applyNumberFormat="1" applyFont="1" applyBorder="1" applyAlignment="1">
      <alignment horizontal="right" vertical="center" wrapText="1"/>
    </xf>
    <xf numFmtId="0" fontId="5" fillId="0" borderId="15" xfId="2" applyFont="1" applyBorder="1" applyAlignment="1">
      <alignment horizontal="center" vertical="center"/>
    </xf>
    <xf numFmtId="0" fontId="32" fillId="0" borderId="3" xfId="0" applyFont="1" applyBorder="1" applyAlignment="1">
      <alignment horizontal="left" vertical="center"/>
    </xf>
    <xf numFmtId="0" fontId="31" fillId="0" borderId="13" xfId="0" applyFont="1" applyBorder="1" applyAlignment="1">
      <alignment horizontal="left" vertical="center"/>
    </xf>
    <xf numFmtId="0" fontId="5" fillId="0" borderId="15" xfId="2" applyFont="1" applyBorder="1" applyAlignment="1">
      <alignment horizontal="left" vertical="center" wrapText="1"/>
    </xf>
    <xf numFmtId="0" fontId="5" fillId="0" borderId="15" xfId="2" applyFont="1" applyBorder="1" applyAlignment="1">
      <alignment horizontal="left" vertical="center"/>
    </xf>
    <xf numFmtId="0" fontId="5" fillId="0" borderId="3" xfId="2" applyFont="1" applyBorder="1" applyAlignment="1">
      <alignment horizontal="left" vertical="center"/>
    </xf>
    <xf numFmtId="0" fontId="5" fillId="0" borderId="13" xfId="2" applyFont="1" applyBorder="1" applyAlignment="1">
      <alignment horizontal="left" vertical="center"/>
    </xf>
    <xf numFmtId="0" fontId="5" fillId="2" borderId="15" xfId="2" applyFont="1" applyFill="1" applyBorder="1" applyAlignment="1">
      <alignment horizontal="left" vertical="center"/>
    </xf>
    <xf numFmtId="0" fontId="5" fillId="2" borderId="15" xfId="2" applyFont="1" applyFill="1" applyBorder="1" applyAlignment="1">
      <alignment horizontal="left" vertical="center" wrapText="1"/>
    </xf>
    <xf numFmtId="0" fontId="5" fillId="0" borderId="15" xfId="2" applyFont="1" applyBorder="1" applyAlignment="1">
      <alignment horizontal="center" vertical="center" wrapText="1"/>
    </xf>
    <xf numFmtId="0" fontId="5" fillId="0" borderId="3" xfId="2" applyFont="1" applyBorder="1" applyAlignment="1">
      <alignment horizontal="left" vertical="center" wrapText="1"/>
    </xf>
    <xf numFmtId="0" fontId="5" fillId="0" borderId="13" xfId="2" applyFont="1" applyBorder="1" applyAlignment="1">
      <alignment horizontal="left" vertical="center" wrapText="1"/>
    </xf>
    <xf numFmtId="0" fontId="5" fillId="0" borderId="3" xfId="2" applyFont="1" applyBorder="1" applyAlignment="1">
      <alignment horizontal="center" vertical="center"/>
    </xf>
    <xf numFmtId="0" fontId="5" fillId="0" borderId="13" xfId="2" applyFont="1" applyBorder="1" applyAlignment="1">
      <alignment horizontal="center" vertical="center"/>
    </xf>
    <xf numFmtId="0" fontId="31" fillId="0" borderId="15" xfId="0" applyFont="1" applyBorder="1" applyAlignment="1">
      <alignment horizontal="left" vertical="center"/>
    </xf>
    <xf numFmtId="0" fontId="5" fillId="0" borderId="13" xfId="2" applyFont="1" applyBorder="1" applyAlignment="1">
      <alignment horizontal="center" vertical="center" wrapText="1"/>
    </xf>
    <xf numFmtId="0" fontId="32" fillId="0" borderId="15" xfId="0" applyFont="1" applyBorder="1" applyAlignment="1">
      <alignment horizontal="center" vertical="center" wrapText="1"/>
    </xf>
    <xf numFmtId="0" fontId="31" fillId="0" borderId="15" xfId="0" applyFont="1" applyBorder="1" applyAlignment="1">
      <alignment horizontal="center" vertical="center"/>
    </xf>
    <xf numFmtId="0" fontId="5" fillId="0" borderId="3" xfId="2" applyFont="1" applyBorder="1" applyAlignment="1">
      <alignment horizontal="center" vertical="center" wrapText="1"/>
    </xf>
    <xf numFmtId="0" fontId="25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0" fillId="0" borderId="0" xfId="0" applyFont="1" applyAlignment="1">
      <alignment horizontal="right" vertical="center"/>
    </xf>
    <xf numFmtId="0" fontId="12" fillId="0" borderId="15" xfId="0" applyFont="1" applyBorder="1" applyAlignment="1">
      <alignment horizontal="left" vertical="center"/>
    </xf>
    <xf numFmtId="0" fontId="38" fillId="0" borderId="15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/>
    </xf>
    <xf numFmtId="0" fontId="34" fillId="0" borderId="0" xfId="0" applyFont="1" applyAlignment="1">
      <alignment horizontal="left" vertical="center"/>
    </xf>
    <xf numFmtId="0" fontId="35" fillId="0" borderId="0" xfId="0" applyFont="1" applyAlignment="1">
      <alignment horizontal="left" vertical="center"/>
    </xf>
    <xf numFmtId="0" fontId="36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0" fillId="0" borderId="0" xfId="0" applyAlignment="1">
      <alignment horizontal="right" vertical="center"/>
    </xf>
    <xf numFmtId="0" fontId="8" fillId="0" borderId="15" xfId="0" applyFont="1" applyFill="1" applyBorder="1" applyAlignment="1">
      <alignment horizontal="center" vertical="center" wrapText="1"/>
    </xf>
    <xf numFmtId="0" fontId="8" fillId="0" borderId="15" xfId="0" applyFont="1" applyFill="1" applyBorder="1" applyAlignment="1">
      <alignment horizontal="center" vertical="center"/>
    </xf>
    <xf numFmtId="0" fontId="0" fillId="0" borderId="16" xfId="0" applyFont="1" applyFill="1" applyBorder="1" applyAlignment="1">
      <alignment horizontal="center" vertical="center" wrapText="1"/>
    </xf>
    <xf numFmtId="0" fontId="0" fillId="0" borderId="10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13" xfId="0" applyFont="1" applyFill="1" applyBorder="1" applyAlignment="1">
      <alignment horizontal="center" vertical="center" wrapText="1"/>
    </xf>
    <xf numFmtId="38" fontId="16" fillId="0" borderId="15" xfId="1" applyFont="1" applyFill="1" applyBorder="1" applyAlignment="1">
      <alignment horizontal="center" vertical="center" wrapText="1"/>
    </xf>
    <xf numFmtId="38" fontId="15" fillId="0" borderId="15" xfId="1" applyFont="1" applyFill="1" applyBorder="1" applyAlignment="1">
      <alignment horizontal="center" vertical="center"/>
    </xf>
    <xf numFmtId="38" fontId="16" fillId="0" borderId="3" xfId="1" applyFont="1" applyFill="1" applyBorder="1" applyAlignment="1">
      <alignment horizontal="center" vertical="center" wrapText="1"/>
    </xf>
    <xf numFmtId="0" fontId="16" fillId="0" borderId="16" xfId="0" applyFont="1" applyFill="1" applyBorder="1" applyAlignment="1">
      <alignment horizontal="center" vertical="center" wrapText="1"/>
    </xf>
    <xf numFmtId="0" fontId="16" fillId="0" borderId="10" xfId="0" applyFont="1" applyFill="1" applyBorder="1" applyAlignment="1">
      <alignment horizontal="center" vertical="center" wrapText="1"/>
    </xf>
    <xf numFmtId="38" fontId="16" fillId="0" borderId="18" xfId="1" applyFont="1" applyFill="1" applyBorder="1" applyAlignment="1">
      <alignment horizontal="center" vertical="center" wrapText="1"/>
    </xf>
    <xf numFmtId="38" fontId="15" fillId="0" borderId="18" xfId="1" applyFont="1" applyFill="1" applyBorder="1" applyAlignment="1">
      <alignment horizontal="center" vertical="center"/>
    </xf>
    <xf numFmtId="38" fontId="16" fillId="0" borderId="13" xfId="1" applyFont="1" applyFill="1" applyBorder="1" applyAlignment="1">
      <alignment horizontal="center" vertical="center" wrapText="1"/>
    </xf>
    <xf numFmtId="38" fontId="15" fillId="0" borderId="13" xfId="1" applyFont="1" applyFill="1" applyBorder="1" applyAlignment="1">
      <alignment horizontal="center" vertical="center"/>
    </xf>
    <xf numFmtId="0" fontId="21" fillId="0" borderId="15" xfId="0" applyFont="1" applyFill="1" applyBorder="1" applyAlignment="1">
      <alignment horizontal="center" vertical="center" wrapText="1"/>
    </xf>
    <xf numFmtId="0" fontId="0" fillId="0" borderId="15" xfId="0" applyFill="1" applyBorder="1" applyAlignment="1">
      <alignment horizontal="center" vertical="center"/>
    </xf>
    <xf numFmtId="0" fontId="21" fillId="0" borderId="18" xfId="0" applyFont="1" applyFill="1" applyBorder="1" applyAlignment="1">
      <alignment horizontal="center" vertical="center" wrapText="1"/>
    </xf>
    <xf numFmtId="0" fontId="21" fillId="0" borderId="11" xfId="0" applyFont="1" applyFill="1" applyBorder="1" applyAlignment="1">
      <alignment horizontal="center" vertical="center"/>
    </xf>
    <xf numFmtId="0" fontId="21" fillId="0" borderId="14" xfId="0" applyFont="1" applyFill="1" applyBorder="1" applyAlignment="1">
      <alignment horizontal="center" vertical="center"/>
    </xf>
    <xf numFmtId="0" fontId="21" fillId="0" borderId="5" xfId="0" applyFont="1" applyFill="1" applyBorder="1" applyAlignment="1">
      <alignment horizontal="center" vertical="center"/>
    </xf>
    <xf numFmtId="0" fontId="21" fillId="0" borderId="6" xfId="0" applyFont="1" applyFill="1" applyBorder="1" applyAlignment="1">
      <alignment horizontal="center" vertical="center"/>
    </xf>
    <xf numFmtId="0" fontId="19" fillId="0" borderId="15" xfId="0" applyFont="1" applyFill="1" applyBorder="1" applyAlignment="1">
      <alignment horizontal="center" vertical="center"/>
    </xf>
    <xf numFmtId="0" fontId="19" fillId="0" borderId="18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13" xfId="0" applyFont="1" applyFill="1" applyBorder="1" applyAlignment="1">
      <alignment horizontal="center" vertical="center"/>
    </xf>
    <xf numFmtId="0" fontId="21" fillId="0" borderId="21" xfId="0" applyFont="1" applyFill="1" applyBorder="1" applyAlignment="1">
      <alignment horizontal="center" vertical="center" wrapText="1"/>
    </xf>
    <xf numFmtId="0" fontId="21" fillId="0" borderId="22" xfId="0" applyFont="1" applyFill="1" applyBorder="1" applyAlignment="1">
      <alignment horizontal="center" vertical="center" wrapText="1"/>
    </xf>
    <xf numFmtId="0" fontId="21" fillId="0" borderId="14" xfId="0" applyFont="1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/>
    </xf>
    <xf numFmtId="0" fontId="21" fillId="0" borderId="16" xfId="0" applyFont="1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/>
    </xf>
    <xf numFmtId="0" fontId="21" fillId="0" borderId="13" xfId="0" applyFont="1" applyFill="1" applyBorder="1" applyAlignment="1">
      <alignment horizontal="center" vertical="center" wrapText="1"/>
    </xf>
    <xf numFmtId="0" fontId="0" fillId="0" borderId="13" xfId="0" applyFill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 wrapText="1"/>
    </xf>
    <xf numFmtId="0" fontId="10" fillId="2" borderId="14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0" fillId="2" borderId="12" xfId="0" applyFont="1" applyFill="1" applyBorder="1" applyAlignment="1">
      <alignment horizontal="center" vertical="center"/>
    </xf>
    <xf numFmtId="0" fontId="10" fillId="2" borderId="14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0" fillId="0" borderId="16" xfId="3" applyFont="1" applyBorder="1" applyAlignment="1">
      <alignment horizontal="center" vertical="center"/>
    </xf>
    <xf numFmtId="0" fontId="0" fillId="0" borderId="9" xfId="3" applyFont="1" applyBorder="1" applyAlignment="1">
      <alignment horizontal="center" vertical="center"/>
    </xf>
    <xf numFmtId="0" fontId="0" fillId="0" borderId="10" xfId="3" applyFont="1" applyBorder="1" applyAlignment="1">
      <alignment horizontal="center" vertical="center"/>
    </xf>
    <xf numFmtId="0" fontId="0" fillId="0" borderId="16" xfId="3" applyFont="1" applyFill="1" applyBorder="1" applyAlignment="1">
      <alignment horizontal="center" vertical="center" shrinkToFit="1"/>
    </xf>
    <xf numFmtId="0" fontId="0" fillId="0" borderId="9" xfId="3" applyFont="1" applyFill="1" applyBorder="1" applyAlignment="1">
      <alignment horizontal="center" vertical="center" shrinkToFit="1"/>
    </xf>
    <xf numFmtId="0" fontId="0" fillId="0" borderId="10" xfId="3" applyFont="1" applyFill="1" applyBorder="1" applyAlignment="1">
      <alignment horizontal="center" vertical="center" shrinkToFit="1"/>
    </xf>
    <xf numFmtId="0" fontId="0" fillId="0" borderId="3" xfId="3" applyFont="1" applyBorder="1" applyAlignment="1">
      <alignment horizontal="center" vertical="center"/>
    </xf>
    <xf numFmtId="0" fontId="0" fillId="0" borderId="13" xfId="3" applyFont="1" applyBorder="1" applyAlignment="1">
      <alignment horizontal="center" vertical="center"/>
    </xf>
    <xf numFmtId="0" fontId="0" fillId="2" borderId="12" xfId="3" applyFont="1" applyFill="1" applyBorder="1" applyAlignment="1">
      <alignment horizontal="left" vertical="center" wrapText="1"/>
    </xf>
    <xf numFmtId="0" fontId="0" fillId="2" borderId="14" xfId="3" applyFont="1" applyFill="1" applyBorder="1" applyAlignment="1">
      <alignment horizontal="left" vertical="center" wrapText="1"/>
    </xf>
    <xf numFmtId="0" fontId="0" fillId="0" borderId="3" xfId="3" applyFont="1" applyFill="1" applyBorder="1" applyAlignment="1">
      <alignment horizontal="center" vertical="center"/>
    </xf>
    <xf numFmtId="0" fontId="0" fillId="0" borderId="2" xfId="3" applyFont="1" applyFill="1" applyBorder="1" applyAlignment="1">
      <alignment horizontal="center" vertical="center"/>
    </xf>
    <xf numFmtId="0" fontId="0" fillId="0" borderId="13" xfId="3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left" vertical="center"/>
    </xf>
    <xf numFmtId="0" fontId="10" fillId="0" borderId="5" xfId="0" applyFont="1" applyFill="1" applyBorder="1" applyAlignment="1">
      <alignment horizontal="left" vertical="center"/>
    </xf>
    <xf numFmtId="0" fontId="10" fillId="0" borderId="5" xfId="0" applyFont="1" applyFill="1" applyBorder="1" applyAlignment="1">
      <alignment horizontal="right" vertical="center"/>
    </xf>
    <xf numFmtId="0" fontId="0" fillId="0" borderId="15" xfId="0" applyFont="1" applyFill="1" applyBorder="1" applyAlignment="1">
      <alignment horizontal="center" vertical="center"/>
    </xf>
    <xf numFmtId="0" fontId="0" fillId="0" borderId="13" xfId="0" applyFont="1" applyFill="1" applyBorder="1" applyAlignment="1">
      <alignment horizontal="center" vertical="center"/>
    </xf>
  </cellXfs>
  <cellStyles count="8">
    <cellStyle name="桁区切り" xfId="1" builtinId="6"/>
    <cellStyle name="桁区切り 2 2" xfId="5" xr:uid="{00000000-0005-0000-0000-000001000000}"/>
    <cellStyle name="標準" xfId="0" builtinId="0"/>
    <cellStyle name="標準 2" xfId="2" xr:uid="{00000000-0005-0000-0000-000003000000}"/>
    <cellStyle name="標準 2 2" xfId="6" xr:uid="{00000000-0005-0000-0000-000004000000}"/>
    <cellStyle name="標準 5" xfId="7" xr:uid="{00000000-0005-0000-0000-000005000000}"/>
    <cellStyle name="標準_附属明細表PL・NW・WS　20060423修正版" xfId="3" xr:uid="{00000000-0005-0000-0000-000006000000}"/>
    <cellStyle name="標準１" xfId="4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74084</xdr:colOff>
      <xdr:row>27</xdr:row>
      <xdr:rowOff>0</xdr:rowOff>
    </xdr:from>
    <xdr:ext cx="184731" cy="26456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B846EE20-D8CF-46BF-8A7B-EF97A0F5824D}"/>
            </a:ext>
          </a:extLst>
        </xdr:cNvPr>
        <xdr:cNvSpPr txBox="1"/>
      </xdr:nvSpPr>
      <xdr:spPr>
        <a:xfrm>
          <a:off x="7532159" y="517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12</xdr:col>
      <xdr:colOff>74084</xdr:colOff>
      <xdr:row>27</xdr:row>
      <xdr:rowOff>0</xdr:rowOff>
    </xdr:from>
    <xdr:ext cx="184731" cy="264560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35376AA2-1704-4503-AA6B-26404CFB3667}"/>
            </a:ext>
          </a:extLst>
        </xdr:cNvPr>
        <xdr:cNvSpPr txBox="1"/>
      </xdr:nvSpPr>
      <xdr:spPr>
        <a:xfrm>
          <a:off x="7532159" y="517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12</xdr:col>
      <xdr:colOff>74084</xdr:colOff>
      <xdr:row>27</xdr:row>
      <xdr:rowOff>0</xdr:rowOff>
    </xdr:from>
    <xdr:ext cx="184731" cy="264560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A315891C-ABC6-4F90-99D2-E5BE13E02392}"/>
            </a:ext>
          </a:extLst>
        </xdr:cNvPr>
        <xdr:cNvSpPr txBox="1"/>
      </xdr:nvSpPr>
      <xdr:spPr>
        <a:xfrm>
          <a:off x="7532159" y="517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12</xdr:col>
      <xdr:colOff>74084</xdr:colOff>
      <xdr:row>27</xdr:row>
      <xdr:rowOff>0</xdr:rowOff>
    </xdr:from>
    <xdr:ext cx="184731" cy="264560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A5AE0086-40B2-424D-82BE-D745832F1874}"/>
            </a:ext>
          </a:extLst>
        </xdr:cNvPr>
        <xdr:cNvSpPr txBox="1"/>
      </xdr:nvSpPr>
      <xdr:spPr>
        <a:xfrm>
          <a:off x="7532159" y="517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12</xdr:col>
      <xdr:colOff>74084</xdr:colOff>
      <xdr:row>27</xdr:row>
      <xdr:rowOff>0</xdr:rowOff>
    </xdr:from>
    <xdr:ext cx="184731" cy="264560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934D528D-949D-4EBD-BE07-8621C1ACF472}"/>
            </a:ext>
          </a:extLst>
        </xdr:cNvPr>
        <xdr:cNvSpPr txBox="1"/>
      </xdr:nvSpPr>
      <xdr:spPr>
        <a:xfrm>
          <a:off x="7532159" y="517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74084</xdr:colOff>
      <xdr:row>27</xdr:row>
      <xdr:rowOff>0</xdr:rowOff>
    </xdr:from>
    <xdr:ext cx="184731" cy="26456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F8D15EC9-A438-4E0D-848B-F341000AE44A}"/>
            </a:ext>
          </a:extLst>
        </xdr:cNvPr>
        <xdr:cNvSpPr txBox="1"/>
      </xdr:nvSpPr>
      <xdr:spPr>
        <a:xfrm>
          <a:off x="7532159" y="517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12</xdr:col>
      <xdr:colOff>74084</xdr:colOff>
      <xdr:row>27</xdr:row>
      <xdr:rowOff>0</xdr:rowOff>
    </xdr:from>
    <xdr:ext cx="184731" cy="264560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19883B85-AA44-4047-82E7-45288EB345FE}"/>
            </a:ext>
          </a:extLst>
        </xdr:cNvPr>
        <xdr:cNvSpPr txBox="1"/>
      </xdr:nvSpPr>
      <xdr:spPr>
        <a:xfrm>
          <a:off x="7532159" y="517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12</xdr:col>
      <xdr:colOff>74084</xdr:colOff>
      <xdr:row>27</xdr:row>
      <xdr:rowOff>0</xdr:rowOff>
    </xdr:from>
    <xdr:ext cx="184731" cy="264560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6E046750-9F77-4A66-9CD3-AF55F35C0C8F}"/>
            </a:ext>
          </a:extLst>
        </xdr:cNvPr>
        <xdr:cNvSpPr txBox="1"/>
      </xdr:nvSpPr>
      <xdr:spPr>
        <a:xfrm>
          <a:off x="7532159" y="517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12</xdr:col>
      <xdr:colOff>74084</xdr:colOff>
      <xdr:row>27</xdr:row>
      <xdr:rowOff>0</xdr:rowOff>
    </xdr:from>
    <xdr:ext cx="184731" cy="264560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BDD3C16A-42DD-450A-B629-6B909F8B57CD}"/>
            </a:ext>
          </a:extLst>
        </xdr:cNvPr>
        <xdr:cNvSpPr txBox="1"/>
      </xdr:nvSpPr>
      <xdr:spPr>
        <a:xfrm>
          <a:off x="7532159" y="517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12</xdr:col>
      <xdr:colOff>74084</xdr:colOff>
      <xdr:row>27</xdr:row>
      <xdr:rowOff>0</xdr:rowOff>
    </xdr:from>
    <xdr:ext cx="184731" cy="264560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EB3E5347-48AA-448E-B464-1542EE62F6F2}"/>
            </a:ext>
          </a:extLst>
        </xdr:cNvPr>
        <xdr:cNvSpPr txBox="1"/>
      </xdr:nvSpPr>
      <xdr:spPr>
        <a:xfrm>
          <a:off x="7532159" y="517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12</xdr:col>
      <xdr:colOff>74084</xdr:colOff>
      <xdr:row>27</xdr:row>
      <xdr:rowOff>0</xdr:rowOff>
    </xdr:from>
    <xdr:ext cx="184731" cy="264560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EDBA64D9-BD45-4024-8A2A-6BFD23EB6F11}"/>
            </a:ext>
          </a:extLst>
        </xdr:cNvPr>
        <xdr:cNvSpPr txBox="1"/>
      </xdr:nvSpPr>
      <xdr:spPr>
        <a:xfrm>
          <a:off x="7532159" y="517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12</xdr:col>
      <xdr:colOff>74084</xdr:colOff>
      <xdr:row>27</xdr:row>
      <xdr:rowOff>0</xdr:rowOff>
    </xdr:from>
    <xdr:ext cx="184731" cy="264560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77BB4CF9-9231-4EB8-84D3-C207F2424255}"/>
            </a:ext>
          </a:extLst>
        </xdr:cNvPr>
        <xdr:cNvSpPr txBox="1"/>
      </xdr:nvSpPr>
      <xdr:spPr>
        <a:xfrm>
          <a:off x="7532159" y="517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12</xdr:col>
      <xdr:colOff>74084</xdr:colOff>
      <xdr:row>27</xdr:row>
      <xdr:rowOff>0</xdr:rowOff>
    </xdr:from>
    <xdr:ext cx="184731" cy="264560"/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E663B0DC-C636-41F5-88B5-06B358664FDD}"/>
            </a:ext>
          </a:extLst>
        </xdr:cNvPr>
        <xdr:cNvSpPr txBox="1"/>
      </xdr:nvSpPr>
      <xdr:spPr>
        <a:xfrm>
          <a:off x="7532159" y="517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12</xdr:col>
      <xdr:colOff>74084</xdr:colOff>
      <xdr:row>27</xdr:row>
      <xdr:rowOff>0</xdr:rowOff>
    </xdr:from>
    <xdr:ext cx="184731" cy="264560"/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D9BF5967-1999-4DCB-8A88-3D8FBFBA9915}"/>
            </a:ext>
          </a:extLst>
        </xdr:cNvPr>
        <xdr:cNvSpPr txBox="1"/>
      </xdr:nvSpPr>
      <xdr:spPr>
        <a:xfrm>
          <a:off x="7532159" y="517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12</xdr:col>
      <xdr:colOff>74084</xdr:colOff>
      <xdr:row>27</xdr:row>
      <xdr:rowOff>0</xdr:rowOff>
    </xdr:from>
    <xdr:ext cx="184731" cy="264560"/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83102C8D-D397-41AE-B6A0-B16739A57114}"/>
            </a:ext>
          </a:extLst>
        </xdr:cNvPr>
        <xdr:cNvSpPr txBox="1"/>
      </xdr:nvSpPr>
      <xdr:spPr>
        <a:xfrm>
          <a:off x="7532159" y="517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12</xdr:col>
      <xdr:colOff>74084</xdr:colOff>
      <xdr:row>27</xdr:row>
      <xdr:rowOff>0</xdr:rowOff>
    </xdr:from>
    <xdr:ext cx="184731" cy="264560"/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9A9723D1-1363-4C0E-AB71-A48E38AA6AF1}"/>
            </a:ext>
          </a:extLst>
        </xdr:cNvPr>
        <xdr:cNvSpPr txBox="1"/>
      </xdr:nvSpPr>
      <xdr:spPr>
        <a:xfrm>
          <a:off x="7532159" y="517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12</xdr:col>
      <xdr:colOff>74084</xdr:colOff>
      <xdr:row>27</xdr:row>
      <xdr:rowOff>0</xdr:rowOff>
    </xdr:from>
    <xdr:ext cx="184731" cy="264560"/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14D5BE1B-3FA2-43F8-A17F-A5226B7476C6}"/>
            </a:ext>
          </a:extLst>
        </xdr:cNvPr>
        <xdr:cNvSpPr txBox="1"/>
      </xdr:nvSpPr>
      <xdr:spPr>
        <a:xfrm>
          <a:off x="7532159" y="517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12</xdr:col>
      <xdr:colOff>74084</xdr:colOff>
      <xdr:row>27</xdr:row>
      <xdr:rowOff>0</xdr:rowOff>
    </xdr:from>
    <xdr:ext cx="184731" cy="264560"/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71DFDA4-1FE5-45CD-AE95-DFC8B1622CD8}"/>
            </a:ext>
          </a:extLst>
        </xdr:cNvPr>
        <xdr:cNvSpPr txBox="1"/>
      </xdr:nvSpPr>
      <xdr:spPr>
        <a:xfrm>
          <a:off x="7532159" y="517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12</xdr:col>
      <xdr:colOff>74084</xdr:colOff>
      <xdr:row>27</xdr:row>
      <xdr:rowOff>0</xdr:rowOff>
    </xdr:from>
    <xdr:ext cx="184731" cy="264560"/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3C25319D-BF61-4A8C-B7B1-934B69396845}"/>
            </a:ext>
          </a:extLst>
        </xdr:cNvPr>
        <xdr:cNvSpPr txBox="1"/>
      </xdr:nvSpPr>
      <xdr:spPr>
        <a:xfrm>
          <a:off x="7532159" y="517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12</xdr:col>
      <xdr:colOff>74084</xdr:colOff>
      <xdr:row>27</xdr:row>
      <xdr:rowOff>0</xdr:rowOff>
    </xdr:from>
    <xdr:ext cx="184731" cy="264560"/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F1563D07-6596-4721-A149-3CE332F4CF29}"/>
            </a:ext>
          </a:extLst>
        </xdr:cNvPr>
        <xdr:cNvSpPr txBox="1"/>
      </xdr:nvSpPr>
      <xdr:spPr>
        <a:xfrm>
          <a:off x="7532159" y="517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12</xdr:col>
      <xdr:colOff>74084</xdr:colOff>
      <xdr:row>27</xdr:row>
      <xdr:rowOff>0</xdr:rowOff>
    </xdr:from>
    <xdr:ext cx="184731" cy="264560"/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72D02FB4-D7D3-4E6E-9B8F-F400E8273B32}"/>
            </a:ext>
          </a:extLst>
        </xdr:cNvPr>
        <xdr:cNvSpPr txBox="1"/>
      </xdr:nvSpPr>
      <xdr:spPr>
        <a:xfrm>
          <a:off x="7532159" y="517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12</xdr:col>
      <xdr:colOff>74084</xdr:colOff>
      <xdr:row>27</xdr:row>
      <xdr:rowOff>0</xdr:rowOff>
    </xdr:from>
    <xdr:ext cx="184731" cy="264560"/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E778263D-18D9-444B-98F9-4DCE4D32C19D}"/>
            </a:ext>
          </a:extLst>
        </xdr:cNvPr>
        <xdr:cNvSpPr txBox="1"/>
      </xdr:nvSpPr>
      <xdr:spPr>
        <a:xfrm>
          <a:off x="7532159" y="517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20</xdr:col>
      <xdr:colOff>0</xdr:colOff>
      <xdr:row>27</xdr:row>
      <xdr:rowOff>0</xdr:rowOff>
    </xdr:from>
    <xdr:ext cx="184731" cy="264560"/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52A8BB5-0EA1-4F64-A84A-CCF6E439637F}"/>
            </a:ext>
          </a:extLst>
        </xdr:cNvPr>
        <xdr:cNvSpPr txBox="1"/>
      </xdr:nvSpPr>
      <xdr:spPr>
        <a:xfrm>
          <a:off x="12011025" y="517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20</xdr:col>
      <xdr:colOff>0</xdr:colOff>
      <xdr:row>27</xdr:row>
      <xdr:rowOff>0</xdr:rowOff>
    </xdr:from>
    <xdr:ext cx="184731" cy="264560"/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68851C5A-ABFE-4A70-B325-4272C86BE2FA}"/>
            </a:ext>
          </a:extLst>
        </xdr:cNvPr>
        <xdr:cNvSpPr txBox="1"/>
      </xdr:nvSpPr>
      <xdr:spPr>
        <a:xfrm>
          <a:off x="12011025" y="517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20</xdr:col>
      <xdr:colOff>0</xdr:colOff>
      <xdr:row>27</xdr:row>
      <xdr:rowOff>0</xdr:rowOff>
    </xdr:from>
    <xdr:ext cx="184731" cy="264560"/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3BE19A23-8534-483E-B340-17214A2BD7DF}"/>
            </a:ext>
          </a:extLst>
        </xdr:cNvPr>
        <xdr:cNvSpPr txBox="1"/>
      </xdr:nvSpPr>
      <xdr:spPr>
        <a:xfrm>
          <a:off x="12011025" y="517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20</xdr:col>
      <xdr:colOff>0</xdr:colOff>
      <xdr:row>27</xdr:row>
      <xdr:rowOff>0</xdr:rowOff>
    </xdr:from>
    <xdr:ext cx="184731" cy="264560"/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6FC89FEA-FB0B-4C15-B2CA-3D3D6BCA1CA5}"/>
            </a:ext>
          </a:extLst>
        </xdr:cNvPr>
        <xdr:cNvSpPr txBox="1"/>
      </xdr:nvSpPr>
      <xdr:spPr>
        <a:xfrm>
          <a:off x="12011025" y="517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20</xdr:col>
      <xdr:colOff>0</xdr:colOff>
      <xdr:row>27</xdr:row>
      <xdr:rowOff>0</xdr:rowOff>
    </xdr:from>
    <xdr:ext cx="184731" cy="264560"/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7FCB8B76-EEAD-4FF0-97D1-ED4DF6D1C4F6}"/>
            </a:ext>
          </a:extLst>
        </xdr:cNvPr>
        <xdr:cNvSpPr txBox="1"/>
      </xdr:nvSpPr>
      <xdr:spPr>
        <a:xfrm>
          <a:off x="12011025" y="517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20</xdr:col>
      <xdr:colOff>0</xdr:colOff>
      <xdr:row>27</xdr:row>
      <xdr:rowOff>0</xdr:rowOff>
    </xdr:from>
    <xdr:ext cx="184731" cy="264560"/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476BFBD0-092D-423E-885E-09A15459147A}"/>
            </a:ext>
          </a:extLst>
        </xdr:cNvPr>
        <xdr:cNvSpPr txBox="1"/>
      </xdr:nvSpPr>
      <xdr:spPr>
        <a:xfrm>
          <a:off x="12011025" y="517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20</xdr:col>
      <xdr:colOff>0</xdr:colOff>
      <xdr:row>27</xdr:row>
      <xdr:rowOff>0</xdr:rowOff>
    </xdr:from>
    <xdr:ext cx="184731" cy="264560"/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id="{B785DC54-96E3-4882-AFFF-E33D642E945D}"/>
            </a:ext>
          </a:extLst>
        </xdr:cNvPr>
        <xdr:cNvSpPr txBox="1"/>
      </xdr:nvSpPr>
      <xdr:spPr>
        <a:xfrm>
          <a:off x="12011025" y="517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20</xdr:col>
      <xdr:colOff>0</xdr:colOff>
      <xdr:row>27</xdr:row>
      <xdr:rowOff>0</xdr:rowOff>
    </xdr:from>
    <xdr:ext cx="184731" cy="264560"/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id="{75C305A7-7D94-4DC0-B5AE-6A13B0CFBBEC}"/>
            </a:ext>
          </a:extLst>
        </xdr:cNvPr>
        <xdr:cNvSpPr txBox="1"/>
      </xdr:nvSpPr>
      <xdr:spPr>
        <a:xfrm>
          <a:off x="12011025" y="517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20</xdr:col>
      <xdr:colOff>0</xdr:colOff>
      <xdr:row>27</xdr:row>
      <xdr:rowOff>0</xdr:rowOff>
    </xdr:from>
    <xdr:ext cx="184731" cy="264560"/>
    <xdr:sp macro="" textlink="">
      <xdr:nvSpPr>
        <xdr:cNvPr id="27" name="テキスト ボックス 26">
          <a:extLst>
            <a:ext uri="{FF2B5EF4-FFF2-40B4-BE49-F238E27FC236}">
              <a16:creationId xmlns:a16="http://schemas.microsoft.com/office/drawing/2014/main" id="{2164CB4E-B7BA-43C1-8946-837271A181D3}"/>
            </a:ext>
          </a:extLst>
        </xdr:cNvPr>
        <xdr:cNvSpPr txBox="1"/>
      </xdr:nvSpPr>
      <xdr:spPr>
        <a:xfrm>
          <a:off x="12011025" y="517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20</xdr:col>
      <xdr:colOff>0</xdr:colOff>
      <xdr:row>27</xdr:row>
      <xdr:rowOff>0</xdr:rowOff>
    </xdr:from>
    <xdr:ext cx="184731" cy="264560"/>
    <xdr:sp macro="" textlink="">
      <xdr:nvSpPr>
        <xdr:cNvPr id="28" name="テキスト ボックス 27">
          <a:extLst>
            <a:ext uri="{FF2B5EF4-FFF2-40B4-BE49-F238E27FC236}">
              <a16:creationId xmlns:a16="http://schemas.microsoft.com/office/drawing/2014/main" id="{3D1F61B1-ED71-4ECC-805F-DC127DD801D3}"/>
            </a:ext>
          </a:extLst>
        </xdr:cNvPr>
        <xdr:cNvSpPr txBox="1"/>
      </xdr:nvSpPr>
      <xdr:spPr>
        <a:xfrm>
          <a:off x="12011025" y="517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20</xdr:col>
      <xdr:colOff>0</xdr:colOff>
      <xdr:row>27</xdr:row>
      <xdr:rowOff>0</xdr:rowOff>
    </xdr:from>
    <xdr:ext cx="184731" cy="264560"/>
    <xdr:sp macro="" textlink="">
      <xdr:nvSpPr>
        <xdr:cNvPr id="29" name="テキスト ボックス 28">
          <a:extLst>
            <a:ext uri="{FF2B5EF4-FFF2-40B4-BE49-F238E27FC236}">
              <a16:creationId xmlns:a16="http://schemas.microsoft.com/office/drawing/2014/main" id="{D5EF1A28-9F4B-4416-A073-C25528C7A0DA}"/>
            </a:ext>
          </a:extLst>
        </xdr:cNvPr>
        <xdr:cNvSpPr txBox="1"/>
      </xdr:nvSpPr>
      <xdr:spPr>
        <a:xfrm>
          <a:off x="12011025" y="517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20</xdr:col>
      <xdr:colOff>0</xdr:colOff>
      <xdr:row>27</xdr:row>
      <xdr:rowOff>0</xdr:rowOff>
    </xdr:from>
    <xdr:ext cx="184731" cy="264560"/>
    <xdr:sp macro="" textlink="">
      <xdr:nvSpPr>
        <xdr:cNvPr id="30" name="テキスト ボックス 29">
          <a:extLst>
            <a:ext uri="{FF2B5EF4-FFF2-40B4-BE49-F238E27FC236}">
              <a16:creationId xmlns:a16="http://schemas.microsoft.com/office/drawing/2014/main" id="{6C271BA3-4405-4818-B5C5-0FDD1C0FABE8}"/>
            </a:ext>
          </a:extLst>
        </xdr:cNvPr>
        <xdr:cNvSpPr txBox="1"/>
      </xdr:nvSpPr>
      <xdr:spPr>
        <a:xfrm>
          <a:off x="12011025" y="517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20</xdr:col>
      <xdr:colOff>0</xdr:colOff>
      <xdr:row>27</xdr:row>
      <xdr:rowOff>0</xdr:rowOff>
    </xdr:from>
    <xdr:ext cx="184731" cy="264560"/>
    <xdr:sp macro="" textlink="">
      <xdr:nvSpPr>
        <xdr:cNvPr id="31" name="テキスト ボックス 30">
          <a:extLst>
            <a:ext uri="{FF2B5EF4-FFF2-40B4-BE49-F238E27FC236}">
              <a16:creationId xmlns:a16="http://schemas.microsoft.com/office/drawing/2014/main" id="{09AB5C2A-25C5-455F-9EE9-67DDBC29576D}"/>
            </a:ext>
          </a:extLst>
        </xdr:cNvPr>
        <xdr:cNvSpPr txBox="1"/>
      </xdr:nvSpPr>
      <xdr:spPr>
        <a:xfrm>
          <a:off x="12011025" y="517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20</xdr:col>
      <xdr:colOff>0</xdr:colOff>
      <xdr:row>27</xdr:row>
      <xdr:rowOff>0</xdr:rowOff>
    </xdr:from>
    <xdr:ext cx="184731" cy="264560"/>
    <xdr:sp macro="" textlink="">
      <xdr:nvSpPr>
        <xdr:cNvPr id="32" name="テキスト ボックス 31">
          <a:extLst>
            <a:ext uri="{FF2B5EF4-FFF2-40B4-BE49-F238E27FC236}">
              <a16:creationId xmlns:a16="http://schemas.microsoft.com/office/drawing/2014/main" id="{4BB693D8-C7A4-43CA-A766-FA5D42F5C25D}"/>
            </a:ext>
          </a:extLst>
        </xdr:cNvPr>
        <xdr:cNvSpPr txBox="1"/>
      </xdr:nvSpPr>
      <xdr:spPr>
        <a:xfrm>
          <a:off x="12011025" y="517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20</xdr:col>
      <xdr:colOff>0</xdr:colOff>
      <xdr:row>27</xdr:row>
      <xdr:rowOff>0</xdr:rowOff>
    </xdr:from>
    <xdr:ext cx="184731" cy="264560"/>
    <xdr:sp macro="" textlink="">
      <xdr:nvSpPr>
        <xdr:cNvPr id="33" name="テキスト ボックス 32">
          <a:extLst>
            <a:ext uri="{FF2B5EF4-FFF2-40B4-BE49-F238E27FC236}">
              <a16:creationId xmlns:a16="http://schemas.microsoft.com/office/drawing/2014/main" id="{F520EC92-2532-414B-A878-0623B82F4E6F}"/>
            </a:ext>
          </a:extLst>
        </xdr:cNvPr>
        <xdr:cNvSpPr txBox="1"/>
      </xdr:nvSpPr>
      <xdr:spPr>
        <a:xfrm>
          <a:off x="12011025" y="517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20</xdr:col>
      <xdr:colOff>0</xdr:colOff>
      <xdr:row>27</xdr:row>
      <xdr:rowOff>0</xdr:rowOff>
    </xdr:from>
    <xdr:ext cx="184731" cy="264560"/>
    <xdr:sp macro="" textlink="">
      <xdr:nvSpPr>
        <xdr:cNvPr id="34" name="テキスト ボックス 33">
          <a:extLst>
            <a:ext uri="{FF2B5EF4-FFF2-40B4-BE49-F238E27FC236}">
              <a16:creationId xmlns:a16="http://schemas.microsoft.com/office/drawing/2014/main" id="{7A7E3C32-3752-4C72-A91A-09C7831978CC}"/>
            </a:ext>
          </a:extLst>
        </xdr:cNvPr>
        <xdr:cNvSpPr txBox="1"/>
      </xdr:nvSpPr>
      <xdr:spPr>
        <a:xfrm>
          <a:off x="12011025" y="517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20</xdr:col>
      <xdr:colOff>0</xdr:colOff>
      <xdr:row>27</xdr:row>
      <xdr:rowOff>0</xdr:rowOff>
    </xdr:from>
    <xdr:ext cx="184731" cy="264560"/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EF33045E-00CE-453B-B49D-94C6F1053945}"/>
            </a:ext>
          </a:extLst>
        </xdr:cNvPr>
        <xdr:cNvSpPr txBox="1"/>
      </xdr:nvSpPr>
      <xdr:spPr>
        <a:xfrm>
          <a:off x="12011025" y="517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20</xdr:col>
      <xdr:colOff>0</xdr:colOff>
      <xdr:row>27</xdr:row>
      <xdr:rowOff>0</xdr:rowOff>
    </xdr:from>
    <xdr:ext cx="184731" cy="264560"/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5BD918F8-665A-4B89-885F-4912EAFE0A3A}"/>
            </a:ext>
          </a:extLst>
        </xdr:cNvPr>
        <xdr:cNvSpPr txBox="1"/>
      </xdr:nvSpPr>
      <xdr:spPr>
        <a:xfrm>
          <a:off x="12011025" y="517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20</xdr:col>
      <xdr:colOff>0</xdr:colOff>
      <xdr:row>27</xdr:row>
      <xdr:rowOff>0</xdr:rowOff>
    </xdr:from>
    <xdr:ext cx="184731" cy="264560"/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E2BFE7C2-7A8D-403F-9443-99B22F080962}"/>
            </a:ext>
          </a:extLst>
        </xdr:cNvPr>
        <xdr:cNvSpPr txBox="1"/>
      </xdr:nvSpPr>
      <xdr:spPr>
        <a:xfrm>
          <a:off x="12011025" y="517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20</xdr:col>
      <xdr:colOff>0</xdr:colOff>
      <xdr:row>27</xdr:row>
      <xdr:rowOff>0</xdr:rowOff>
    </xdr:from>
    <xdr:ext cx="184731" cy="264560"/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32C84CAE-42CA-437E-A666-009C8083AA5A}"/>
            </a:ext>
          </a:extLst>
        </xdr:cNvPr>
        <xdr:cNvSpPr txBox="1"/>
      </xdr:nvSpPr>
      <xdr:spPr>
        <a:xfrm>
          <a:off x="12011025" y="517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20</xdr:col>
      <xdr:colOff>0</xdr:colOff>
      <xdr:row>27</xdr:row>
      <xdr:rowOff>0</xdr:rowOff>
    </xdr:from>
    <xdr:ext cx="184731" cy="264560"/>
    <xdr:sp macro="" textlink="">
      <xdr:nvSpPr>
        <xdr:cNvPr id="39" name="テキスト ボックス 38">
          <a:extLst>
            <a:ext uri="{FF2B5EF4-FFF2-40B4-BE49-F238E27FC236}">
              <a16:creationId xmlns:a16="http://schemas.microsoft.com/office/drawing/2014/main" id="{A14DCB32-47F1-4E34-B53C-89F9C99B415E}"/>
            </a:ext>
          </a:extLst>
        </xdr:cNvPr>
        <xdr:cNvSpPr txBox="1"/>
      </xdr:nvSpPr>
      <xdr:spPr>
        <a:xfrm>
          <a:off x="12011025" y="517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20</xdr:col>
      <xdr:colOff>0</xdr:colOff>
      <xdr:row>27</xdr:row>
      <xdr:rowOff>0</xdr:rowOff>
    </xdr:from>
    <xdr:ext cx="184731" cy="264560"/>
    <xdr:sp macro="" textlink="">
      <xdr:nvSpPr>
        <xdr:cNvPr id="40" name="テキスト ボックス 39">
          <a:extLst>
            <a:ext uri="{FF2B5EF4-FFF2-40B4-BE49-F238E27FC236}">
              <a16:creationId xmlns:a16="http://schemas.microsoft.com/office/drawing/2014/main" id="{9D5D1281-7150-49F0-83F4-112248A3BCF5}"/>
            </a:ext>
          </a:extLst>
        </xdr:cNvPr>
        <xdr:cNvSpPr txBox="1"/>
      </xdr:nvSpPr>
      <xdr:spPr>
        <a:xfrm>
          <a:off x="12011025" y="517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20</xdr:col>
      <xdr:colOff>0</xdr:colOff>
      <xdr:row>27</xdr:row>
      <xdr:rowOff>0</xdr:rowOff>
    </xdr:from>
    <xdr:ext cx="184731" cy="264560"/>
    <xdr:sp macro="" textlink="">
      <xdr:nvSpPr>
        <xdr:cNvPr id="41" name="テキスト ボックス 40">
          <a:extLst>
            <a:ext uri="{FF2B5EF4-FFF2-40B4-BE49-F238E27FC236}">
              <a16:creationId xmlns:a16="http://schemas.microsoft.com/office/drawing/2014/main" id="{BC396A4F-3B48-4C96-A969-D38DCE569BEB}"/>
            </a:ext>
          </a:extLst>
        </xdr:cNvPr>
        <xdr:cNvSpPr txBox="1"/>
      </xdr:nvSpPr>
      <xdr:spPr>
        <a:xfrm>
          <a:off x="12011025" y="517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20</xdr:col>
      <xdr:colOff>0</xdr:colOff>
      <xdr:row>27</xdr:row>
      <xdr:rowOff>0</xdr:rowOff>
    </xdr:from>
    <xdr:ext cx="184731" cy="264560"/>
    <xdr:sp macro="" textlink="">
      <xdr:nvSpPr>
        <xdr:cNvPr id="42" name="テキスト ボックス 41">
          <a:extLst>
            <a:ext uri="{FF2B5EF4-FFF2-40B4-BE49-F238E27FC236}">
              <a16:creationId xmlns:a16="http://schemas.microsoft.com/office/drawing/2014/main" id="{5E9651F6-A464-4400-8ECC-451BB5F88FF0}"/>
            </a:ext>
          </a:extLst>
        </xdr:cNvPr>
        <xdr:cNvSpPr txBox="1"/>
      </xdr:nvSpPr>
      <xdr:spPr>
        <a:xfrm>
          <a:off x="12011025" y="517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20</xdr:col>
      <xdr:colOff>0</xdr:colOff>
      <xdr:row>27</xdr:row>
      <xdr:rowOff>0</xdr:rowOff>
    </xdr:from>
    <xdr:ext cx="184731" cy="264560"/>
    <xdr:sp macro="" textlink="">
      <xdr:nvSpPr>
        <xdr:cNvPr id="43" name="テキスト ボックス 42">
          <a:extLst>
            <a:ext uri="{FF2B5EF4-FFF2-40B4-BE49-F238E27FC236}">
              <a16:creationId xmlns:a16="http://schemas.microsoft.com/office/drawing/2014/main" id="{2CD59B5B-C828-4325-82B0-9F9283F2EE2B}"/>
            </a:ext>
          </a:extLst>
        </xdr:cNvPr>
        <xdr:cNvSpPr txBox="1"/>
      </xdr:nvSpPr>
      <xdr:spPr>
        <a:xfrm>
          <a:off x="12011025" y="517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20</xdr:col>
      <xdr:colOff>0</xdr:colOff>
      <xdr:row>27</xdr:row>
      <xdr:rowOff>0</xdr:rowOff>
    </xdr:from>
    <xdr:ext cx="184731" cy="264560"/>
    <xdr:sp macro="" textlink="">
      <xdr:nvSpPr>
        <xdr:cNvPr id="44" name="テキスト ボックス 43">
          <a:extLst>
            <a:ext uri="{FF2B5EF4-FFF2-40B4-BE49-F238E27FC236}">
              <a16:creationId xmlns:a16="http://schemas.microsoft.com/office/drawing/2014/main" id="{9EE828C9-B578-4966-954F-D45A1B515206}"/>
            </a:ext>
          </a:extLst>
        </xdr:cNvPr>
        <xdr:cNvSpPr txBox="1"/>
      </xdr:nvSpPr>
      <xdr:spPr>
        <a:xfrm>
          <a:off x="12011025" y="517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20</xdr:col>
      <xdr:colOff>0</xdr:colOff>
      <xdr:row>27</xdr:row>
      <xdr:rowOff>0</xdr:rowOff>
    </xdr:from>
    <xdr:ext cx="184731" cy="264560"/>
    <xdr:sp macro="" textlink="">
      <xdr:nvSpPr>
        <xdr:cNvPr id="45" name="テキスト ボックス 44">
          <a:extLst>
            <a:ext uri="{FF2B5EF4-FFF2-40B4-BE49-F238E27FC236}">
              <a16:creationId xmlns:a16="http://schemas.microsoft.com/office/drawing/2014/main" id="{77D4931D-2179-478A-B223-515FACDB0599}"/>
            </a:ext>
          </a:extLst>
        </xdr:cNvPr>
        <xdr:cNvSpPr txBox="1"/>
      </xdr:nvSpPr>
      <xdr:spPr>
        <a:xfrm>
          <a:off x="12011025" y="517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20</xdr:col>
      <xdr:colOff>0</xdr:colOff>
      <xdr:row>27</xdr:row>
      <xdr:rowOff>0</xdr:rowOff>
    </xdr:from>
    <xdr:ext cx="184731" cy="264560"/>
    <xdr:sp macro="" textlink="">
      <xdr:nvSpPr>
        <xdr:cNvPr id="46" name="テキスト ボックス 45">
          <a:extLst>
            <a:ext uri="{FF2B5EF4-FFF2-40B4-BE49-F238E27FC236}">
              <a16:creationId xmlns:a16="http://schemas.microsoft.com/office/drawing/2014/main" id="{3038ED4E-4BFC-4A86-A4A3-C660EBECDEC9}"/>
            </a:ext>
          </a:extLst>
        </xdr:cNvPr>
        <xdr:cNvSpPr txBox="1"/>
      </xdr:nvSpPr>
      <xdr:spPr>
        <a:xfrm>
          <a:off x="12011025" y="517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20</xdr:col>
      <xdr:colOff>0</xdr:colOff>
      <xdr:row>27</xdr:row>
      <xdr:rowOff>0</xdr:rowOff>
    </xdr:from>
    <xdr:ext cx="184731" cy="264560"/>
    <xdr:sp macro="" textlink="">
      <xdr:nvSpPr>
        <xdr:cNvPr id="47" name="テキスト ボックス 46">
          <a:extLst>
            <a:ext uri="{FF2B5EF4-FFF2-40B4-BE49-F238E27FC236}">
              <a16:creationId xmlns:a16="http://schemas.microsoft.com/office/drawing/2014/main" id="{6BC13085-16FA-4280-A021-01DA0CF9DEE3}"/>
            </a:ext>
          </a:extLst>
        </xdr:cNvPr>
        <xdr:cNvSpPr txBox="1"/>
      </xdr:nvSpPr>
      <xdr:spPr>
        <a:xfrm>
          <a:off x="12011025" y="517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20</xdr:col>
      <xdr:colOff>0</xdr:colOff>
      <xdr:row>27</xdr:row>
      <xdr:rowOff>0</xdr:rowOff>
    </xdr:from>
    <xdr:ext cx="184731" cy="264560"/>
    <xdr:sp macro="" textlink="">
      <xdr:nvSpPr>
        <xdr:cNvPr id="48" name="テキスト ボックス 47">
          <a:extLst>
            <a:ext uri="{FF2B5EF4-FFF2-40B4-BE49-F238E27FC236}">
              <a16:creationId xmlns:a16="http://schemas.microsoft.com/office/drawing/2014/main" id="{6581F01C-B382-4A9C-914C-85DE7087BEFF}"/>
            </a:ext>
          </a:extLst>
        </xdr:cNvPr>
        <xdr:cNvSpPr txBox="1"/>
      </xdr:nvSpPr>
      <xdr:spPr>
        <a:xfrm>
          <a:off x="12011025" y="517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20</xdr:col>
      <xdr:colOff>0</xdr:colOff>
      <xdr:row>27</xdr:row>
      <xdr:rowOff>0</xdr:rowOff>
    </xdr:from>
    <xdr:ext cx="184731" cy="264560"/>
    <xdr:sp macro="" textlink="">
      <xdr:nvSpPr>
        <xdr:cNvPr id="49" name="テキスト ボックス 48">
          <a:extLst>
            <a:ext uri="{FF2B5EF4-FFF2-40B4-BE49-F238E27FC236}">
              <a16:creationId xmlns:a16="http://schemas.microsoft.com/office/drawing/2014/main" id="{D45C0FEC-5633-46FA-9B64-ABBC07563D13}"/>
            </a:ext>
          </a:extLst>
        </xdr:cNvPr>
        <xdr:cNvSpPr txBox="1"/>
      </xdr:nvSpPr>
      <xdr:spPr>
        <a:xfrm>
          <a:off x="12011025" y="517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20</xdr:col>
      <xdr:colOff>0</xdr:colOff>
      <xdr:row>27</xdr:row>
      <xdr:rowOff>0</xdr:rowOff>
    </xdr:from>
    <xdr:ext cx="184731" cy="264560"/>
    <xdr:sp macro="" textlink="">
      <xdr:nvSpPr>
        <xdr:cNvPr id="50" name="テキスト ボックス 49">
          <a:extLst>
            <a:ext uri="{FF2B5EF4-FFF2-40B4-BE49-F238E27FC236}">
              <a16:creationId xmlns:a16="http://schemas.microsoft.com/office/drawing/2014/main" id="{86790B95-D5EC-4D86-AE65-B504FF51F14B}"/>
            </a:ext>
          </a:extLst>
        </xdr:cNvPr>
        <xdr:cNvSpPr txBox="1"/>
      </xdr:nvSpPr>
      <xdr:spPr>
        <a:xfrm>
          <a:off x="12011025" y="517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20</xdr:col>
      <xdr:colOff>0</xdr:colOff>
      <xdr:row>27</xdr:row>
      <xdr:rowOff>0</xdr:rowOff>
    </xdr:from>
    <xdr:ext cx="184731" cy="264560"/>
    <xdr:sp macro="" textlink="">
      <xdr:nvSpPr>
        <xdr:cNvPr id="51" name="テキスト ボックス 50">
          <a:extLst>
            <a:ext uri="{FF2B5EF4-FFF2-40B4-BE49-F238E27FC236}">
              <a16:creationId xmlns:a16="http://schemas.microsoft.com/office/drawing/2014/main" id="{4A4B46DC-1304-4F10-AF08-4E818DF2705F}"/>
            </a:ext>
          </a:extLst>
        </xdr:cNvPr>
        <xdr:cNvSpPr txBox="1"/>
      </xdr:nvSpPr>
      <xdr:spPr>
        <a:xfrm>
          <a:off x="12011025" y="517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20</xdr:col>
      <xdr:colOff>0</xdr:colOff>
      <xdr:row>27</xdr:row>
      <xdr:rowOff>0</xdr:rowOff>
    </xdr:from>
    <xdr:ext cx="184731" cy="264560"/>
    <xdr:sp macro="" textlink="">
      <xdr:nvSpPr>
        <xdr:cNvPr id="52" name="テキスト ボックス 51">
          <a:extLst>
            <a:ext uri="{FF2B5EF4-FFF2-40B4-BE49-F238E27FC236}">
              <a16:creationId xmlns:a16="http://schemas.microsoft.com/office/drawing/2014/main" id="{F9331CA6-44A2-485F-9442-FC6E92820FAB}"/>
            </a:ext>
          </a:extLst>
        </xdr:cNvPr>
        <xdr:cNvSpPr txBox="1"/>
      </xdr:nvSpPr>
      <xdr:spPr>
        <a:xfrm>
          <a:off x="12011025" y="517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20</xdr:col>
      <xdr:colOff>0</xdr:colOff>
      <xdr:row>27</xdr:row>
      <xdr:rowOff>0</xdr:rowOff>
    </xdr:from>
    <xdr:ext cx="184731" cy="264560"/>
    <xdr:sp macro="" textlink="">
      <xdr:nvSpPr>
        <xdr:cNvPr id="53" name="テキスト ボックス 52">
          <a:extLst>
            <a:ext uri="{FF2B5EF4-FFF2-40B4-BE49-F238E27FC236}">
              <a16:creationId xmlns:a16="http://schemas.microsoft.com/office/drawing/2014/main" id="{6C326C5E-DBAB-4A58-8E27-72FE3CD95CD4}"/>
            </a:ext>
          </a:extLst>
        </xdr:cNvPr>
        <xdr:cNvSpPr txBox="1"/>
      </xdr:nvSpPr>
      <xdr:spPr>
        <a:xfrm>
          <a:off x="12011025" y="517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20</xdr:col>
      <xdr:colOff>0</xdr:colOff>
      <xdr:row>27</xdr:row>
      <xdr:rowOff>0</xdr:rowOff>
    </xdr:from>
    <xdr:ext cx="184731" cy="264560"/>
    <xdr:sp macro="" textlink="">
      <xdr:nvSpPr>
        <xdr:cNvPr id="54" name="テキスト ボックス 53">
          <a:extLst>
            <a:ext uri="{FF2B5EF4-FFF2-40B4-BE49-F238E27FC236}">
              <a16:creationId xmlns:a16="http://schemas.microsoft.com/office/drawing/2014/main" id="{FA7DC98B-97D5-42FE-84DD-36FE50790307}"/>
            </a:ext>
          </a:extLst>
        </xdr:cNvPr>
        <xdr:cNvSpPr txBox="1"/>
      </xdr:nvSpPr>
      <xdr:spPr>
        <a:xfrm>
          <a:off x="12011025" y="517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20</xdr:col>
      <xdr:colOff>0</xdr:colOff>
      <xdr:row>27</xdr:row>
      <xdr:rowOff>0</xdr:rowOff>
    </xdr:from>
    <xdr:ext cx="184731" cy="264560"/>
    <xdr:sp macro="" textlink="">
      <xdr:nvSpPr>
        <xdr:cNvPr id="55" name="テキスト ボックス 54">
          <a:extLst>
            <a:ext uri="{FF2B5EF4-FFF2-40B4-BE49-F238E27FC236}">
              <a16:creationId xmlns:a16="http://schemas.microsoft.com/office/drawing/2014/main" id="{DD43C6B8-3AFE-4884-9FF6-9A12F87152A3}"/>
            </a:ext>
          </a:extLst>
        </xdr:cNvPr>
        <xdr:cNvSpPr txBox="1"/>
      </xdr:nvSpPr>
      <xdr:spPr>
        <a:xfrm>
          <a:off x="12011025" y="517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20</xdr:col>
      <xdr:colOff>0</xdr:colOff>
      <xdr:row>27</xdr:row>
      <xdr:rowOff>0</xdr:rowOff>
    </xdr:from>
    <xdr:ext cx="184731" cy="264560"/>
    <xdr:sp macro="" textlink="">
      <xdr:nvSpPr>
        <xdr:cNvPr id="56" name="テキスト ボックス 55">
          <a:extLst>
            <a:ext uri="{FF2B5EF4-FFF2-40B4-BE49-F238E27FC236}">
              <a16:creationId xmlns:a16="http://schemas.microsoft.com/office/drawing/2014/main" id="{379B5595-A1B1-4D79-BC14-301A3F1A22EA}"/>
            </a:ext>
          </a:extLst>
        </xdr:cNvPr>
        <xdr:cNvSpPr txBox="1"/>
      </xdr:nvSpPr>
      <xdr:spPr>
        <a:xfrm>
          <a:off x="12011025" y="517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20</xdr:col>
      <xdr:colOff>0</xdr:colOff>
      <xdr:row>27</xdr:row>
      <xdr:rowOff>0</xdr:rowOff>
    </xdr:from>
    <xdr:ext cx="184731" cy="264560"/>
    <xdr:sp macro="" textlink="">
      <xdr:nvSpPr>
        <xdr:cNvPr id="57" name="テキスト ボックス 56">
          <a:extLst>
            <a:ext uri="{FF2B5EF4-FFF2-40B4-BE49-F238E27FC236}">
              <a16:creationId xmlns:a16="http://schemas.microsoft.com/office/drawing/2014/main" id="{D51CD070-0EB2-4064-B693-AF90D839361B}"/>
            </a:ext>
          </a:extLst>
        </xdr:cNvPr>
        <xdr:cNvSpPr txBox="1"/>
      </xdr:nvSpPr>
      <xdr:spPr>
        <a:xfrm>
          <a:off x="12011025" y="517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20</xdr:col>
      <xdr:colOff>0</xdr:colOff>
      <xdr:row>27</xdr:row>
      <xdr:rowOff>0</xdr:rowOff>
    </xdr:from>
    <xdr:ext cx="184731" cy="264560"/>
    <xdr:sp macro="" textlink="">
      <xdr:nvSpPr>
        <xdr:cNvPr id="58" name="テキスト ボックス 57">
          <a:extLst>
            <a:ext uri="{FF2B5EF4-FFF2-40B4-BE49-F238E27FC236}">
              <a16:creationId xmlns:a16="http://schemas.microsoft.com/office/drawing/2014/main" id="{D3C43C76-C4F2-4781-9413-4E465F7031C3}"/>
            </a:ext>
          </a:extLst>
        </xdr:cNvPr>
        <xdr:cNvSpPr txBox="1"/>
      </xdr:nvSpPr>
      <xdr:spPr>
        <a:xfrm>
          <a:off x="12011025" y="517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20</xdr:col>
      <xdr:colOff>0</xdr:colOff>
      <xdr:row>27</xdr:row>
      <xdr:rowOff>0</xdr:rowOff>
    </xdr:from>
    <xdr:ext cx="184731" cy="264560"/>
    <xdr:sp macro="" textlink="">
      <xdr:nvSpPr>
        <xdr:cNvPr id="59" name="テキスト ボックス 58">
          <a:extLst>
            <a:ext uri="{FF2B5EF4-FFF2-40B4-BE49-F238E27FC236}">
              <a16:creationId xmlns:a16="http://schemas.microsoft.com/office/drawing/2014/main" id="{E4D4710C-F76C-4292-A57C-622CFC8F4A26}"/>
            </a:ext>
          </a:extLst>
        </xdr:cNvPr>
        <xdr:cNvSpPr txBox="1"/>
      </xdr:nvSpPr>
      <xdr:spPr>
        <a:xfrm>
          <a:off x="12011025" y="517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20</xdr:col>
      <xdr:colOff>0</xdr:colOff>
      <xdr:row>27</xdr:row>
      <xdr:rowOff>0</xdr:rowOff>
    </xdr:from>
    <xdr:ext cx="184731" cy="264560"/>
    <xdr:sp macro="" textlink="">
      <xdr:nvSpPr>
        <xdr:cNvPr id="60" name="テキスト ボックス 59">
          <a:extLst>
            <a:ext uri="{FF2B5EF4-FFF2-40B4-BE49-F238E27FC236}">
              <a16:creationId xmlns:a16="http://schemas.microsoft.com/office/drawing/2014/main" id="{5DA6C772-8025-465C-AD58-DCEC373A092C}"/>
            </a:ext>
          </a:extLst>
        </xdr:cNvPr>
        <xdr:cNvSpPr txBox="1"/>
      </xdr:nvSpPr>
      <xdr:spPr>
        <a:xfrm>
          <a:off x="12011025" y="517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20</xdr:col>
      <xdr:colOff>0</xdr:colOff>
      <xdr:row>27</xdr:row>
      <xdr:rowOff>0</xdr:rowOff>
    </xdr:from>
    <xdr:ext cx="184731" cy="264560"/>
    <xdr:sp macro="" textlink="">
      <xdr:nvSpPr>
        <xdr:cNvPr id="61" name="テキスト ボックス 60">
          <a:extLst>
            <a:ext uri="{FF2B5EF4-FFF2-40B4-BE49-F238E27FC236}">
              <a16:creationId xmlns:a16="http://schemas.microsoft.com/office/drawing/2014/main" id="{BCA84C1F-0E74-4C42-8ED5-1BCE1137675E}"/>
            </a:ext>
          </a:extLst>
        </xdr:cNvPr>
        <xdr:cNvSpPr txBox="1"/>
      </xdr:nvSpPr>
      <xdr:spPr>
        <a:xfrm>
          <a:off x="12011025" y="517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20</xdr:col>
      <xdr:colOff>0</xdr:colOff>
      <xdr:row>27</xdr:row>
      <xdr:rowOff>0</xdr:rowOff>
    </xdr:from>
    <xdr:ext cx="184731" cy="264560"/>
    <xdr:sp macro="" textlink="">
      <xdr:nvSpPr>
        <xdr:cNvPr id="62" name="テキスト ボックス 61">
          <a:extLst>
            <a:ext uri="{FF2B5EF4-FFF2-40B4-BE49-F238E27FC236}">
              <a16:creationId xmlns:a16="http://schemas.microsoft.com/office/drawing/2014/main" id="{F5F9CA1B-B929-4FBA-BB84-6F6306D6CD56}"/>
            </a:ext>
          </a:extLst>
        </xdr:cNvPr>
        <xdr:cNvSpPr txBox="1"/>
      </xdr:nvSpPr>
      <xdr:spPr>
        <a:xfrm>
          <a:off x="12011025" y="517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20</xdr:col>
      <xdr:colOff>0</xdr:colOff>
      <xdr:row>27</xdr:row>
      <xdr:rowOff>0</xdr:rowOff>
    </xdr:from>
    <xdr:ext cx="184731" cy="264560"/>
    <xdr:sp macro="" textlink="">
      <xdr:nvSpPr>
        <xdr:cNvPr id="63" name="テキスト ボックス 62">
          <a:extLst>
            <a:ext uri="{FF2B5EF4-FFF2-40B4-BE49-F238E27FC236}">
              <a16:creationId xmlns:a16="http://schemas.microsoft.com/office/drawing/2014/main" id="{28CEE4DA-41C7-491C-95F7-4755A5593E41}"/>
            </a:ext>
          </a:extLst>
        </xdr:cNvPr>
        <xdr:cNvSpPr txBox="1"/>
      </xdr:nvSpPr>
      <xdr:spPr>
        <a:xfrm>
          <a:off x="12011025" y="517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20</xdr:col>
      <xdr:colOff>0</xdr:colOff>
      <xdr:row>27</xdr:row>
      <xdr:rowOff>0</xdr:rowOff>
    </xdr:from>
    <xdr:ext cx="184731" cy="264560"/>
    <xdr:sp macro="" textlink="">
      <xdr:nvSpPr>
        <xdr:cNvPr id="64" name="テキスト ボックス 63">
          <a:extLst>
            <a:ext uri="{FF2B5EF4-FFF2-40B4-BE49-F238E27FC236}">
              <a16:creationId xmlns:a16="http://schemas.microsoft.com/office/drawing/2014/main" id="{4A9634AD-8E35-49FE-9515-60BD781732ED}"/>
            </a:ext>
          </a:extLst>
        </xdr:cNvPr>
        <xdr:cNvSpPr txBox="1"/>
      </xdr:nvSpPr>
      <xdr:spPr>
        <a:xfrm>
          <a:off x="12011025" y="517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20</xdr:col>
      <xdr:colOff>0</xdr:colOff>
      <xdr:row>27</xdr:row>
      <xdr:rowOff>0</xdr:rowOff>
    </xdr:from>
    <xdr:ext cx="184731" cy="264560"/>
    <xdr:sp macro="" textlink="">
      <xdr:nvSpPr>
        <xdr:cNvPr id="65" name="テキスト ボックス 64">
          <a:extLst>
            <a:ext uri="{FF2B5EF4-FFF2-40B4-BE49-F238E27FC236}">
              <a16:creationId xmlns:a16="http://schemas.microsoft.com/office/drawing/2014/main" id="{95210B57-CEAD-4599-AD49-07871660057F}"/>
            </a:ext>
          </a:extLst>
        </xdr:cNvPr>
        <xdr:cNvSpPr txBox="1"/>
      </xdr:nvSpPr>
      <xdr:spPr>
        <a:xfrm>
          <a:off x="12011025" y="517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20</xdr:col>
      <xdr:colOff>0</xdr:colOff>
      <xdr:row>27</xdr:row>
      <xdr:rowOff>0</xdr:rowOff>
    </xdr:from>
    <xdr:ext cx="184731" cy="264560"/>
    <xdr:sp macro="" textlink="">
      <xdr:nvSpPr>
        <xdr:cNvPr id="66" name="テキスト ボックス 65">
          <a:extLst>
            <a:ext uri="{FF2B5EF4-FFF2-40B4-BE49-F238E27FC236}">
              <a16:creationId xmlns:a16="http://schemas.microsoft.com/office/drawing/2014/main" id="{EDEA739D-D434-42F4-9ABD-C22988E52B3C}"/>
            </a:ext>
          </a:extLst>
        </xdr:cNvPr>
        <xdr:cNvSpPr txBox="1"/>
      </xdr:nvSpPr>
      <xdr:spPr>
        <a:xfrm>
          <a:off x="12011025" y="517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20</xdr:col>
      <xdr:colOff>0</xdr:colOff>
      <xdr:row>27</xdr:row>
      <xdr:rowOff>0</xdr:rowOff>
    </xdr:from>
    <xdr:ext cx="184731" cy="264560"/>
    <xdr:sp macro="" textlink="">
      <xdr:nvSpPr>
        <xdr:cNvPr id="67" name="テキスト ボックス 66">
          <a:extLst>
            <a:ext uri="{FF2B5EF4-FFF2-40B4-BE49-F238E27FC236}">
              <a16:creationId xmlns:a16="http://schemas.microsoft.com/office/drawing/2014/main" id="{90EDB514-3319-4E1A-955E-EFCF78C4074E}"/>
            </a:ext>
          </a:extLst>
        </xdr:cNvPr>
        <xdr:cNvSpPr txBox="1"/>
      </xdr:nvSpPr>
      <xdr:spPr>
        <a:xfrm>
          <a:off x="12011025" y="517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20</xdr:col>
      <xdr:colOff>0</xdr:colOff>
      <xdr:row>27</xdr:row>
      <xdr:rowOff>0</xdr:rowOff>
    </xdr:from>
    <xdr:ext cx="184731" cy="264560"/>
    <xdr:sp macro="" textlink="">
      <xdr:nvSpPr>
        <xdr:cNvPr id="68" name="テキスト ボックス 67">
          <a:extLst>
            <a:ext uri="{FF2B5EF4-FFF2-40B4-BE49-F238E27FC236}">
              <a16:creationId xmlns:a16="http://schemas.microsoft.com/office/drawing/2014/main" id="{FF319BBD-986A-4A3D-97E0-AC539DA90934}"/>
            </a:ext>
          </a:extLst>
        </xdr:cNvPr>
        <xdr:cNvSpPr txBox="1"/>
      </xdr:nvSpPr>
      <xdr:spPr>
        <a:xfrm>
          <a:off x="12011025" y="517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20</xdr:col>
      <xdr:colOff>0</xdr:colOff>
      <xdr:row>27</xdr:row>
      <xdr:rowOff>0</xdr:rowOff>
    </xdr:from>
    <xdr:ext cx="184731" cy="264560"/>
    <xdr:sp macro="" textlink="">
      <xdr:nvSpPr>
        <xdr:cNvPr id="69" name="テキスト ボックス 68">
          <a:extLst>
            <a:ext uri="{FF2B5EF4-FFF2-40B4-BE49-F238E27FC236}">
              <a16:creationId xmlns:a16="http://schemas.microsoft.com/office/drawing/2014/main" id="{D45F21E9-9CE5-4D96-AAA6-CE1295E07D29}"/>
            </a:ext>
          </a:extLst>
        </xdr:cNvPr>
        <xdr:cNvSpPr txBox="1"/>
      </xdr:nvSpPr>
      <xdr:spPr>
        <a:xfrm>
          <a:off x="12011025" y="517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20</xdr:col>
      <xdr:colOff>0</xdr:colOff>
      <xdr:row>27</xdr:row>
      <xdr:rowOff>0</xdr:rowOff>
    </xdr:from>
    <xdr:ext cx="184731" cy="264560"/>
    <xdr:sp macro="" textlink="">
      <xdr:nvSpPr>
        <xdr:cNvPr id="70" name="テキスト ボックス 69">
          <a:extLst>
            <a:ext uri="{FF2B5EF4-FFF2-40B4-BE49-F238E27FC236}">
              <a16:creationId xmlns:a16="http://schemas.microsoft.com/office/drawing/2014/main" id="{7B463BC2-A11F-4F49-BEBA-953DF83804F4}"/>
            </a:ext>
          </a:extLst>
        </xdr:cNvPr>
        <xdr:cNvSpPr txBox="1"/>
      </xdr:nvSpPr>
      <xdr:spPr>
        <a:xfrm>
          <a:off x="12011025" y="517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20</xdr:col>
      <xdr:colOff>0</xdr:colOff>
      <xdr:row>27</xdr:row>
      <xdr:rowOff>0</xdr:rowOff>
    </xdr:from>
    <xdr:ext cx="184731" cy="264560"/>
    <xdr:sp macro="" textlink="">
      <xdr:nvSpPr>
        <xdr:cNvPr id="71" name="テキスト ボックス 70">
          <a:extLst>
            <a:ext uri="{FF2B5EF4-FFF2-40B4-BE49-F238E27FC236}">
              <a16:creationId xmlns:a16="http://schemas.microsoft.com/office/drawing/2014/main" id="{A03531C7-BFE0-4498-9386-DA3AB82EC113}"/>
            </a:ext>
          </a:extLst>
        </xdr:cNvPr>
        <xdr:cNvSpPr txBox="1"/>
      </xdr:nvSpPr>
      <xdr:spPr>
        <a:xfrm>
          <a:off x="12011025" y="517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20</xdr:col>
      <xdr:colOff>0</xdr:colOff>
      <xdr:row>27</xdr:row>
      <xdr:rowOff>0</xdr:rowOff>
    </xdr:from>
    <xdr:ext cx="184731" cy="264560"/>
    <xdr:sp macro="" textlink="">
      <xdr:nvSpPr>
        <xdr:cNvPr id="72" name="テキスト ボックス 71">
          <a:extLst>
            <a:ext uri="{FF2B5EF4-FFF2-40B4-BE49-F238E27FC236}">
              <a16:creationId xmlns:a16="http://schemas.microsoft.com/office/drawing/2014/main" id="{05CD9FEC-1D11-4290-A0CD-53777D64A1F8}"/>
            </a:ext>
          </a:extLst>
        </xdr:cNvPr>
        <xdr:cNvSpPr txBox="1"/>
      </xdr:nvSpPr>
      <xdr:spPr>
        <a:xfrm>
          <a:off x="12011025" y="517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20</xdr:col>
      <xdr:colOff>0</xdr:colOff>
      <xdr:row>27</xdr:row>
      <xdr:rowOff>0</xdr:rowOff>
    </xdr:from>
    <xdr:ext cx="184731" cy="264560"/>
    <xdr:sp macro="" textlink="">
      <xdr:nvSpPr>
        <xdr:cNvPr id="73" name="テキスト ボックス 72">
          <a:extLst>
            <a:ext uri="{FF2B5EF4-FFF2-40B4-BE49-F238E27FC236}">
              <a16:creationId xmlns:a16="http://schemas.microsoft.com/office/drawing/2014/main" id="{2C8414FD-7519-4549-AA46-7A98F761343D}"/>
            </a:ext>
          </a:extLst>
        </xdr:cNvPr>
        <xdr:cNvSpPr txBox="1"/>
      </xdr:nvSpPr>
      <xdr:spPr>
        <a:xfrm>
          <a:off x="12011025" y="517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20</xdr:col>
      <xdr:colOff>0</xdr:colOff>
      <xdr:row>27</xdr:row>
      <xdr:rowOff>0</xdr:rowOff>
    </xdr:from>
    <xdr:ext cx="184731" cy="264560"/>
    <xdr:sp macro="" textlink="">
      <xdr:nvSpPr>
        <xdr:cNvPr id="74" name="テキスト ボックス 73">
          <a:extLst>
            <a:ext uri="{FF2B5EF4-FFF2-40B4-BE49-F238E27FC236}">
              <a16:creationId xmlns:a16="http://schemas.microsoft.com/office/drawing/2014/main" id="{8A86D05A-622C-4274-A07B-267EDFA39138}"/>
            </a:ext>
          </a:extLst>
        </xdr:cNvPr>
        <xdr:cNvSpPr txBox="1"/>
      </xdr:nvSpPr>
      <xdr:spPr>
        <a:xfrm>
          <a:off x="12011025" y="517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20</xdr:col>
      <xdr:colOff>0</xdr:colOff>
      <xdr:row>27</xdr:row>
      <xdr:rowOff>0</xdr:rowOff>
    </xdr:from>
    <xdr:ext cx="184731" cy="264560"/>
    <xdr:sp macro="" textlink="">
      <xdr:nvSpPr>
        <xdr:cNvPr id="75" name="テキスト ボックス 74">
          <a:extLst>
            <a:ext uri="{FF2B5EF4-FFF2-40B4-BE49-F238E27FC236}">
              <a16:creationId xmlns:a16="http://schemas.microsoft.com/office/drawing/2014/main" id="{DF16B7B1-B2A6-4C8C-A3DE-86C7C4E7BCFA}"/>
            </a:ext>
          </a:extLst>
        </xdr:cNvPr>
        <xdr:cNvSpPr txBox="1"/>
      </xdr:nvSpPr>
      <xdr:spPr>
        <a:xfrm>
          <a:off x="12011025" y="517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20</xdr:col>
      <xdr:colOff>0</xdr:colOff>
      <xdr:row>27</xdr:row>
      <xdr:rowOff>0</xdr:rowOff>
    </xdr:from>
    <xdr:ext cx="184731" cy="264560"/>
    <xdr:sp macro="" textlink="">
      <xdr:nvSpPr>
        <xdr:cNvPr id="76" name="テキスト ボックス 75">
          <a:extLst>
            <a:ext uri="{FF2B5EF4-FFF2-40B4-BE49-F238E27FC236}">
              <a16:creationId xmlns:a16="http://schemas.microsoft.com/office/drawing/2014/main" id="{D17AE045-F385-4354-ACC0-D443BEEB6252}"/>
            </a:ext>
          </a:extLst>
        </xdr:cNvPr>
        <xdr:cNvSpPr txBox="1"/>
      </xdr:nvSpPr>
      <xdr:spPr>
        <a:xfrm>
          <a:off x="12011025" y="517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20</xdr:col>
      <xdr:colOff>0</xdr:colOff>
      <xdr:row>27</xdr:row>
      <xdr:rowOff>0</xdr:rowOff>
    </xdr:from>
    <xdr:ext cx="184731" cy="264560"/>
    <xdr:sp macro="" textlink="">
      <xdr:nvSpPr>
        <xdr:cNvPr id="77" name="テキスト ボックス 76">
          <a:extLst>
            <a:ext uri="{FF2B5EF4-FFF2-40B4-BE49-F238E27FC236}">
              <a16:creationId xmlns:a16="http://schemas.microsoft.com/office/drawing/2014/main" id="{3D3C3E23-F215-4DB6-B96F-6ADD055D2F7D}"/>
            </a:ext>
          </a:extLst>
        </xdr:cNvPr>
        <xdr:cNvSpPr txBox="1"/>
      </xdr:nvSpPr>
      <xdr:spPr>
        <a:xfrm>
          <a:off x="12011025" y="517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20</xdr:col>
      <xdr:colOff>0</xdr:colOff>
      <xdr:row>27</xdr:row>
      <xdr:rowOff>0</xdr:rowOff>
    </xdr:from>
    <xdr:ext cx="184731" cy="264560"/>
    <xdr:sp macro="" textlink="">
      <xdr:nvSpPr>
        <xdr:cNvPr id="78" name="テキスト ボックス 77">
          <a:extLst>
            <a:ext uri="{FF2B5EF4-FFF2-40B4-BE49-F238E27FC236}">
              <a16:creationId xmlns:a16="http://schemas.microsoft.com/office/drawing/2014/main" id="{454CA281-3CDC-4A75-A1E4-7CA25836D3A1}"/>
            </a:ext>
          </a:extLst>
        </xdr:cNvPr>
        <xdr:cNvSpPr txBox="1"/>
      </xdr:nvSpPr>
      <xdr:spPr>
        <a:xfrm>
          <a:off x="12011025" y="517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20</xdr:col>
      <xdr:colOff>0</xdr:colOff>
      <xdr:row>27</xdr:row>
      <xdr:rowOff>0</xdr:rowOff>
    </xdr:from>
    <xdr:ext cx="184731" cy="264560"/>
    <xdr:sp macro="" textlink="">
      <xdr:nvSpPr>
        <xdr:cNvPr id="79" name="テキスト ボックス 78">
          <a:extLst>
            <a:ext uri="{FF2B5EF4-FFF2-40B4-BE49-F238E27FC236}">
              <a16:creationId xmlns:a16="http://schemas.microsoft.com/office/drawing/2014/main" id="{974344D4-92B8-45F7-A48F-CF9F916FBAF8}"/>
            </a:ext>
          </a:extLst>
        </xdr:cNvPr>
        <xdr:cNvSpPr txBox="1"/>
      </xdr:nvSpPr>
      <xdr:spPr>
        <a:xfrm>
          <a:off x="12011025" y="517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20</xdr:col>
      <xdr:colOff>0</xdr:colOff>
      <xdr:row>27</xdr:row>
      <xdr:rowOff>0</xdr:rowOff>
    </xdr:from>
    <xdr:ext cx="184731" cy="264560"/>
    <xdr:sp macro="" textlink="">
      <xdr:nvSpPr>
        <xdr:cNvPr id="80" name="テキスト ボックス 79">
          <a:extLst>
            <a:ext uri="{FF2B5EF4-FFF2-40B4-BE49-F238E27FC236}">
              <a16:creationId xmlns:a16="http://schemas.microsoft.com/office/drawing/2014/main" id="{B5F59004-E1DC-4EC0-BDCA-EE6CBA43FD58}"/>
            </a:ext>
          </a:extLst>
        </xdr:cNvPr>
        <xdr:cNvSpPr txBox="1"/>
      </xdr:nvSpPr>
      <xdr:spPr>
        <a:xfrm>
          <a:off x="12011025" y="517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20</xdr:col>
      <xdr:colOff>0</xdr:colOff>
      <xdr:row>27</xdr:row>
      <xdr:rowOff>0</xdr:rowOff>
    </xdr:from>
    <xdr:ext cx="184731" cy="264560"/>
    <xdr:sp macro="" textlink="">
      <xdr:nvSpPr>
        <xdr:cNvPr id="81" name="テキスト ボックス 80">
          <a:extLst>
            <a:ext uri="{FF2B5EF4-FFF2-40B4-BE49-F238E27FC236}">
              <a16:creationId xmlns:a16="http://schemas.microsoft.com/office/drawing/2014/main" id="{5453F8DE-5041-4324-A458-08B26E17E688}"/>
            </a:ext>
          </a:extLst>
        </xdr:cNvPr>
        <xdr:cNvSpPr txBox="1"/>
      </xdr:nvSpPr>
      <xdr:spPr>
        <a:xfrm>
          <a:off x="12011025" y="517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20</xdr:col>
      <xdr:colOff>0</xdr:colOff>
      <xdr:row>27</xdr:row>
      <xdr:rowOff>0</xdr:rowOff>
    </xdr:from>
    <xdr:ext cx="184731" cy="264560"/>
    <xdr:sp macro="" textlink="">
      <xdr:nvSpPr>
        <xdr:cNvPr id="82" name="テキスト ボックス 81">
          <a:extLst>
            <a:ext uri="{FF2B5EF4-FFF2-40B4-BE49-F238E27FC236}">
              <a16:creationId xmlns:a16="http://schemas.microsoft.com/office/drawing/2014/main" id="{280F40D2-0FB2-4C42-9E33-5D73A2E38467}"/>
            </a:ext>
          </a:extLst>
        </xdr:cNvPr>
        <xdr:cNvSpPr txBox="1"/>
      </xdr:nvSpPr>
      <xdr:spPr>
        <a:xfrm>
          <a:off x="12011025" y="517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20</xdr:col>
      <xdr:colOff>0</xdr:colOff>
      <xdr:row>27</xdr:row>
      <xdr:rowOff>0</xdr:rowOff>
    </xdr:from>
    <xdr:ext cx="184731" cy="264560"/>
    <xdr:sp macro="" textlink="">
      <xdr:nvSpPr>
        <xdr:cNvPr id="83" name="テキスト ボックス 82">
          <a:extLst>
            <a:ext uri="{FF2B5EF4-FFF2-40B4-BE49-F238E27FC236}">
              <a16:creationId xmlns:a16="http://schemas.microsoft.com/office/drawing/2014/main" id="{6DC8BBA5-30A8-446B-8E26-A8D1383700DA}"/>
            </a:ext>
          </a:extLst>
        </xdr:cNvPr>
        <xdr:cNvSpPr txBox="1"/>
      </xdr:nvSpPr>
      <xdr:spPr>
        <a:xfrm>
          <a:off x="12011025" y="517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1</xdr:col>
      <xdr:colOff>0</xdr:colOff>
      <xdr:row>5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CxnSpPr/>
      </xdr:nvCxnSpPr>
      <xdr:spPr>
        <a:xfrm>
          <a:off x="28575" y="571500"/>
          <a:ext cx="0" cy="1381125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5</xdr:row>
      <xdr:rowOff>0</xdr:rowOff>
    </xdr:from>
    <xdr:to>
      <xdr:col>3</xdr:col>
      <xdr:colOff>0</xdr:colOff>
      <xdr:row>5</xdr:row>
      <xdr:rowOff>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CxnSpPr/>
      </xdr:nvCxnSpPr>
      <xdr:spPr>
        <a:xfrm>
          <a:off x="28575" y="1952625"/>
          <a:ext cx="2381250" cy="0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0</xdr:colOff>
      <xdr:row>5</xdr:row>
      <xdr:rowOff>0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00000000-0008-0000-0D00-000006000000}"/>
            </a:ext>
          </a:extLst>
        </xdr:cNvPr>
        <xdr:cNvCxnSpPr/>
      </xdr:nvCxnSpPr>
      <xdr:spPr>
        <a:xfrm>
          <a:off x="1600200" y="571500"/>
          <a:ext cx="0" cy="1381125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4</xdr:row>
      <xdr:rowOff>0</xdr:rowOff>
    </xdr:from>
    <xdr:to>
      <xdr:col>3</xdr:col>
      <xdr:colOff>0</xdr:colOff>
      <xdr:row>4</xdr:row>
      <xdr:rowOff>0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00000000-0008-0000-0D00-000008000000}"/>
            </a:ext>
          </a:extLst>
        </xdr:cNvPr>
        <xdr:cNvCxnSpPr/>
      </xdr:nvCxnSpPr>
      <xdr:spPr>
        <a:xfrm>
          <a:off x="28575" y="1000125"/>
          <a:ext cx="2381250" cy="0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3528</xdr:colOff>
      <xdr:row>4</xdr:row>
      <xdr:rowOff>0</xdr:rowOff>
    </xdr:from>
    <xdr:to>
      <xdr:col>3</xdr:col>
      <xdr:colOff>0</xdr:colOff>
      <xdr:row>4</xdr:row>
      <xdr:rowOff>0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00000000-0008-0000-0D00-000009000000}"/>
            </a:ext>
          </a:extLst>
        </xdr:cNvPr>
        <xdr:cNvCxnSpPr/>
      </xdr:nvCxnSpPr>
      <xdr:spPr>
        <a:xfrm>
          <a:off x="32103" y="1190625"/>
          <a:ext cx="2377722" cy="0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2</xdr:row>
      <xdr:rowOff>0</xdr:rowOff>
    </xdr:from>
    <xdr:to>
      <xdr:col>1</xdr:col>
      <xdr:colOff>0</xdr:colOff>
      <xdr:row>5</xdr:row>
      <xdr:rowOff>0</xdr:rowOff>
    </xdr:to>
    <xdr:cxnSp macro="">
      <xdr:nvCxnSpPr>
        <xdr:cNvPr id="14" name="直線コネクタ 13">
          <a:extLst>
            <a:ext uri="{FF2B5EF4-FFF2-40B4-BE49-F238E27FC236}">
              <a16:creationId xmlns:a16="http://schemas.microsoft.com/office/drawing/2014/main" id="{00000000-0008-0000-0D00-00000E000000}"/>
            </a:ext>
          </a:extLst>
        </xdr:cNvPr>
        <xdr:cNvCxnSpPr/>
      </xdr:nvCxnSpPr>
      <xdr:spPr>
        <a:xfrm>
          <a:off x="28575" y="571500"/>
          <a:ext cx="0" cy="1381125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5</xdr:row>
      <xdr:rowOff>0</xdr:rowOff>
    </xdr:from>
    <xdr:to>
      <xdr:col>3</xdr:col>
      <xdr:colOff>0</xdr:colOff>
      <xdr:row>5</xdr:row>
      <xdr:rowOff>0</xdr:rowOff>
    </xdr:to>
    <xdr:cxnSp macro="">
      <xdr:nvCxnSpPr>
        <xdr:cNvPr id="15" name="直線コネクタ 14">
          <a:extLst>
            <a:ext uri="{FF2B5EF4-FFF2-40B4-BE49-F238E27FC236}">
              <a16:creationId xmlns:a16="http://schemas.microsoft.com/office/drawing/2014/main" id="{00000000-0008-0000-0D00-00000F000000}"/>
            </a:ext>
          </a:extLst>
        </xdr:cNvPr>
        <xdr:cNvCxnSpPr/>
      </xdr:nvCxnSpPr>
      <xdr:spPr>
        <a:xfrm>
          <a:off x="28575" y="1952625"/>
          <a:ext cx="2381250" cy="0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0</xdr:colOff>
      <xdr:row>5</xdr:row>
      <xdr:rowOff>0</xdr:rowOff>
    </xdr:to>
    <xdr:cxnSp macro="">
      <xdr:nvCxnSpPr>
        <xdr:cNvPr id="17" name="直線コネクタ 16">
          <a:extLst>
            <a:ext uri="{FF2B5EF4-FFF2-40B4-BE49-F238E27FC236}">
              <a16:creationId xmlns:a16="http://schemas.microsoft.com/office/drawing/2014/main" id="{00000000-0008-0000-0D00-000011000000}"/>
            </a:ext>
          </a:extLst>
        </xdr:cNvPr>
        <xdr:cNvCxnSpPr/>
      </xdr:nvCxnSpPr>
      <xdr:spPr>
        <a:xfrm>
          <a:off x="1600200" y="571500"/>
          <a:ext cx="0" cy="1381125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4</xdr:row>
      <xdr:rowOff>0</xdr:rowOff>
    </xdr:from>
    <xdr:to>
      <xdr:col>3</xdr:col>
      <xdr:colOff>0</xdr:colOff>
      <xdr:row>4</xdr:row>
      <xdr:rowOff>0</xdr:rowOff>
    </xdr:to>
    <xdr:cxnSp macro="">
      <xdr:nvCxnSpPr>
        <xdr:cNvPr id="19" name="直線コネクタ 18">
          <a:extLst>
            <a:ext uri="{FF2B5EF4-FFF2-40B4-BE49-F238E27FC236}">
              <a16:creationId xmlns:a16="http://schemas.microsoft.com/office/drawing/2014/main" id="{00000000-0008-0000-0D00-000013000000}"/>
            </a:ext>
          </a:extLst>
        </xdr:cNvPr>
        <xdr:cNvCxnSpPr/>
      </xdr:nvCxnSpPr>
      <xdr:spPr>
        <a:xfrm>
          <a:off x="28575" y="1000125"/>
          <a:ext cx="2381250" cy="0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EE2F4D-AF1C-4A4C-BD28-8501C305E721}">
  <sheetPr>
    <pageSetUpPr fitToPage="1"/>
  </sheetPr>
  <dimension ref="A1:S51"/>
  <sheetViews>
    <sheetView tabSelected="1" view="pageBreakPreview" zoomScale="85" zoomScaleNormal="100" zoomScaleSheetLayoutView="85" workbookViewId="0">
      <selection sqref="A1:E1"/>
    </sheetView>
  </sheetViews>
  <sheetFormatPr defaultRowHeight="13.5"/>
  <cols>
    <col min="1" max="1" width="0.875" style="49" customWidth="1"/>
    <col min="2" max="2" width="3.75" style="49" customWidth="1"/>
    <col min="3" max="3" width="16.75" style="49" customWidth="1"/>
    <col min="4" max="17" width="8.5" style="49" customWidth="1"/>
    <col min="18" max="18" width="16.25" style="49" customWidth="1"/>
    <col min="19" max="19" width="0.625" style="49" customWidth="1"/>
    <col min="20" max="20" width="0.375" customWidth="1"/>
  </cols>
  <sheetData>
    <row r="1" spans="1:19" ht="18.75" customHeight="1">
      <c r="A1" s="192" t="s">
        <v>11</v>
      </c>
      <c r="B1" s="193"/>
      <c r="C1" s="193"/>
      <c r="D1" s="193"/>
      <c r="E1" s="193"/>
    </row>
    <row r="2" spans="1:19" ht="24.75" customHeight="1">
      <c r="A2" s="194" t="s">
        <v>273</v>
      </c>
      <c r="B2" s="194"/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194"/>
      <c r="N2" s="194"/>
      <c r="O2" s="194"/>
      <c r="P2" s="194"/>
      <c r="Q2" s="194"/>
      <c r="R2" s="194"/>
      <c r="S2" s="194"/>
    </row>
    <row r="3" spans="1:19" ht="19.5" customHeight="1">
      <c r="A3" s="192" t="s">
        <v>266</v>
      </c>
      <c r="B3" s="193"/>
      <c r="C3" s="193"/>
      <c r="D3" s="193"/>
      <c r="E3" s="193"/>
      <c r="F3" s="193"/>
      <c r="G3" s="193"/>
      <c r="H3" s="162"/>
      <c r="I3" s="162"/>
      <c r="J3" s="162"/>
      <c r="K3" s="162"/>
      <c r="L3" s="162"/>
      <c r="M3" s="162"/>
      <c r="N3" s="162"/>
      <c r="O3" s="162"/>
      <c r="P3" s="162"/>
      <c r="Q3" s="162"/>
      <c r="R3" s="162"/>
    </row>
    <row r="4" spans="1:19" ht="17.25" customHeight="1">
      <c r="A4" s="195"/>
      <c r="B4" s="195"/>
      <c r="C4" s="195"/>
      <c r="D4" s="195"/>
      <c r="E4" s="195"/>
      <c r="F4" s="195"/>
      <c r="G4" s="195"/>
      <c r="H4" s="195"/>
      <c r="I4" s="195"/>
      <c r="J4" s="195"/>
      <c r="K4" s="195"/>
      <c r="L4" s="195"/>
      <c r="M4" s="195"/>
      <c r="N4" s="195"/>
      <c r="O4" s="195"/>
      <c r="P4" s="195"/>
      <c r="Q4" s="195"/>
      <c r="R4" s="195"/>
    </row>
    <row r="5" spans="1:19" ht="16.5" customHeight="1">
      <c r="A5" s="192" t="s">
        <v>12</v>
      </c>
      <c r="B5" s="193"/>
      <c r="C5" s="193"/>
      <c r="D5" s="193"/>
      <c r="E5" s="193"/>
      <c r="F5" s="193"/>
      <c r="G5" s="193"/>
      <c r="H5" s="193"/>
      <c r="I5" s="193"/>
      <c r="J5" s="193"/>
      <c r="K5" s="193"/>
      <c r="L5" s="193"/>
      <c r="M5" s="193"/>
      <c r="N5" s="193"/>
      <c r="O5" s="193"/>
      <c r="P5" s="193"/>
      <c r="Q5" s="193"/>
      <c r="R5" s="193"/>
    </row>
    <row r="6" spans="1:19" ht="1.5" customHeight="1">
      <c r="B6" s="196"/>
      <c r="C6" s="196"/>
      <c r="D6" s="196"/>
      <c r="E6" s="196"/>
      <c r="F6" s="196"/>
      <c r="G6" s="196"/>
      <c r="H6" s="196"/>
      <c r="I6" s="196"/>
      <c r="J6" s="196"/>
      <c r="K6" s="196"/>
      <c r="L6" s="196"/>
      <c r="M6" s="196"/>
      <c r="N6" s="196"/>
      <c r="O6" s="196"/>
      <c r="P6" s="196"/>
      <c r="Q6" s="196"/>
      <c r="R6" s="196"/>
    </row>
    <row r="7" spans="1:19" ht="20.25" customHeight="1">
      <c r="B7" s="163" t="s">
        <v>13</v>
      </c>
      <c r="C7" s="164"/>
      <c r="D7" s="165"/>
      <c r="E7" s="165"/>
      <c r="F7" s="165"/>
      <c r="G7" s="165"/>
      <c r="H7" s="165"/>
      <c r="I7" s="165"/>
      <c r="J7" s="165"/>
      <c r="K7" s="165"/>
      <c r="L7" s="165"/>
      <c r="M7" s="165"/>
      <c r="N7" s="165"/>
      <c r="O7" s="165"/>
      <c r="P7" s="165"/>
      <c r="Q7" s="166" t="s">
        <v>232</v>
      </c>
      <c r="R7" s="165"/>
    </row>
    <row r="8" spans="1:19" ht="37.5" customHeight="1">
      <c r="B8" s="182" t="s">
        <v>14</v>
      </c>
      <c r="C8" s="182"/>
      <c r="D8" s="191" t="s">
        <v>15</v>
      </c>
      <c r="E8" s="188"/>
      <c r="F8" s="191" t="s">
        <v>16</v>
      </c>
      <c r="G8" s="188"/>
      <c r="H8" s="191" t="s">
        <v>17</v>
      </c>
      <c r="I8" s="188"/>
      <c r="J8" s="191" t="s">
        <v>18</v>
      </c>
      <c r="K8" s="188"/>
      <c r="L8" s="191" t="s">
        <v>19</v>
      </c>
      <c r="M8" s="188"/>
      <c r="N8" s="188" t="s">
        <v>20</v>
      </c>
      <c r="O8" s="182"/>
      <c r="P8" s="189" t="s">
        <v>21</v>
      </c>
      <c r="Q8" s="190"/>
      <c r="R8" s="138"/>
    </row>
    <row r="9" spans="1:19" ht="14.1" customHeight="1">
      <c r="B9" s="176" t="s">
        <v>22</v>
      </c>
      <c r="C9" s="176"/>
      <c r="D9" s="171">
        <v>373402</v>
      </c>
      <c r="E9" s="172"/>
      <c r="F9" s="171">
        <v>4367</v>
      </c>
      <c r="G9" s="172"/>
      <c r="H9" s="171">
        <v>1305</v>
      </c>
      <c r="I9" s="172"/>
      <c r="J9" s="171">
        <v>376464</v>
      </c>
      <c r="K9" s="172"/>
      <c r="L9" s="171">
        <v>146776</v>
      </c>
      <c r="M9" s="172"/>
      <c r="N9" s="171">
        <v>6136</v>
      </c>
      <c r="O9" s="172"/>
      <c r="P9" s="171">
        <v>229688</v>
      </c>
      <c r="Q9" s="172"/>
      <c r="R9" s="138"/>
    </row>
    <row r="10" spans="1:19" ht="14.1" customHeight="1">
      <c r="B10" s="176" t="s">
        <v>23</v>
      </c>
      <c r="C10" s="176"/>
      <c r="D10" s="171">
        <v>115042</v>
      </c>
      <c r="E10" s="172"/>
      <c r="F10" s="171">
        <v>971</v>
      </c>
      <c r="G10" s="172"/>
      <c r="H10" s="171">
        <v>949</v>
      </c>
      <c r="I10" s="172"/>
      <c r="J10" s="171">
        <v>115064</v>
      </c>
      <c r="K10" s="172"/>
      <c r="L10" s="171">
        <v>0</v>
      </c>
      <c r="M10" s="172"/>
      <c r="N10" s="171">
        <v>0</v>
      </c>
      <c r="O10" s="172"/>
      <c r="P10" s="171">
        <v>115064</v>
      </c>
      <c r="Q10" s="172"/>
      <c r="R10" s="138"/>
    </row>
    <row r="11" spans="1:19" ht="14.1" customHeight="1">
      <c r="B11" s="177" t="s">
        <v>24</v>
      </c>
      <c r="C11" s="177"/>
      <c r="D11" s="171">
        <v>824</v>
      </c>
      <c r="E11" s="172"/>
      <c r="F11" s="171">
        <v>0</v>
      </c>
      <c r="G11" s="172"/>
      <c r="H11" s="171">
        <v>0</v>
      </c>
      <c r="I11" s="172"/>
      <c r="J11" s="171">
        <v>824</v>
      </c>
      <c r="K11" s="172"/>
      <c r="L11" s="171">
        <v>0</v>
      </c>
      <c r="M11" s="172"/>
      <c r="N11" s="171">
        <v>0</v>
      </c>
      <c r="O11" s="172"/>
      <c r="P11" s="171">
        <v>824</v>
      </c>
      <c r="Q11" s="172"/>
      <c r="R11" s="138"/>
    </row>
    <row r="12" spans="1:19" ht="14.1" customHeight="1">
      <c r="B12" s="177" t="s">
        <v>25</v>
      </c>
      <c r="C12" s="177"/>
      <c r="D12" s="171">
        <v>241667</v>
      </c>
      <c r="E12" s="172"/>
      <c r="F12" s="171">
        <v>2062</v>
      </c>
      <c r="G12" s="172"/>
      <c r="H12" s="171">
        <v>98</v>
      </c>
      <c r="I12" s="172"/>
      <c r="J12" s="171">
        <v>243630</v>
      </c>
      <c r="K12" s="172"/>
      <c r="L12" s="171">
        <v>139196</v>
      </c>
      <c r="M12" s="172"/>
      <c r="N12" s="171">
        <v>5527</v>
      </c>
      <c r="O12" s="172"/>
      <c r="P12" s="171">
        <v>104434</v>
      </c>
      <c r="Q12" s="172"/>
      <c r="R12" s="138"/>
    </row>
    <row r="13" spans="1:19" ht="14.1" customHeight="1">
      <c r="B13" s="176" t="s">
        <v>26</v>
      </c>
      <c r="C13" s="176"/>
      <c r="D13" s="171">
        <v>15272</v>
      </c>
      <c r="E13" s="172"/>
      <c r="F13" s="171">
        <v>820</v>
      </c>
      <c r="G13" s="172"/>
      <c r="H13" s="171">
        <v>0</v>
      </c>
      <c r="I13" s="172"/>
      <c r="J13" s="171">
        <v>16092</v>
      </c>
      <c r="K13" s="172"/>
      <c r="L13" s="171">
        <v>7248</v>
      </c>
      <c r="M13" s="172"/>
      <c r="N13" s="171">
        <v>595</v>
      </c>
      <c r="O13" s="172"/>
      <c r="P13" s="171">
        <v>8844</v>
      </c>
      <c r="Q13" s="172"/>
      <c r="R13" s="138"/>
    </row>
    <row r="14" spans="1:19" ht="14.1" customHeight="1">
      <c r="B14" s="180" t="s">
        <v>27</v>
      </c>
      <c r="C14" s="180"/>
      <c r="D14" s="171">
        <v>299</v>
      </c>
      <c r="E14" s="172"/>
      <c r="F14" s="171">
        <v>77</v>
      </c>
      <c r="G14" s="172"/>
      <c r="H14" s="171">
        <v>0</v>
      </c>
      <c r="I14" s="172"/>
      <c r="J14" s="171">
        <v>375</v>
      </c>
      <c r="K14" s="172"/>
      <c r="L14" s="171">
        <v>325</v>
      </c>
      <c r="M14" s="172"/>
      <c r="N14" s="171">
        <v>14</v>
      </c>
      <c r="O14" s="172"/>
      <c r="P14" s="171">
        <v>50</v>
      </c>
      <c r="Q14" s="172"/>
      <c r="R14" s="138"/>
    </row>
    <row r="15" spans="1:19" ht="14.1" customHeight="1">
      <c r="B15" s="181" t="s">
        <v>28</v>
      </c>
      <c r="C15" s="181"/>
      <c r="D15" s="171">
        <v>11</v>
      </c>
      <c r="E15" s="172"/>
      <c r="F15" s="171">
        <v>0</v>
      </c>
      <c r="G15" s="172"/>
      <c r="H15" s="171">
        <v>0</v>
      </c>
      <c r="I15" s="172"/>
      <c r="J15" s="171">
        <v>11</v>
      </c>
      <c r="K15" s="172"/>
      <c r="L15" s="171">
        <v>7</v>
      </c>
      <c r="M15" s="172"/>
      <c r="N15" s="171">
        <v>0</v>
      </c>
      <c r="O15" s="172"/>
      <c r="P15" s="171">
        <v>4</v>
      </c>
      <c r="Q15" s="172"/>
      <c r="R15" s="138"/>
    </row>
    <row r="16" spans="1:19" ht="14.1" customHeight="1">
      <c r="B16" s="180" t="s">
        <v>29</v>
      </c>
      <c r="C16" s="180"/>
      <c r="D16" s="171">
        <v>0</v>
      </c>
      <c r="E16" s="172"/>
      <c r="F16" s="171">
        <v>0</v>
      </c>
      <c r="G16" s="172"/>
      <c r="H16" s="171">
        <v>0</v>
      </c>
      <c r="I16" s="172"/>
      <c r="J16" s="171">
        <v>0</v>
      </c>
      <c r="K16" s="172"/>
      <c r="L16" s="171">
        <v>0</v>
      </c>
      <c r="M16" s="172"/>
      <c r="N16" s="171">
        <v>0</v>
      </c>
      <c r="O16" s="172"/>
      <c r="P16" s="171">
        <v>0</v>
      </c>
      <c r="Q16" s="172"/>
      <c r="R16" s="138"/>
    </row>
    <row r="17" spans="2:19" ht="14.1" customHeight="1">
      <c r="B17" s="177" t="s">
        <v>30</v>
      </c>
      <c r="C17" s="177"/>
      <c r="D17" s="171">
        <v>0</v>
      </c>
      <c r="E17" s="172"/>
      <c r="F17" s="171">
        <v>0</v>
      </c>
      <c r="G17" s="172"/>
      <c r="H17" s="171">
        <v>0</v>
      </c>
      <c r="I17" s="172"/>
      <c r="J17" s="171">
        <v>0</v>
      </c>
      <c r="K17" s="172"/>
      <c r="L17" s="171">
        <v>0</v>
      </c>
      <c r="M17" s="172"/>
      <c r="N17" s="171">
        <v>0</v>
      </c>
      <c r="O17" s="172"/>
      <c r="P17" s="171">
        <v>0</v>
      </c>
      <c r="Q17" s="172"/>
      <c r="R17" s="138"/>
    </row>
    <row r="18" spans="2:19" ht="14.1" customHeight="1">
      <c r="B18" s="177" t="s">
        <v>31</v>
      </c>
      <c r="C18" s="177"/>
      <c r="D18" s="171">
        <v>289</v>
      </c>
      <c r="E18" s="172"/>
      <c r="F18" s="171">
        <v>437</v>
      </c>
      <c r="G18" s="172"/>
      <c r="H18" s="171">
        <v>258</v>
      </c>
      <c r="I18" s="172"/>
      <c r="J18" s="171">
        <v>468</v>
      </c>
      <c r="K18" s="172"/>
      <c r="L18" s="171">
        <v>0</v>
      </c>
      <c r="M18" s="172"/>
      <c r="N18" s="171">
        <v>0</v>
      </c>
      <c r="O18" s="172"/>
      <c r="P18" s="171">
        <v>468</v>
      </c>
      <c r="Q18" s="172"/>
      <c r="R18" s="138"/>
    </row>
    <row r="19" spans="2:19" ht="14.1" customHeight="1">
      <c r="B19" s="187" t="s">
        <v>32</v>
      </c>
      <c r="C19" s="187"/>
      <c r="D19" s="171">
        <v>571755</v>
      </c>
      <c r="E19" s="172"/>
      <c r="F19" s="171">
        <v>3507</v>
      </c>
      <c r="G19" s="172"/>
      <c r="H19" s="171">
        <v>1511</v>
      </c>
      <c r="I19" s="172"/>
      <c r="J19" s="171">
        <v>573751</v>
      </c>
      <c r="K19" s="172"/>
      <c r="L19" s="171">
        <v>111669</v>
      </c>
      <c r="M19" s="172"/>
      <c r="N19" s="171">
        <v>2758</v>
      </c>
      <c r="O19" s="172"/>
      <c r="P19" s="171">
        <v>462082</v>
      </c>
      <c r="Q19" s="172"/>
      <c r="R19" s="138"/>
    </row>
    <row r="20" spans="2:19" ht="14.1" customHeight="1">
      <c r="B20" s="176" t="s">
        <v>33</v>
      </c>
      <c r="C20" s="176"/>
      <c r="D20" s="171">
        <v>396949</v>
      </c>
      <c r="E20" s="172"/>
      <c r="F20" s="171">
        <v>1080</v>
      </c>
      <c r="G20" s="172"/>
      <c r="H20" s="171">
        <v>209</v>
      </c>
      <c r="I20" s="172"/>
      <c r="J20" s="171">
        <v>397820</v>
      </c>
      <c r="K20" s="172"/>
      <c r="L20" s="171">
        <v>0</v>
      </c>
      <c r="M20" s="172"/>
      <c r="N20" s="171">
        <v>0</v>
      </c>
      <c r="O20" s="172"/>
      <c r="P20" s="171">
        <v>397820</v>
      </c>
      <c r="Q20" s="172"/>
      <c r="R20" s="138"/>
    </row>
    <row r="21" spans="2:19" ht="14.1" customHeight="1">
      <c r="B21" s="177" t="s">
        <v>34</v>
      </c>
      <c r="C21" s="177"/>
      <c r="D21" s="171">
        <v>4202</v>
      </c>
      <c r="E21" s="172"/>
      <c r="F21" s="171">
        <v>11</v>
      </c>
      <c r="G21" s="172"/>
      <c r="H21" s="171">
        <v>3</v>
      </c>
      <c r="I21" s="172"/>
      <c r="J21" s="171">
        <v>4210</v>
      </c>
      <c r="K21" s="172"/>
      <c r="L21" s="171">
        <v>2651</v>
      </c>
      <c r="M21" s="172"/>
      <c r="N21" s="171">
        <v>121</v>
      </c>
      <c r="O21" s="172"/>
      <c r="P21" s="171">
        <v>1558</v>
      </c>
      <c r="Q21" s="172"/>
      <c r="R21" s="138"/>
    </row>
    <row r="22" spans="2:19" ht="14.1" customHeight="1">
      <c r="B22" s="176" t="s">
        <v>26</v>
      </c>
      <c r="C22" s="176"/>
      <c r="D22" s="171">
        <v>167876</v>
      </c>
      <c r="E22" s="172"/>
      <c r="F22" s="171">
        <v>1581</v>
      </c>
      <c r="G22" s="172"/>
      <c r="H22" s="171">
        <v>441</v>
      </c>
      <c r="I22" s="172"/>
      <c r="J22" s="171">
        <v>169016</v>
      </c>
      <c r="K22" s="172"/>
      <c r="L22" s="171">
        <v>109018</v>
      </c>
      <c r="M22" s="172"/>
      <c r="N22" s="171">
        <v>2637</v>
      </c>
      <c r="O22" s="172"/>
      <c r="P22" s="171">
        <v>59999</v>
      </c>
      <c r="Q22" s="172"/>
      <c r="R22" s="138"/>
    </row>
    <row r="23" spans="2:19" ht="14.1" customHeight="1">
      <c r="B23" s="176" t="s">
        <v>30</v>
      </c>
      <c r="C23" s="176"/>
      <c r="D23" s="171">
        <v>0</v>
      </c>
      <c r="E23" s="172"/>
      <c r="F23" s="171">
        <v>0</v>
      </c>
      <c r="G23" s="172"/>
      <c r="H23" s="171">
        <v>0</v>
      </c>
      <c r="I23" s="172"/>
      <c r="J23" s="171">
        <v>0</v>
      </c>
      <c r="K23" s="172"/>
      <c r="L23" s="171">
        <v>0</v>
      </c>
      <c r="M23" s="172"/>
      <c r="N23" s="171">
        <v>0</v>
      </c>
      <c r="O23" s="172"/>
      <c r="P23" s="171">
        <v>0</v>
      </c>
      <c r="Q23" s="172"/>
      <c r="R23" s="138"/>
    </row>
    <row r="24" spans="2:19" ht="14.1" customHeight="1">
      <c r="B24" s="177" t="s">
        <v>31</v>
      </c>
      <c r="C24" s="177"/>
      <c r="D24" s="171">
        <v>2727</v>
      </c>
      <c r="E24" s="172"/>
      <c r="F24" s="171">
        <v>835</v>
      </c>
      <c r="G24" s="172"/>
      <c r="H24" s="171">
        <v>857</v>
      </c>
      <c r="I24" s="172"/>
      <c r="J24" s="171">
        <v>2705</v>
      </c>
      <c r="K24" s="172"/>
      <c r="L24" s="171">
        <v>0</v>
      </c>
      <c r="M24" s="172"/>
      <c r="N24" s="171">
        <v>0</v>
      </c>
      <c r="O24" s="172"/>
      <c r="P24" s="171">
        <v>2705</v>
      </c>
      <c r="Q24" s="172"/>
      <c r="R24" s="138"/>
    </row>
    <row r="25" spans="2:19" ht="14.1" customHeight="1">
      <c r="B25" s="176" t="s">
        <v>35</v>
      </c>
      <c r="C25" s="176"/>
      <c r="D25" s="171">
        <v>10434</v>
      </c>
      <c r="E25" s="172"/>
      <c r="F25" s="171">
        <v>3039</v>
      </c>
      <c r="G25" s="172"/>
      <c r="H25" s="171">
        <v>2896</v>
      </c>
      <c r="I25" s="172"/>
      <c r="J25" s="171">
        <v>10577</v>
      </c>
      <c r="K25" s="172"/>
      <c r="L25" s="171">
        <v>7046</v>
      </c>
      <c r="M25" s="172"/>
      <c r="N25" s="171">
        <v>316</v>
      </c>
      <c r="O25" s="172"/>
      <c r="P25" s="171">
        <v>3531</v>
      </c>
      <c r="Q25" s="172"/>
      <c r="R25" s="138"/>
    </row>
    <row r="26" spans="2:19" ht="14.1" customHeight="1">
      <c r="B26" s="185" t="s">
        <v>8</v>
      </c>
      <c r="C26" s="186"/>
      <c r="D26" s="171">
        <v>955591</v>
      </c>
      <c r="E26" s="172"/>
      <c r="F26" s="171">
        <v>10912</v>
      </c>
      <c r="G26" s="172"/>
      <c r="H26" s="171">
        <v>5711</v>
      </c>
      <c r="I26" s="172"/>
      <c r="J26" s="171">
        <v>960793</v>
      </c>
      <c r="K26" s="172"/>
      <c r="L26" s="171">
        <v>265491</v>
      </c>
      <c r="M26" s="172"/>
      <c r="N26" s="171">
        <v>9210</v>
      </c>
      <c r="O26" s="172"/>
      <c r="P26" s="171">
        <v>695301</v>
      </c>
      <c r="Q26" s="172"/>
      <c r="R26" s="138"/>
    </row>
    <row r="27" spans="2:19" ht="8.4499999999999993" customHeight="1">
      <c r="B27" s="167"/>
      <c r="C27" s="155"/>
      <c r="D27" s="155"/>
      <c r="E27" s="155"/>
      <c r="F27" s="155"/>
      <c r="G27" s="155"/>
      <c r="H27" s="155"/>
      <c r="I27" s="155"/>
      <c r="J27" s="155"/>
      <c r="K27" s="155"/>
      <c r="L27" s="156"/>
      <c r="M27" s="156"/>
      <c r="N27" s="156"/>
      <c r="O27" s="156"/>
      <c r="P27" s="168"/>
      <c r="Q27" s="168"/>
      <c r="R27" s="168"/>
    </row>
    <row r="28" spans="2:19" ht="6.75" customHeight="1">
      <c r="C28" s="158"/>
      <c r="D28" s="159"/>
      <c r="E28" s="159"/>
      <c r="F28" s="159"/>
      <c r="G28" s="159"/>
      <c r="H28" s="159"/>
      <c r="I28" s="159"/>
      <c r="J28" s="159"/>
      <c r="K28" s="159"/>
      <c r="L28" s="159"/>
      <c r="M28" s="159"/>
      <c r="N28" s="159"/>
    </row>
    <row r="29" spans="2:19" ht="20.25" customHeight="1">
      <c r="B29" s="160" t="s">
        <v>138</v>
      </c>
      <c r="C29" s="161"/>
      <c r="D29" s="159"/>
      <c r="E29" s="159"/>
      <c r="F29" s="159"/>
      <c r="G29" s="159"/>
      <c r="H29" s="159"/>
      <c r="I29" s="159"/>
      <c r="J29" s="159"/>
      <c r="K29" s="159"/>
      <c r="L29" s="159"/>
      <c r="M29" s="159"/>
      <c r="N29" s="159"/>
      <c r="R29" s="166" t="s">
        <v>237</v>
      </c>
    </row>
    <row r="30" spans="2:19" ht="12.95" customHeight="1">
      <c r="B30" s="182" t="s">
        <v>14</v>
      </c>
      <c r="C30" s="182"/>
      <c r="D30" s="182" t="s">
        <v>36</v>
      </c>
      <c r="E30" s="182"/>
      <c r="F30" s="182" t="s">
        <v>37</v>
      </c>
      <c r="G30" s="182"/>
      <c r="H30" s="182" t="s">
        <v>38</v>
      </c>
      <c r="I30" s="182"/>
      <c r="J30" s="182" t="s">
        <v>39</v>
      </c>
      <c r="K30" s="182"/>
      <c r="L30" s="182" t="s">
        <v>40</v>
      </c>
      <c r="M30" s="182"/>
      <c r="N30" s="182" t="s">
        <v>41</v>
      </c>
      <c r="O30" s="182"/>
      <c r="P30" s="182" t="s">
        <v>42</v>
      </c>
      <c r="Q30" s="182"/>
      <c r="R30" s="182" t="s">
        <v>43</v>
      </c>
    </row>
    <row r="31" spans="2:19" ht="12.95" customHeight="1">
      <c r="B31" s="182"/>
      <c r="C31" s="182"/>
      <c r="D31" s="182"/>
      <c r="E31" s="182"/>
      <c r="F31" s="182"/>
      <c r="G31" s="182"/>
      <c r="H31" s="182"/>
      <c r="I31" s="182"/>
      <c r="J31" s="182"/>
      <c r="K31" s="182"/>
      <c r="L31" s="182"/>
      <c r="M31" s="182"/>
      <c r="N31" s="182"/>
      <c r="O31" s="182"/>
      <c r="P31" s="182"/>
      <c r="Q31" s="182"/>
      <c r="R31" s="182"/>
    </row>
    <row r="32" spans="2:19" ht="14.1" customHeight="1">
      <c r="B32" s="183" t="s">
        <v>22</v>
      </c>
      <c r="C32" s="184"/>
      <c r="D32" s="171">
        <v>31131</v>
      </c>
      <c r="E32" s="172"/>
      <c r="F32" s="171">
        <v>99622</v>
      </c>
      <c r="G32" s="172"/>
      <c r="H32" s="171">
        <v>12111</v>
      </c>
      <c r="I32" s="172"/>
      <c r="J32" s="171">
        <v>31673</v>
      </c>
      <c r="K32" s="172"/>
      <c r="L32" s="171">
        <v>2030</v>
      </c>
      <c r="M32" s="172"/>
      <c r="N32" s="171">
        <v>6717</v>
      </c>
      <c r="O32" s="172"/>
      <c r="P32" s="171">
        <v>46403</v>
      </c>
      <c r="Q32" s="172"/>
      <c r="R32" s="169">
        <v>229688</v>
      </c>
      <c r="S32" s="170"/>
    </row>
    <row r="33" spans="2:19" ht="14.1" customHeight="1">
      <c r="B33" s="177" t="s">
        <v>33</v>
      </c>
      <c r="C33" s="177"/>
      <c r="D33" s="171">
        <v>14594</v>
      </c>
      <c r="E33" s="172"/>
      <c r="F33" s="171">
        <v>60155</v>
      </c>
      <c r="G33" s="172"/>
      <c r="H33" s="171">
        <v>6049</v>
      </c>
      <c r="I33" s="172"/>
      <c r="J33" s="171">
        <v>6267</v>
      </c>
      <c r="K33" s="172"/>
      <c r="L33" s="171">
        <v>1592</v>
      </c>
      <c r="M33" s="172"/>
      <c r="N33" s="171">
        <v>3071</v>
      </c>
      <c r="O33" s="172"/>
      <c r="P33" s="171">
        <v>23338</v>
      </c>
      <c r="Q33" s="172"/>
      <c r="R33" s="169">
        <v>115064</v>
      </c>
      <c r="S33" s="170"/>
    </row>
    <row r="34" spans="2:19" ht="14.1" customHeight="1">
      <c r="B34" s="177" t="s">
        <v>24</v>
      </c>
      <c r="C34" s="177"/>
      <c r="D34" s="171">
        <v>0</v>
      </c>
      <c r="E34" s="172"/>
      <c r="F34" s="171">
        <v>0</v>
      </c>
      <c r="G34" s="172"/>
      <c r="H34" s="171">
        <v>0</v>
      </c>
      <c r="I34" s="172"/>
      <c r="J34" s="171">
        <v>0</v>
      </c>
      <c r="K34" s="172"/>
      <c r="L34" s="171">
        <v>0</v>
      </c>
      <c r="M34" s="172"/>
      <c r="N34" s="171">
        <v>0</v>
      </c>
      <c r="O34" s="172"/>
      <c r="P34" s="171">
        <v>824</v>
      </c>
      <c r="Q34" s="172"/>
      <c r="R34" s="169">
        <v>824</v>
      </c>
      <c r="S34" s="170"/>
    </row>
    <row r="35" spans="2:19" ht="14.1" customHeight="1">
      <c r="B35" s="176" t="s">
        <v>25</v>
      </c>
      <c r="C35" s="176"/>
      <c r="D35" s="171">
        <v>16313</v>
      </c>
      <c r="E35" s="172"/>
      <c r="F35" s="171">
        <v>38227</v>
      </c>
      <c r="G35" s="172"/>
      <c r="H35" s="171">
        <v>5982</v>
      </c>
      <c r="I35" s="172"/>
      <c r="J35" s="171">
        <v>21254</v>
      </c>
      <c r="K35" s="172"/>
      <c r="L35" s="171">
        <v>332</v>
      </c>
      <c r="M35" s="172"/>
      <c r="N35" s="171">
        <v>3026</v>
      </c>
      <c r="O35" s="172"/>
      <c r="P35" s="171">
        <v>19301</v>
      </c>
      <c r="Q35" s="172"/>
      <c r="R35" s="169">
        <v>104434</v>
      </c>
      <c r="S35" s="170"/>
    </row>
    <row r="36" spans="2:19" ht="14.1" customHeight="1">
      <c r="B36" s="177" t="s">
        <v>26</v>
      </c>
      <c r="C36" s="177"/>
      <c r="D36" s="171">
        <v>198</v>
      </c>
      <c r="E36" s="172"/>
      <c r="F36" s="171">
        <v>938</v>
      </c>
      <c r="G36" s="172"/>
      <c r="H36" s="171">
        <v>80</v>
      </c>
      <c r="I36" s="172"/>
      <c r="J36" s="171">
        <v>4101</v>
      </c>
      <c r="K36" s="172"/>
      <c r="L36" s="171">
        <v>106</v>
      </c>
      <c r="M36" s="172"/>
      <c r="N36" s="171">
        <v>524</v>
      </c>
      <c r="O36" s="172"/>
      <c r="P36" s="171">
        <v>2896</v>
      </c>
      <c r="Q36" s="172"/>
      <c r="R36" s="169">
        <v>8844</v>
      </c>
      <c r="S36" s="170"/>
    </row>
    <row r="37" spans="2:19" ht="14.1" customHeight="1">
      <c r="B37" s="180" t="s">
        <v>27</v>
      </c>
      <c r="C37" s="180"/>
      <c r="D37" s="171">
        <v>0</v>
      </c>
      <c r="E37" s="172"/>
      <c r="F37" s="171">
        <v>0</v>
      </c>
      <c r="G37" s="172"/>
      <c r="H37" s="171">
        <v>0</v>
      </c>
      <c r="I37" s="172"/>
      <c r="J37" s="171">
        <v>48</v>
      </c>
      <c r="K37" s="172"/>
      <c r="L37" s="171">
        <v>0</v>
      </c>
      <c r="M37" s="172"/>
      <c r="N37" s="171">
        <v>2</v>
      </c>
      <c r="O37" s="172"/>
      <c r="P37" s="171">
        <v>0</v>
      </c>
      <c r="Q37" s="172"/>
      <c r="R37" s="169">
        <v>50</v>
      </c>
      <c r="S37" s="170"/>
    </row>
    <row r="38" spans="2:19" ht="14.1" customHeight="1">
      <c r="B38" s="181" t="s">
        <v>28</v>
      </c>
      <c r="C38" s="181"/>
      <c r="D38" s="171">
        <v>0</v>
      </c>
      <c r="E38" s="172"/>
      <c r="F38" s="171">
        <v>0</v>
      </c>
      <c r="G38" s="172"/>
      <c r="H38" s="171">
        <v>0</v>
      </c>
      <c r="I38" s="172"/>
      <c r="J38" s="171">
        <v>3</v>
      </c>
      <c r="K38" s="172"/>
      <c r="L38" s="171">
        <v>0</v>
      </c>
      <c r="M38" s="172"/>
      <c r="N38" s="171">
        <v>1</v>
      </c>
      <c r="O38" s="172"/>
      <c r="P38" s="171">
        <v>0</v>
      </c>
      <c r="Q38" s="172"/>
      <c r="R38" s="169">
        <v>4</v>
      </c>
      <c r="S38" s="170"/>
    </row>
    <row r="39" spans="2:19" ht="14.1" customHeight="1">
      <c r="B39" s="180" t="s">
        <v>29</v>
      </c>
      <c r="C39" s="180"/>
      <c r="D39" s="171">
        <v>0</v>
      </c>
      <c r="E39" s="172"/>
      <c r="F39" s="171">
        <v>0</v>
      </c>
      <c r="G39" s="172"/>
      <c r="H39" s="171">
        <v>0</v>
      </c>
      <c r="I39" s="172"/>
      <c r="J39" s="171">
        <v>0</v>
      </c>
      <c r="K39" s="172"/>
      <c r="L39" s="171">
        <v>0</v>
      </c>
      <c r="M39" s="172"/>
      <c r="N39" s="171">
        <v>0</v>
      </c>
      <c r="O39" s="172"/>
      <c r="P39" s="171">
        <v>0</v>
      </c>
      <c r="Q39" s="172"/>
      <c r="R39" s="169">
        <v>0</v>
      </c>
      <c r="S39" s="170"/>
    </row>
    <row r="40" spans="2:19" ht="14.1" customHeight="1">
      <c r="B40" s="177" t="s">
        <v>30</v>
      </c>
      <c r="C40" s="177"/>
      <c r="D40" s="171">
        <v>0</v>
      </c>
      <c r="E40" s="172"/>
      <c r="F40" s="171">
        <v>0</v>
      </c>
      <c r="G40" s="172"/>
      <c r="H40" s="171">
        <v>0</v>
      </c>
      <c r="I40" s="172"/>
      <c r="J40" s="171">
        <v>0</v>
      </c>
      <c r="K40" s="172"/>
      <c r="L40" s="171">
        <v>0</v>
      </c>
      <c r="M40" s="172"/>
      <c r="N40" s="171">
        <v>0</v>
      </c>
      <c r="O40" s="172"/>
      <c r="P40" s="171">
        <v>0</v>
      </c>
      <c r="Q40" s="172"/>
      <c r="R40" s="169">
        <v>0</v>
      </c>
      <c r="S40" s="170"/>
    </row>
    <row r="41" spans="2:19" ht="14.1" customHeight="1">
      <c r="B41" s="177" t="s">
        <v>31</v>
      </c>
      <c r="C41" s="177"/>
      <c r="D41" s="171">
        <v>26</v>
      </c>
      <c r="E41" s="172"/>
      <c r="F41" s="171">
        <v>302</v>
      </c>
      <c r="G41" s="172"/>
      <c r="H41" s="171">
        <v>0</v>
      </c>
      <c r="I41" s="172"/>
      <c r="J41" s="171">
        <v>0</v>
      </c>
      <c r="K41" s="172"/>
      <c r="L41" s="171">
        <v>0</v>
      </c>
      <c r="M41" s="172"/>
      <c r="N41" s="171">
        <v>95</v>
      </c>
      <c r="O41" s="172"/>
      <c r="P41" s="171">
        <v>45</v>
      </c>
      <c r="Q41" s="172"/>
      <c r="R41" s="169">
        <v>468</v>
      </c>
      <c r="S41" s="170"/>
    </row>
    <row r="42" spans="2:19" ht="14.1" customHeight="1">
      <c r="B42" s="178" t="s">
        <v>32</v>
      </c>
      <c r="C42" s="179"/>
      <c r="D42" s="171">
        <v>416437</v>
      </c>
      <c r="E42" s="172"/>
      <c r="F42" s="171">
        <v>20</v>
      </c>
      <c r="G42" s="172"/>
      <c r="H42" s="171">
        <v>185</v>
      </c>
      <c r="I42" s="172"/>
      <c r="J42" s="171">
        <v>24</v>
      </c>
      <c r="K42" s="172"/>
      <c r="L42" s="171">
        <v>44198</v>
      </c>
      <c r="M42" s="172"/>
      <c r="N42" s="171">
        <v>0</v>
      </c>
      <c r="O42" s="172"/>
      <c r="P42" s="171">
        <v>1218</v>
      </c>
      <c r="Q42" s="172"/>
      <c r="R42" s="169">
        <v>462082</v>
      </c>
      <c r="S42" s="170"/>
    </row>
    <row r="43" spans="2:19" ht="14.1" customHeight="1">
      <c r="B43" s="177" t="s">
        <v>33</v>
      </c>
      <c r="C43" s="177"/>
      <c r="D43" s="171">
        <v>390172</v>
      </c>
      <c r="E43" s="172"/>
      <c r="F43" s="171">
        <v>0</v>
      </c>
      <c r="G43" s="172"/>
      <c r="H43" s="171">
        <v>185</v>
      </c>
      <c r="I43" s="172"/>
      <c r="J43" s="171">
        <v>3</v>
      </c>
      <c r="K43" s="172"/>
      <c r="L43" s="171">
        <v>7460</v>
      </c>
      <c r="M43" s="172"/>
      <c r="N43" s="171">
        <v>0</v>
      </c>
      <c r="O43" s="172"/>
      <c r="P43" s="171">
        <v>0</v>
      </c>
      <c r="Q43" s="172"/>
      <c r="R43" s="169">
        <v>397820</v>
      </c>
      <c r="S43" s="170"/>
    </row>
    <row r="44" spans="2:19" ht="14.1" customHeight="1">
      <c r="B44" s="177" t="s">
        <v>34</v>
      </c>
      <c r="C44" s="177"/>
      <c r="D44" s="171">
        <v>1374</v>
      </c>
      <c r="E44" s="172"/>
      <c r="F44" s="171">
        <v>0</v>
      </c>
      <c r="G44" s="172"/>
      <c r="H44" s="171">
        <v>0</v>
      </c>
      <c r="I44" s="172"/>
      <c r="J44" s="171">
        <v>7</v>
      </c>
      <c r="K44" s="172"/>
      <c r="L44" s="171">
        <v>178</v>
      </c>
      <c r="M44" s="172"/>
      <c r="N44" s="171">
        <v>0</v>
      </c>
      <c r="O44" s="172"/>
      <c r="P44" s="171">
        <v>0</v>
      </c>
      <c r="Q44" s="172"/>
      <c r="R44" s="169">
        <v>1558</v>
      </c>
      <c r="S44" s="170"/>
    </row>
    <row r="45" spans="2:19" ht="14.1" customHeight="1">
      <c r="B45" s="176" t="s">
        <v>26</v>
      </c>
      <c r="C45" s="176"/>
      <c r="D45" s="171">
        <v>23278</v>
      </c>
      <c r="E45" s="172"/>
      <c r="F45" s="171">
        <v>0</v>
      </c>
      <c r="G45" s="172"/>
      <c r="H45" s="171">
        <v>0</v>
      </c>
      <c r="I45" s="172"/>
      <c r="J45" s="171">
        <v>15</v>
      </c>
      <c r="K45" s="172"/>
      <c r="L45" s="171">
        <v>35488</v>
      </c>
      <c r="M45" s="172"/>
      <c r="N45" s="171">
        <v>0</v>
      </c>
      <c r="O45" s="172"/>
      <c r="P45" s="171">
        <v>1218</v>
      </c>
      <c r="Q45" s="172"/>
      <c r="R45" s="169">
        <v>59999</v>
      </c>
      <c r="S45" s="170"/>
    </row>
    <row r="46" spans="2:19" ht="14.1" customHeight="1">
      <c r="B46" s="177" t="s">
        <v>30</v>
      </c>
      <c r="C46" s="177"/>
      <c r="D46" s="171">
        <v>0</v>
      </c>
      <c r="E46" s="172"/>
      <c r="F46" s="171">
        <v>0</v>
      </c>
      <c r="G46" s="172"/>
      <c r="H46" s="171">
        <v>0</v>
      </c>
      <c r="I46" s="172"/>
      <c r="J46" s="171">
        <v>0</v>
      </c>
      <c r="K46" s="172"/>
      <c r="L46" s="171">
        <v>0</v>
      </c>
      <c r="M46" s="172"/>
      <c r="N46" s="171">
        <v>0</v>
      </c>
      <c r="O46" s="172"/>
      <c r="P46" s="171">
        <v>0</v>
      </c>
      <c r="Q46" s="172"/>
      <c r="R46" s="169">
        <v>0</v>
      </c>
      <c r="S46" s="170"/>
    </row>
    <row r="47" spans="2:19" ht="14.1" customHeight="1">
      <c r="B47" s="176" t="s">
        <v>31</v>
      </c>
      <c r="C47" s="176"/>
      <c r="D47" s="171">
        <v>1613</v>
      </c>
      <c r="E47" s="172"/>
      <c r="F47" s="171">
        <v>20</v>
      </c>
      <c r="G47" s="172"/>
      <c r="H47" s="171">
        <v>0</v>
      </c>
      <c r="I47" s="172"/>
      <c r="J47" s="171">
        <v>0</v>
      </c>
      <c r="K47" s="172"/>
      <c r="L47" s="171">
        <v>1072</v>
      </c>
      <c r="M47" s="172"/>
      <c r="N47" s="171">
        <v>0</v>
      </c>
      <c r="O47" s="172"/>
      <c r="P47" s="171">
        <v>0</v>
      </c>
      <c r="Q47" s="172"/>
      <c r="R47" s="169">
        <v>2705</v>
      </c>
      <c r="S47" s="170"/>
    </row>
    <row r="48" spans="2:19" ht="14.1" customHeight="1">
      <c r="B48" s="174" t="s">
        <v>35</v>
      </c>
      <c r="C48" s="175"/>
      <c r="D48" s="171">
        <v>23</v>
      </c>
      <c r="E48" s="172"/>
      <c r="F48" s="171">
        <v>1984</v>
      </c>
      <c r="G48" s="172"/>
      <c r="H48" s="171">
        <v>36</v>
      </c>
      <c r="I48" s="172"/>
      <c r="J48" s="171">
        <v>80</v>
      </c>
      <c r="K48" s="172"/>
      <c r="L48" s="171">
        <v>9</v>
      </c>
      <c r="M48" s="172"/>
      <c r="N48" s="171">
        <v>695</v>
      </c>
      <c r="O48" s="172"/>
      <c r="P48" s="171">
        <v>704</v>
      </c>
      <c r="Q48" s="172"/>
      <c r="R48" s="169">
        <v>3531</v>
      </c>
      <c r="S48" s="170"/>
    </row>
    <row r="49" spans="2:19" ht="13.5" customHeight="1">
      <c r="B49" s="173" t="s">
        <v>43</v>
      </c>
      <c r="C49" s="173"/>
      <c r="D49" s="171">
        <v>447591</v>
      </c>
      <c r="E49" s="172"/>
      <c r="F49" s="171">
        <v>101626</v>
      </c>
      <c r="G49" s="172"/>
      <c r="H49" s="171">
        <v>12332</v>
      </c>
      <c r="I49" s="172"/>
      <c r="J49" s="171">
        <v>31778</v>
      </c>
      <c r="K49" s="172"/>
      <c r="L49" s="171">
        <v>46236</v>
      </c>
      <c r="M49" s="172"/>
      <c r="N49" s="171">
        <v>7412</v>
      </c>
      <c r="O49" s="172"/>
      <c r="P49" s="171">
        <v>48325</v>
      </c>
      <c r="Q49" s="172"/>
      <c r="R49" s="169">
        <v>695301</v>
      </c>
      <c r="S49" s="170"/>
    </row>
    <row r="50" spans="2:19" ht="3" customHeight="1"/>
    <row r="51" spans="2:19" ht="5.0999999999999996" customHeight="1"/>
  </sheetData>
  <mergeCells count="311">
    <mergeCell ref="A1:E1"/>
    <mergeCell ref="A2:S2"/>
    <mergeCell ref="A3:G3"/>
    <mergeCell ref="A4:R4"/>
    <mergeCell ref="A5:R5"/>
    <mergeCell ref="B6:R6"/>
    <mergeCell ref="N8:O8"/>
    <mergeCell ref="P8:Q8"/>
    <mergeCell ref="B9:C9"/>
    <mergeCell ref="D9:E9"/>
    <mergeCell ref="F9:G9"/>
    <mergeCell ref="H9:I9"/>
    <mergeCell ref="J9:K9"/>
    <mergeCell ref="L9:M9"/>
    <mergeCell ref="N9:O9"/>
    <mergeCell ref="P9:Q9"/>
    <mergeCell ref="B8:C8"/>
    <mergeCell ref="D8:E8"/>
    <mergeCell ref="F8:G8"/>
    <mergeCell ref="H8:I8"/>
    <mergeCell ref="J8:K8"/>
    <mergeCell ref="L8:M8"/>
    <mergeCell ref="N10:O10"/>
    <mergeCell ref="P10:Q10"/>
    <mergeCell ref="B11:C11"/>
    <mergeCell ref="D11:E11"/>
    <mergeCell ref="F11:G11"/>
    <mergeCell ref="H11:I11"/>
    <mergeCell ref="J11:K11"/>
    <mergeCell ref="L11:M11"/>
    <mergeCell ref="N11:O11"/>
    <mergeCell ref="P11:Q11"/>
    <mergeCell ref="B10:C10"/>
    <mergeCell ref="D10:E10"/>
    <mergeCell ref="F10:G10"/>
    <mergeCell ref="H10:I10"/>
    <mergeCell ref="J10:K10"/>
    <mergeCell ref="L10:M10"/>
    <mergeCell ref="N12:O12"/>
    <mergeCell ref="P12:Q12"/>
    <mergeCell ref="B13:C13"/>
    <mergeCell ref="D13:E13"/>
    <mergeCell ref="F13:G13"/>
    <mergeCell ref="H13:I13"/>
    <mergeCell ref="J13:K13"/>
    <mergeCell ref="L13:M13"/>
    <mergeCell ref="N13:O13"/>
    <mergeCell ref="P13:Q13"/>
    <mergeCell ref="B12:C12"/>
    <mergeCell ref="D12:E12"/>
    <mergeCell ref="F12:G12"/>
    <mergeCell ref="H12:I12"/>
    <mergeCell ref="J12:K12"/>
    <mergeCell ref="L12:M12"/>
    <mergeCell ref="N14:O14"/>
    <mergeCell ref="P14:Q14"/>
    <mergeCell ref="B15:C15"/>
    <mergeCell ref="D15:E15"/>
    <mergeCell ref="F15:G15"/>
    <mergeCell ref="H15:I15"/>
    <mergeCell ref="J15:K15"/>
    <mergeCell ref="L15:M15"/>
    <mergeCell ref="N15:O15"/>
    <mergeCell ref="P15:Q15"/>
    <mergeCell ref="B14:C14"/>
    <mergeCell ref="D14:E14"/>
    <mergeCell ref="F14:G14"/>
    <mergeCell ref="H14:I14"/>
    <mergeCell ref="J14:K14"/>
    <mergeCell ref="L14:M14"/>
    <mergeCell ref="N16:O16"/>
    <mergeCell ref="P16:Q16"/>
    <mergeCell ref="B17:C17"/>
    <mergeCell ref="D17:E17"/>
    <mergeCell ref="F17:G17"/>
    <mergeCell ref="H17:I17"/>
    <mergeCell ref="J17:K17"/>
    <mergeCell ref="L17:M17"/>
    <mergeCell ref="N17:O17"/>
    <mergeCell ref="P17:Q17"/>
    <mergeCell ref="B16:C16"/>
    <mergeCell ref="D16:E16"/>
    <mergeCell ref="F16:G16"/>
    <mergeCell ref="H16:I16"/>
    <mergeCell ref="J16:K16"/>
    <mergeCell ref="L16:M16"/>
    <mergeCell ref="N18:O18"/>
    <mergeCell ref="P18:Q18"/>
    <mergeCell ref="B19:C19"/>
    <mergeCell ref="D19:E19"/>
    <mergeCell ref="F19:G19"/>
    <mergeCell ref="H19:I19"/>
    <mergeCell ref="J19:K19"/>
    <mergeCell ref="L19:M19"/>
    <mergeCell ref="N19:O19"/>
    <mergeCell ref="P19:Q19"/>
    <mergeCell ref="B18:C18"/>
    <mergeCell ref="D18:E18"/>
    <mergeCell ref="F18:G18"/>
    <mergeCell ref="H18:I18"/>
    <mergeCell ref="J18:K18"/>
    <mergeCell ref="L18:M18"/>
    <mergeCell ref="N20:O20"/>
    <mergeCell ref="P20:Q20"/>
    <mergeCell ref="B21:C21"/>
    <mergeCell ref="D21:E21"/>
    <mergeCell ref="F21:G21"/>
    <mergeCell ref="H21:I21"/>
    <mergeCell ref="J21:K21"/>
    <mergeCell ref="L21:M21"/>
    <mergeCell ref="N21:O21"/>
    <mergeCell ref="P21:Q21"/>
    <mergeCell ref="B20:C20"/>
    <mergeCell ref="D20:E20"/>
    <mergeCell ref="F20:G20"/>
    <mergeCell ref="H20:I20"/>
    <mergeCell ref="J20:K20"/>
    <mergeCell ref="L20:M20"/>
    <mergeCell ref="N22:O22"/>
    <mergeCell ref="P22:Q22"/>
    <mergeCell ref="B23:C23"/>
    <mergeCell ref="D23:E23"/>
    <mergeCell ref="F23:G23"/>
    <mergeCell ref="H23:I23"/>
    <mergeCell ref="J23:K23"/>
    <mergeCell ref="L23:M23"/>
    <mergeCell ref="N23:O23"/>
    <mergeCell ref="P23:Q23"/>
    <mergeCell ref="B22:C22"/>
    <mergeCell ref="D22:E22"/>
    <mergeCell ref="F22:G22"/>
    <mergeCell ref="H22:I22"/>
    <mergeCell ref="J22:K22"/>
    <mergeCell ref="L22:M22"/>
    <mergeCell ref="N24:O24"/>
    <mergeCell ref="P24:Q24"/>
    <mergeCell ref="B25:C25"/>
    <mergeCell ref="D25:E25"/>
    <mergeCell ref="F25:G25"/>
    <mergeCell ref="H25:I25"/>
    <mergeCell ref="J25:K25"/>
    <mergeCell ref="L25:M25"/>
    <mergeCell ref="N25:O25"/>
    <mergeCell ref="P25:Q25"/>
    <mergeCell ref="B24:C24"/>
    <mergeCell ref="D24:E24"/>
    <mergeCell ref="F24:G24"/>
    <mergeCell ref="H24:I24"/>
    <mergeCell ref="J24:K24"/>
    <mergeCell ref="L24:M24"/>
    <mergeCell ref="N26:O26"/>
    <mergeCell ref="P26:Q26"/>
    <mergeCell ref="B30:C31"/>
    <mergeCell ref="D30:E31"/>
    <mergeCell ref="F30:G31"/>
    <mergeCell ref="H30:I31"/>
    <mergeCell ref="J30:K31"/>
    <mergeCell ref="L30:M31"/>
    <mergeCell ref="N30:O31"/>
    <mergeCell ref="P30:Q31"/>
    <mergeCell ref="B26:C26"/>
    <mergeCell ref="D26:E26"/>
    <mergeCell ref="F26:G26"/>
    <mergeCell ref="H26:I26"/>
    <mergeCell ref="J26:K26"/>
    <mergeCell ref="L26:M26"/>
    <mergeCell ref="R30:R31"/>
    <mergeCell ref="B32:C32"/>
    <mergeCell ref="D32:E32"/>
    <mergeCell ref="F32:G32"/>
    <mergeCell ref="H32:I32"/>
    <mergeCell ref="J32:K32"/>
    <mergeCell ref="L32:M32"/>
    <mergeCell ref="N32:O32"/>
    <mergeCell ref="P32:Q32"/>
    <mergeCell ref="N33:O33"/>
    <mergeCell ref="P33:Q33"/>
    <mergeCell ref="B34:C34"/>
    <mergeCell ref="D34:E34"/>
    <mergeCell ref="F34:G34"/>
    <mergeCell ref="H34:I34"/>
    <mergeCell ref="J34:K34"/>
    <mergeCell ref="L34:M34"/>
    <mergeCell ref="N34:O34"/>
    <mergeCell ref="P34:Q34"/>
    <mergeCell ref="B33:C33"/>
    <mergeCell ref="D33:E33"/>
    <mergeCell ref="F33:G33"/>
    <mergeCell ref="H33:I33"/>
    <mergeCell ref="J33:K33"/>
    <mergeCell ref="L33:M33"/>
    <mergeCell ref="N35:O35"/>
    <mergeCell ref="P35:Q35"/>
    <mergeCell ref="B36:C36"/>
    <mergeCell ref="D36:E36"/>
    <mergeCell ref="F36:G36"/>
    <mergeCell ref="H36:I36"/>
    <mergeCell ref="J36:K36"/>
    <mergeCell ref="L36:M36"/>
    <mergeCell ref="N36:O36"/>
    <mergeCell ref="P36:Q36"/>
    <mergeCell ref="B35:C35"/>
    <mergeCell ref="D35:E35"/>
    <mergeCell ref="F35:G35"/>
    <mergeCell ref="H35:I35"/>
    <mergeCell ref="J35:K35"/>
    <mergeCell ref="L35:M35"/>
    <mergeCell ref="N37:O37"/>
    <mergeCell ref="P37:Q37"/>
    <mergeCell ref="B38:C38"/>
    <mergeCell ref="D38:E38"/>
    <mergeCell ref="F38:G38"/>
    <mergeCell ref="H38:I38"/>
    <mergeCell ref="J38:K38"/>
    <mergeCell ref="L38:M38"/>
    <mergeCell ref="N38:O38"/>
    <mergeCell ref="P38:Q38"/>
    <mergeCell ref="B37:C37"/>
    <mergeCell ref="D37:E37"/>
    <mergeCell ref="F37:G37"/>
    <mergeCell ref="H37:I37"/>
    <mergeCell ref="J37:K37"/>
    <mergeCell ref="L37:M37"/>
    <mergeCell ref="N39:O39"/>
    <mergeCell ref="P39:Q39"/>
    <mergeCell ref="B40:C40"/>
    <mergeCell ref="D40:E40"/>
    <mergeCell ref="F40:G40"/>
    <mergeCell ref="H40:I40"/>
    <mergeCell ref="J40:K40"/>
    <mergeCell ref="L40:M40"/>
    <mergeCell ref="N40:O40"/>
    <mergeCell ref="P40:Q40"/>
    <mergeCell ref="B39:C39"/>
    <mergeCell ref="D39:E39"/>
    <mergeCell ref="F39:G39"/>
    <mergeCell ref="H39:I39"/>
    <mergeCell ref="J39:K39"/>
    <mergeCell ref="L39:M39"/>
    <mergeCell ref="N41:O41"/>
    <mergeCell ref="P41:Q41"/>
    <mergeCell ref="B42:C42"/>
    <mergeCell ref="D42:E42"/>
    <mergeCell ref="F42:G42"/>
    <mergeCell ref="H42:I42"/>
    <mergeCell ref="J42:K42"/>
    <mergeCell ref="L42:M42"/>
    <mergeCell ref="N42:O42"/>
    <mergeCell ref="P42:Q42"/>
    <mergeCell ref="B41:C41"/>
    <mergeCell ref="D41:E41"/>
    <mergeCell ref="F41:G41"/>
    <mergeCell ref="H41:I41"/>
    <mergeCell ref="J41:K41"/>
    <mergeCell ref="L41:M41"/>
    <mergeCell ref="N43:O43"/>
    <mergeCell ref="P43:Q43"/>
    <mergeCell ref="B44:C44"/>
    <mergeCell ref="D44:E44"/>
    <mergeCell ref="F44:G44"/>
    <mergeCell ref="H44:I44"/>
    <mergeCell ref="J44:K44"/>
    <mergeCell ref="L44:M44"/>
    <mergeCell ref="N44:O44"/>
    <mergeCell ref="P44:Q44"/>
    <mergeCell ref="B43:C43"/>
    <mergeCell ref="D43:E43"/>
    <mergeCell ref="F43:G43"/>
    <mergeCell ref="H43:I43"/>
    <mergeCell ref="J43:K43"/>
    <mergeCell ref="L43:M43"/>
    <mergeCell ref="N45:O45"/>
    <mergeCell ref="P45:Q45"/>
    <mergeCell ref="B46:C46"/>
    <mergeCell ref="D46:E46"/>
    <mergeCell ref="F46:G46"/>
    <mergeCell ref="H46:I46"/>
    <mergeCell ref="J46:K46"/>
    <mergeCell ref="L46:M46"/>
    <mergeCell ref="N46:O46"/>
    <mergeCell ref="P46:Q46"/>
    <mergeCell ref="B45:C45"/>
    <mergeCell ref="D45:E45"/>
    <mergeCell ref="F45:G45"/>
    <mergeCell ref="H45:I45"/>
    <mergeCell ref="J45:K45"/>
    <mergeCell ref="L45:M45"/>
    <mergeCell ref="N49:O49"/>
    <mergeCell ref="P49:Q49"/>
    <mergeCell ref="B49:C49"/>
    <mergeCell ref="D49:E49"/>
    <mergeCell ref="F49:G49"/>
    <mergeCell ref="H49:I49"/>
    <mergeCell ref="J49:K49"/>
    <mergeCell ref="L49:M49"/>
    <mergeCell ref="N47:O47"/>
    <mergeCell ref="P47:Q47"/>
    <mergeCell ref="B48:C48"/>
    <mergeCell ref="D48:E48"/>
    <mergeCell ref="F48:G48"/>
    <mergeCell ref="H48:I48"/>
    <mergeCell ref="J48:K48"/>
    <mergeCell ref="L48:M48"/>
    <mergeCell ref="N48:O48"/>
    <mergeCell ref="P48:Q48"/>
    <mergeCell ref="B47:C47"/>
    <mergeCell ref="D47:E47"/>
    <mergeCell ref="F47:G47"/>
    <mergeCell ref="H47:I47"/>
    <mergeCell ref="J47:K47"/>
    <mergeCell ref="L47:M47"/>
  </mergeCells>
  <phoneticPr fontId="3"/>
  <printOptions horizontalCentered="1"/>
  <pageMargins left="0" right="0" top="0" bottom="0" header="0.31496062992125984" footer="0.31496062992125984"/>
  <pageSetup paperSize="9" scale="85" orientation="landscape" blackAndWhite="1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K18"/>
  <sheetViews>
    <sheetView view="pageBreakPreview" zoomScale="85" zoomScaleNormal="100" zoomScaleSheetLayoutView="85" workbookViewId="0"/>
  </sheetViews>
  <sheetFormatPr defaultRowHeight="13.5"/>
  <cols>
    <col min="1" max="1" width="1.375" style="9" customWidth="1"/>
    <col min="2" max="2" width="19.75" style="9" customWidth="1"/>
    <col min="3" max="7" width="17.625" style="9" customWidth="1"/>
    <col min="8" max="8" width="1.375" style="9" customWidth="1"/>
    <col min="9" max="10" width="9" style="9"/>
    <col min="11" max="11" width="9" style="9" customWidth="1"/>
    <col min="12" max="16384" width="9" style="9"/>
  </cols>
  <sheetData>
    <row r="1" spans="2:11" ht="24.75" customHeight="1">
      <c r="B1" s="85" t="s">
        <v>103</v>
      </c>
      <c r="G1" s="5" t="s">
        <v>256</v>
      </c>
    </row>
    <row r="2" spans="2:11" ht="23.1" customHeight="1">
      <c r="B2" s="207" t="s">
        <v>104</v>
      </c>
      <c r="C2" s="207" t="s">
        <v>105</v>
      </c>
      <c r="D2" s="207" t="s">
        <v>106</v>
      </c>
      <c r="E2" s="239" t="s">
        <v>107</v>
      </c>
      <c r="F2" s="239"/>
      <c r="G2" s="207" t="s">
        <v>108</v>
      </c>
      <c r="H2" s="10"/>
    </row>
    <row r="3" spans="2:11" ht="23.1" customHeight="1">
      <c r="B3" s="208"/>
      <c r="C3" s="208"/>
      <c r="D3" s="208"/>
      <c r="E3" s="82" t="s">
        <v>228</v>
      </c>
      <c r="F3" s="82" t="s">
        <v>1</v>
      </c>
      <c r="G3" s="208"/>
      <c r="H3" s="10"/>
    </row>
    <row r="4" spans="2:11" ht="26.25" customHeight="1">
      <c r="B4" s="34" t="s">
        <v>188</v>
      </c>
      <c r="C4" s="86"/>
      <c r="D4" s="86"/>
      <c r="E4" s="86"/>
      <c r="F4" s="87"/>
      <c r="G4" s="86"/>
      <c r="H4" s="10"/>
    </row>
    <row r="5" spans="2:11" ht="26.25" customHeight="1">
      <c r="B5" s="34" t="s">
        <v>192</v>
      </c>
      <c r="C5" s="88">
        <v>3000000</v>
      </c>
      <c r="D5" s="89" t="s">
        <v>231</v>
      </c>
      <c r="E5" s="89" t="s">
        <v>231</v>
      </c>
      <c r="F5" s="89" t="s">
        <v>231</v>
      </c>
      <c r="G5" s="88">
        <v>3000000</v>
      </c>
      <c r="H5" s="10"/>
    </row>
    <row r="6" spans="2:11" ht="26.25" customHeight="1">
      <c r="B6" s="34" t="s">
        <v>193</v>
      </c>
      <c r="C6" s="88">
        <v>147842798</v>
      </c>
      <c r="D6" s="88">
        <v>19239135</v>
      </c>
      <c r="E6" s="88">
        <v>38262072</v>
      </c>
      <c r="F6" s="89" t="s">
        <v>231</v>
      </c>
      <c r="G6" s="88">
        <v>128819861</v>
      </c>
      <c r="H6" s="10"/>
    </row>
    <row r="7" spans="2:11" ht="26.25" customHeight="1">
      <c r="B7" s="34" t="s">
        <v>189</v>
      </c>
      <c r="C7" s="88"/>
      <c r="D7" s="88"/>
      <c r="E7" s="88"/>
      <c r="F7" s="89"/>
      <c r="G7" s="88"/>
      <c r="H7" s="10"/>
    </row>
    <row r="8" spans="2:11" ht="26.25" customHeight="1">
      <c r="B8" s="34" t="s">
        <v>193</v>
      </c>
      <c r="C8" s="88">
        <v>48744635</v>
      </c>
      <c r="D8" s="88">
        <v>55996579</v>
      </c>
      <c r="E8" s="88">
        <v>6056923</v>
      </c>
      <c r="F8" s="89" t="s">
        <v>231</v>
      </c>
      <c r="G8" s="88">
        <v>98684291</v>
      </c>
      <c r="H8" s="10"/>
    </row>
    <row r="9" spans="2:11" ht="26.25" customHeight="1">
      <c r="B9" s="34" t="s">
        <v>190</v>
      </c>
      <c r="C9" s="88"/>
      <c r="D9" s="88"/>
      <c r="E9" s="88"/>
      <c r="F9" s="89"/>
      <c r="G9" s="88"/>
      <c r="H9" s="10"/>
    </row>
    <row r="10" spans="2:11" ht="26.25" customHeight="1">
      <c r="B10" s="90" t="s">
        <v>194</v>
      </c>
      <c r="C10" s="88">
        <v>23188939000</v>
      </c>
      <c r="D10" s="89" t="s">
        <v>231</v>
      </c>
      <c r="E10" s="88">
        <v>2002298000</v>
      </c>
      <c r="F10" s="89" t="s">
        <v>231</v>
      </c>
      <c r="G10" s="88">
        <v>21186641000</v>
      </c>
      <c r="H10" s="10"/>
    </row>
    <row r="11" spans="2:11" ht="26.25" customHeight="1">
      <c r="B11" s="90" t="s">
        <v>195</v>
      </c>
      <c r="C11" s="89" t="s">
        <v>231</v>
      </c>
      <c r="D11" s="89" t="s">
        <v>231</v>
      </c>
      <c r="E11" s="89" t="s">
        <v>231</v>
      </c>
      <c r="F11" s="89" t="s">
        <v>231</v>
      </c>
      <c r="G11" s="89" t="s">
        <v>231</v>
      </c>
      <c r="H11" s="10"/>
    </row>
    <row r="12" spans="2:11" ht="26.25" customHeight="1">
      <c r="B12" s="90" t="s">
        <v>191</v>
      </c>
      <c r="C12" s="88"/>
      <c r="D12" s="88"/>
      <c r="E12" s="88"/>
      <c r="F12" s="89"/>
      <c r="G12" s="88"/>
      <c r="H12" s="10"/>
    </row>
    <row r="13" spans="2:11" ht="26.25" customHeight="1">
      <c r="B13" s="90" t="s">
        <v>196</v>
      </c>
      <c r="C13" s="88">
        <v>1909422192</v>
      </c>
      <c r="D13" s="88">
        <v>1909871880</v>
      </c>
      <c r="E13" s="88">
        <v>1909422192</v>
      </c>
      <c r="F13" s="89" t="s">
        <v>231</v>
      </c>
      <c r="G13" s="88">
        <v>1909871880</v>
      </c>
      <c r="H13" s="10"/>
      <c r="K13" s="147"/>
    </row>
    <row r="14" spans="2:11" ht="26.25" customHeight="1">
      <c r="B14" s="36" t="s">
        <v>8</v>
      </c>
      <c r="C14" s="88">
        <v>25297948625</v>
      </c>
      <c r="D14" s="88">
        <v>1985107594</v>
      </c>
      <c r="E14" s="88">
        <v>3956039187</v>
      </c>
      <c r="F14" s="89" t="s">
        <v>231</v>
      </c>
      <c r="G14" s="88">
        <v>23327017032</v>
      </c>
      <c r="H14" s="10"/>
    </row>
    <row r="15" spans="2:11" ht="5.25" customHeight="1"/>
    <row r="17" spans="3:7">
      <c r="C17" s="146"/>
      <c r="D17" s="146"/>
    </row>
    <row r="18" spans="3:7">
      <c r="E18" s="146"/>
      <c r="G18" s="146"/>
    </row>
  </sheetData>
  <mergeCells count="5">
    <mergeCell ref="B2:B3"/>
    <mergeCell ref="C2:C3"/>
    <mergeCell ref="D2:D3"/>
    <mergeCell ref="E2:F2"/>
    <mergeCell ref="G2:G3"/>
  </mergeCells>
  <phoneticPr fontId="3"/>
  <printOptions horizontalCentered="1"/>
  <pageMargins left="0.39370078740157483" right="0.39370078740157483" top="0.59055118110236227" bottom="0.59055118110236227" header="0.31496062992125984" footer="0.31496062992125984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Q22"/>
  <sheetViews>
    <sheetView view="pageBreakPreview" zoomScaleNormal="100" zoomScaleSheetLayoutView="100" workbookViewId="0"/>
  </sheetViews>
  <sheetFormatPr defaultRowHeight="13.5"/>
  <cols>
    <col min="1" max="1" width="1.375" style="49" customWidth="1"/>
    <col min="2" max="3" width="14.625" style="49" customWidth="1"/>
    <col min="4" max="4" width="31.875" style="49" customWidth="1"/>
    <col min="5" max="5" width="17.375" style="49" customWidth="1"/>
    <col min="6" max="6" width="10.875" style="7" customWidth="1"/>
    <col min="7" max="7" width="44.75" style="49" bestFit="1" customWidth="1"/>
    <col min="8" max="8" width="1.375" style="49" customWidth="1"/>
    <col min="9" max="9" width="1.5" style="49" customWidth="1"/>
    <col min="10" max="10" width="9" style="50" customWidth="1"/>
    <col min="11" max="17" width="9" style="50"/>
    <col min="18" max="16384" width="9" style="49"/>
  </cols>
  <sheetData>
    <row r="1" spans="1:17" ht="21.75" customHeight="1">
      <c r="A1" s="50"/>
      <c r="B1" s="52" t="s">
        <v>109</v>
      </c>
      <c r="C1" s="50"/>
      <c r="D1" s="50"/>
      <c r="E1" s="50"/>
      <c r="F1" s="8"/>
      <c r="G1" s="50"/>
      <c r="H1" s="50"/>
    </row>
    <row r="2" spans="1:17" ht="21.75" customHeight="1">
      <c r="A2" s="50"/>
      <c r="B2" s="52" t="s">
        <v>110</v>
      </c>
      <c r="C2" s="53"/>
      <c r="D2" s="53"/>
      <c r="E2" s="50"/>
      <c r="F2" s="8"/>
      <c r="G2" s="54" t="s">
        <v>234</v>
      </c>
      <c r="H2" s="50"/>
    </row>
    <row r="3" spans="1:17" s="57" customFormat="1" ht="24.95" customHeight="1">
      <c r="A3" s="55"/>
      <c r="B3" s="240" t="s">
        <v>14</v>
      </c>
      <c r="C3" s="240"/>
      <c r="D3" s="78" t="s">
        <v>111</v>
      </c>
      <c r="E3" s="78" t="s">
        <v>112</v>
      </c>
      <c r="F3" s="56" t="s">
        <v>113</v>
      </c>
      <c r="G3" s="78" t="s">
        <v>114</v>
      </c>
      <c r="H3" s="55"/>
      <c r="J3" s="55"/>
      <c r="K3" s="55"/>
      <c r="L3" s="55"/>
      <c r="M3" s="55"/>
      <c r="N3" s="55"/>
      <c r="O3" s="55"/>
      <c r="P3" s="55"/>
      <c r="Q3" s="55"/>
    </row>
    <row r="4" spans="1:17" ht="24.95" customHeight="1">
      <c r="A4" s="50"/>
      <c r="B4" s="241" t="s">
        <v>236</v>
      </c>
      <c r="C4" s="242"/>
      <c r="D4" s="61" t="s">
        <v>268</v>
      </c>
      <c r="E4" s="61" t="s">
        <v>197</v>
      </c>
      <c r="F4" s="79">
        <v>515323000</v>
      </c>
      <c r="G4" s="61" t="s">
        <v>198</v>
      </c>
      <c r="H4" s="50"/>
      <c r="J4" s="134"/>
      <c r="K4" s="134"/>
      <c r="L4" s="135"/>
      <c r="M4" s="134"/>
    </row>
    <row r="5" spans="1:17" ht="24.95" customHeight="1">
      <c r="A5" s="50"/>
      <c r="B5" s="243"/>
      <c r="C5" s="244"/>
      <c r="D5" s="61" t="s">
        <v>269</v>
      </c>
      <c r="E5" s="62" t="s">
        <v>270</v>
      </c>
      <c r="F5" s="79">
        <f>217056000+32721000</f>
        <v>249777000</v>
      </c>
      <c r="G5" s="61" t="s">
        <v>257</v>
      </c>
      <c r="H5" s="50"/>
      <c r="J5" s="134"/>
      <c r="K5" s="134"/>
      <c r="L5" s="135"/>
      <c r="M5" s="134"/>
    </row>
    <row r="6" spans="1:17" ht="24.95" customHeight="1">
      <c r="A6" s="50"/>
      <c r="B6" s="243"/>
      <c r="C6" s="244"/>
      <c r="D6" s="141" t="s">
        <v>278</v>
      </c>
      <c r="E6" s="142" t="s">
        <v>296</v>
      </c>
      <c r="F6" s="133">
        <f>153994000+30480000</f>
        <v>184474000</v>
      </c>
      <c r="G6" s="141" t="s">
        <v>297</v>
      </c>
      <c r="H6" s="50"/>
      <c r="J6" s="134"/>
      <c r="K6" s="134"/>
      <c r="L6" s="135"/>
      <c r="M6" s="134"/>
    </row>
    <row r="7" spans="1:17" ht="24.95" customHeight="1">
      <c r="A7" s="50"/>
      <c r="B7" s="243"/>
      <c r="C7" s="244"/>
      <c r="D7" s="141" t="s">
        <v>280</v>
      </c>
      <c r="E7" s="142" t="s">
        <v>270</v>
      </c>
      <c r="F7" s="133">
        <f>95007000+66118000</f>
        <v>161125000</v>
      </c>
      <c r="G7" s="141" t="s">
        <v>295</v>
      </c>
      <c r="H7" s="50"/>
      <c r="J7" s="134"/>
      <c r="K7" s="134"/>
      <c r="L7" s="135"/>
      <c r="M7" s="134"/>
    </row>
    <row r="8" spans="1:17" ht="24.95" customHeight="1">
      <c r="A8" s="50"/>
      <c r="B8" s="243"/>
      <c r="C8" s="244"/>
      <c r="D8" s="141" t="s">
        <v>279</v>
      </c>
      <c r="E8" s="141" t="s">
        <v>294</v>
      </c>
      <c r="F8" s="133">
        <v>132910000</v>
      </c>
      <c r="G8" s="141" t="s">
        <v>298</v>
      </c>
      <c r="H8" s="50"/>
      <c r="J8" s="134"/>
      <c r="K8" s="134"/>
      <c r="L8" s="135"/>
      <c r="M8" s="134"/>
    </row>
    <row r="9" spans="1:17" ht="24.95" customHeight="1">
      <c r="A9" s="50"/>
      <c r="B9" s="243"/>
      <c r="C9" s="244"/>
      <c r="D9" s="61" t="s">
        <v>281</v>
      </c>
      <c r="E9" s="61" t="s">
        <v>282</v>
      </c>
      <c r="F9" s="79">
        <v>99000000</v>
      </c>
      <c r="G9" s="61" t="s">
        <v>283</v>
      </c>
      <c r="H9" s="50"/>
      <c r="J9" s="134"/>
      <c r="K9" s="134"/>
      <c r="L9" s="135"/>
      <c r="M9" s="134"/>
    </row>
    <row r="10" spans="1:17" ht="24.95" customHeight="1">
      <c r="A10" s="50"/>
      <c r="B10" s="243"/>
      <c r="C10" s="244"/>
      <c r="D10" s="63" t="s">
        <v>264</v>
      </c>
      <c r="E10" s="64"/>
      <c r="F10" s="133">
        <f>F11-F4-F5-F6-F7-F8-F9</f>
        <v>524866000</v>
      </c>
      <c r="G10" s="66"/>
      <c r="H10" s="50"/>
    </row>
    <row r="11" spans="1:17" ht="24.95" customHeight="1">
      <c r="A11" s="50"/>
      <c r="B11" s="245"/>
      <c r="C11" s="246"/>
      <c r="D11" s="65" t="s">
        <v>265</v>
      </c>
      <c r="E11" s="64"/>
      <c r="F11" s="133">
        <v>1867475000</v>
      </c>
      <c r="G11" s="66"/>
      <c r="H11" s="50"/>
    </row>
    <row r="12" spans="1:17" ht="24.95" customHeight="1">
      <c r="A12" s="50"/>
      <c r="B12" s="247" t="s">
        <v>116</v>
      </c>
      <c r="C12" s="248"/>
      <c r="D12" s="143" t="s">
        <v>284</v>
      </c>
      <c r="E12" s="144" t="s">
        <v>301</v>
      </c>
      <c r="F12" s="133">
        <v>50941100000</v>
      </c>
      <c r="G12" s="145" t="s">
        <v>289</v>
      </c>
      <c r="H12" s="50"/>
      <c r="J12" s="134"/>
      <c r="K12" s="136"/>
      <c r="L12" s="135"/>
      <c r="M12" s="136"/>
    </row>
    <row r="13" spans="1:17" ht="24.95" customHeight="1">
      <c r="A13" s="50"/>
      <c r="B13" s="249"/>
      <c r="C13" s="250"/>
      <c r="D13" s="143" t="s">
        <v>285</v>
      </c>
      <c r="E13" s="144" t="s">
        <v>299</v>
      </c>
      <c r="F13" s="133">
        <f>3010980000+690900000+3220000</f>
        <v>3705100000</v>
      </c>
      <c r="G13" s="145" t="s">
        <v>290</v>
      </c>
      <c r="H13" s="50"/>
      <c r="J13" s="134"/>
      <c r="K13" s="136"/>
      <c r="L13" s="135"/>
      <c r="M13" s="137"/>
    </row>
    <row r="14" spans="1:17" ht="24.95" customHeight="1">
      <c r="A14" s="50"/>
      <c r="B14" s="249"/>
      <c r="C14" s="250"/>
      <c r="D14" s="143" t="s">
        <v>286</v>
      </c>
      <c r="E14" s="144" t="s">
        <v>301</v>
      </c>
      <c r="F14" s="133">
        <f>828743000+170358000+8780000</f>
        <v>1007881000</v>
      </c>
      <c r="G14" s="145" t="s">
        <v>303</v>
      </c>
      <c r="H14" s="50"/>
      <c r="J14" s="134"/>
      <c r="K14" s="134"/>
      <c r="L14" s="135"/>
      <c r="M14" s="136"/>
    </row>
    <row r="15" spans="1:17" ht="24.95" customHeight="1">
      <c r="A15" s="50"/>
      <c r="B15" s="249"/>
      <c r="C15" s="250"/>
      <c r="D15" s="143" t="s">
        <v>287</v>
      </c>
      <c r="E15" s="144" t="s">
        <v>291</v>
      </c>
      <c r="F15" s="133">
        <v>866140000</v>
      </c>
      <c r="G15" s="145" t="s">
        <v>292</v>
      </c>
      <c r="H15" s="50"/>
      <c r="J15" s="134"/>
      <c r="K15" s="136"/>
      <c r="L15" s="135"/>
      <c r="M15" s="136"/>
    </row>
    <row r="16" spans="1:17" ht="24.95" customHeight="1">
      <c r="A16" s="50"/>
      <c r="B16" s="249"/>
      <c r="C16" s="250"/>
      <c r="D16" s="143" t="s">
        <v>288</v>
      </c>
      <c r="E16" s="144" t="s">
        <v>304</v>
      </c>
      <c r="F16" s="133">
        <v>640490000</v>
      </c>
      <c r="G16" s="145" t="s">
        <v>293</v>
      </c>
      <c r="H16" s="50"/>
      <c r="J16" s="134"/>
      <c r="K16" s="134"/>
      <c r="L16" s="135"/>
      <c r="M16" s="137"/>
    </row>
    <row r="17" spans="1:13" ht="24.95" customHeight="1">
      <c r="A17" s="50"/>
      <c r="B17" s="249"/>
      <c r="C17" s="250"/>
      <c r="D17" s="143" t="s">
        <v>300</v>
      </c>
      <c r="E17" s="144" t="s">
        <v>301</v>
      </c>
      <c r="F17" s="133">
        <v>303000000</v>
      </c>
      <c r="G17" s="145" t="s">
        <v>302</v>
      </c>
      <c r="H17" s="50"/>
      <c r="J17" s="134"/>
      <c r="K17" s="134"/>
      <c r="L17" s="135"/>
      <c r="M17" s="136"/>
    </row>
    <row r="18" spans="1:13" ht="24.95" customHeight="1">
      <c r="A18" s="50"/>
      <c r="B18" s="249"/>
      <c r="C18" s="250"/>
      <c r="D18" s="63" t="s">
        <v>1</v>
      </c>
      <c r="E18" s="64"/>
      <c r="F18" s="133">
        <f>F19-F12-F13-F14-F15-F16-F17</f>
        <v>25954109981</v>
      </c>
      <c r="G18" s="66"/>
      <c r="H18" s="50"/>
    </row>
    <row r="19" spans="1:13" ht="24.95" customHeight="1">
      <c r="A19" s="50"/>
      <c r="B19" s="251"/>
      <c r="C19" s="252"/>
      <c r="D19" s="60" t="s">
        <v>115</v>
      </c>
      <c r="E19" s="58"/>
      <c r="F19" s="133">
        <f>F20-F11</f>
        <v>83417820981</v>
      </c>
      <c r="G19" s="66"/>
      <c r="H19" s="50"/>
    </row>
    <row r="20" spans="1:13" ht="24.95" customHeight="1">
      <c r="A20" s="50"/>
      <c r="B20" s="253" t="s">
        <v>43</v>
      </c>
      <c r="C20" s="254"/>
      <c r="D20" s="59"/>
      <c r="E20" s="58"/>
      <c r="F20" s="133">
        <v>85285295981</v>
      </c>
      <c r="G20" s="59"/>
      <c r="H20" s="50"/>
    </row>
    <row r="21" spans="1:13" ht="3.75" customHeight="1">
      <c r="A21" s="50"/>
      <c r="B21" s="50"/>
      <c r="C21" s="50"/>
      <c r="D21" s="50"/>
      <c r="E21" s="50"/>
      <c r="F21" s="8"/>
      <c r="G21" s="50"/>
      <c r="H21" s="50"/>
    </row>
    <row r="22" spans="1:13" ht="12" customHeight="1"/>
  </sheetData>
  <mergeCells count="4">
    <mergeCell ref="B3:C3"/>
    <mergeCell ref="B4:C11"/>
    <mergeCell ref="B12:C19"/>
    <mergeCell ref="B20:C20"/>
  </mergeCells>
  <phoneticPr fontId="3"/>
  <printOptions horizontalCentered="1"/>
  <pageMargins left="0.39370078740157483" right="0.39370078740157483" top="0.59055118110236227" bottom="0.59055118110236227" header="0.31496062992125984" footer="0.31496062992125984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I14"/>
  <sheetViews>
    <sheetView view="pageBreakPreview" zoomScale="85" zoomScaleNormal="100" zoomScaleSheetLayoutView="85" workbookViewId="0"/>
  </sheetViews>
  <sheetFormatPr defaultRowHeight="13.5"/>
  <cols>
    <col min="1" max="1" width="1.25" style="49" customWidth="1"/>
    <col min="2" max="2" width="17.875" style="49" customWidth="1"/>
    <col min="3" max="3" width="21" style="49" customWidth="1"/>
    <col min="4" max="5" width="17.125" style="49" customWidth="1"/>
    <col min="6" max="6" width="15.125" style="49" customWidth="1"/>
    <col min="7" max="7" width="1.25" style="49" customWidth="1"/>
    <col min="8" max="8" width="9" style="49"/>
    <col min="9" max="9" width="12" style="49" customWidth="1"/>
    <col min="10" max="16384" width="9" style="49"/>
  </cols>
  <sheetData>
    <row r="1" spans="2:9" ht="21" customHeight="1">
      <c r="B1" s="203" t="s">
        <v>117</v>
      </c>
      <c r="C1" s="203"/>
      <c r="D1" s="203"/>
      <c r="E1" s="203"/>
      <c r="F1" s="203"/>
    </row>
    <row r="2" spans="2:9" ht="21" customHeight="1">
      <c r="B2" s="67" t="s">
        <v>118</v>
      </c>
      <c r="F2" s="68" t="s">
        <v>233</v>
      </c>
    </row>
    <row r="3" spans="2:9" ht="22.5" customHeight="1">
      <c r="B3" s="69" t="s">
        <v>119</v>
      </c>
      <c r="C3" s="70" t="s">
        <v>104</v>
      </c>
      <c r="D3" s="71" t="s">
        <v>120</v>
      </c>
      <c r="E3" s="71"/>
      <c r="F3" s="72" t="s">
        <v>0</v>
      </c>
    </row>
    <row r="4" spans="2:9" ht="22.5" customHeight="1">
      <c r="B4" s="255" t="s">
        <v>121</v>
      </c>
      <c r="C4" s="258" t="s">
        <v>9</v>
      </c>
      <c r="D4" s="73" t="s">
        <v>122</v>
      </c>
      <c r="E4" s="74"/>
      <c r="F4" s="84">
        <v>69252295720</v>
      </c>
    </row>
    <row r="5" spans="2:9" ht="22.5" customHeight="1">
      <c r="B5" s="256"/>
      <c r="C5" s="259"/>
      <c r="D5" s="73" t="s">
        <v>123</v>
      </c>
      <c r="E5" s="74"/>
      <c r="F5" s="84">
        <v>19935597000</v>
      </c>
    </row>
    <row r="6" spans="2:9" ht="22.5" customHeight="1">
      <c r="B6" s="256"/>
      <c r="C6" s="259"/>
      <c r="D6" s="73" t="s">
        <v>204</v>
      </c>
      <c r="E6" s="74"/>
      <c r="F6" s="84">
        <v>11004501000</v>
      </c>
    </row>
    <row r="7" spans="2:9" ht="22.5" customHeight="1">
      <c r="B7" s="256"/>
      <c r="C7" s="259"/>
      <c r="D7" s="73" t="s">
        <v>124</v>
      </c>
      <c r="E7" s="74"/>
      <c r="F7" s="84">
        <v>1133028670</v>
      </c>
    </row>
    <row r="8" spans="2:9" ht="22.5" customHeight="1">
      <c r="B8" s="256"/>
      <c r="C8" s="259"/>
      <c r="D8" s="75" t="s">
        <v>205</v>
      </c>
      <c r="E8" s="74"/>
      <c r="F8" s="84">
        <v>691151674</v>
      </c>
    </row>
    <row r="9" spans="2:9" ht="22.5" customHeight="1">
      <c r="B9" s="256"/>
      <c r="C9" s="259"/>
      <c r="D9" s="75" t="s">
        <v>1</v>
      </c>
      <c r="E9" s="74"/>
      <c r="F9" s="84">
        <f>F10-(F4+F5+F6+F7+F8)</f>
        <v>3074667154</v>
      </c>
      <c r="I9" s="83"/>
    </row>
    <row r="10" spans="2:9" ht="22.5" customHeight="1">
      <c r="B10" s="256"/>
      <c r="C10" s="260"/>
      <c r="D10" s="261" t="s">
        <v>125</v>
      </c>
      <c r="E10" s="262"/>
      <c r="F10" s="84">
        <v>105091241218</v>
      </c>
    </row>
    <row r="11" spans="2:9" ht="22.5" customHeight="1">
      <c r="B11" s="256"/>
      <c r="C11" s="258" t="s">
        <v>10</v>
      </c>
      <c r="D11" s="263" t="s">
        <v>206</v>
      </c>
      <c r="E11" s="264"/>
      <c r="F11" s="84">
        <v>2889102173</v>
      </c>
    </row>
    <row r="12" spans="2:9" ht="22.5" customHeight="1">
      <c r="B12" s="256"/>
      <c r="C12" s="259"/>
      <c r="D12" s="263" t="s">
        <v>207</v>
      </c>
      <c r="E12" s="264"/>
      <c r="F12" s="84">
        <v>113836266957</v>
      </c>
    </row>
    <row r="13" spans="2:9" ht="22.5" customHeight="1">
      <c r="B13" s="256"/>
      <c r="C13" s="260"/>
      <c r="D13" s="261" t="s">
        <v>125</v>
      </c>
      <c r="E13" s="262"/>
      <c r="F13" s="84">
        <v>116725369130</v>
      </c>
    </row>
    <row r="14" spans="2:9" ht="22.5" customHeight="1">
      <c r="B14" s="257"/>
      <c r="C14" s="265" t="s">
        <v>8</v>
      </c>
      <c r="D14" s="266"/>
      <c r="E14" s="267"/>
      <c r="F14" s="84">
        <f>F10+F13</f>
        <v>221816610348</v>
      </c>
    </row>
  </sheetData>
  <mergeCells count="9">
    <mergeCell ref="B1:F1"/>
    <mergeCell ref="B4:B14"/>
    <mergeCell ref="C4:C10"/>
    <mergeCell ref="D10:E10"/>
    <mergeCell ref="C11:C13"/>
    <mergeCell ref="D11:E11"/>
    <mergeCell ref="D12:E12"/>
    <mergeCell ref="D13:E13"/>
    <mergeCell ref="C14:E14"/>
  </mergeCells>
  <phoneticPr fontId="3"/>
  <printOptions horizontalCentered="1"/>
  <pageMargins left="0.39370078740157483" right="0.39370078740157483" top="0.59055118110236227" bottom="0.59055118110236227" header="0.31496062992125984" footer="0.31496062992125984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H13"/>
  <sheetViews>
    <sheetView view="pageBreakPreview" zoomScale="85" zoomScaleNormal="100" zoomScaleSheetLayoutView="85" workbookViewId="0"/>
  </sheetViews>
  <sheetFormatPr defaultRowHeight="13.5"/>
  <cols>
    <col min="1" max="1" width="2.25" style="9" customWidth="1"/>
    <col min="2" max="2" width="23.625" style="9" customWidth="1"/>
    <col min="3" max="7" width="15.625" style="9" customWidth="1"/>
    <col min="8" max="8" width="2.25" style="9" customWidth="1"/>
    <col min="9" max="16384" width="9" style="9"/>
  </cols>
  <sheetData>
    <row r="1" spans="1:8" ht="29.25" customHeight="1">
      <c r="B1" s="268" t="s">
        <v>126</v>
      </c>
      <c r="C1" s="269"/>
      <c r="D1" s="269"/>
      <c r="E1" s="270" t="s">
        <v>233</v>
      </c>
      <c r="F1" s="270"/>
      <c r="G1" s="270"/>
    </row>
    <row r="2" spans="1:8" ht="24.95" customHeight="1">
      <c r="B2" s="271" t="s">
        <v>14</v>
      </c>
      <c r="C2" s="271" t="s">
        <v>113</v>
      </c>
      <c r="D2" s="272" t="s">
        <v>127</v>
      </c>
      <c r="E2" s="271"/>
      <c r="F2" s="271"/>
      <c r="G2" s="271"/>
    </row>
    <row r="3" spans="1:8" s="12" customFormat="1" ht="27.95" customHeight="1">
      <c r="B3" s="271"/>
      <c r="C3" s="271"/>
      <c r="D3" s="127" t="s">
        <v>128</v>
      </c>
      <c r="E3" s="128" t="s">
        <v>129</v>
      </c>
      <c r="F3" s="128" t="s">
        <v>130</v>
      </c>
      <c r="G3" s="128" t="s">
        <v>131</v>
      </c>
    </row>
    <row r="4" spans="1:8" ht="30" customHeight="1">
      <c r="B4" s="43" t="s">
        <v>132</v>
      </c>
      <c r="C4" s="45">
        <v>219533193970</v>
      </c>
      <c r="D4" s="45">
        <f>D7-D5</f>
        <v>113955261130</v>
      </c>
      <c r="E4" s="45">
        <f>E7-E5</f>
        <v>10992973000</v>
      </c>
      <c r="F4" s="45">
        <f>C4-D4-E4-G4</f>
        <v>83362096524</v>
      </c>
      <c r="G4" s="45">
        <v>11222863316</v>
      </c>
    </row>
    <row r="5" spans="1:8" ht="30" customHeight="1">
      <c r="B5" s="43" t="s">
        <v>133</v>
      </c>
      <c r="C5" s="45">
        <v>4819052909</v>
      </c>
      <c r="D5" s="45">
        <v>2770108000</v>
      </c>
      <c r="E5" s="45">
        <f>1890645000+3247405000-1451423000</f>
        <v>3686627000</v>
      </c>
      <c r="F5" s="45">
        <f t="shared" ref="F5:F7" si="0">C5-D5-E5-G5</f>
        <v>-1637682091</v>
      </c>
      <c r="G5" s="45"/>
    </row>
    <row r="6" spans="1:8" ht="30" customHeight="1">
      <c r="B6" s="43" t="s">
        <v>134</v>
      </c>
      <c r="C6" s="45">
        <v>11808652670</v>
      </c>
      <c r="D6" s="45"/>
      <c r="E6" s="45"/>
      <c r="F6" s="45">
        <f t="shared" si="0"/>
        <v>11772195305</v>
      </c>
      <c r="G6" s="45">
        <v>36457365</v>
      </c>
    </row>
    <row r="7" spans="1:8" ht="30" customHeight="1">
      <c r="B7" s="47" t="s">
        <v>43</v>
      </c>
      <c r="C7" s="45">
        <f>SUM(C4:C6)</f>
        <v>236160899549</v>
      </c>
      <c r="D7" s="45">
        <v>116725369130</v>
      </c>
      <c r="E7" s="45">
        <v>14679600000</v>
      </c>
      <c r="F7" s="45">
        <f t="shared" si="0"/>
        <v>93496609738</v>
      </c>
      <c r="G7" s="45">
        <f>SUM(G4:G6)</f>
        <v>11259320681</v>
      </c>
    </row>
    <row r="8" spans="1:8" s="101" customFormat="1" ht="3.75" customHeight="1"/>
    <row r="9" spans="1:8" s="101" customFormat="1" ht="21.75" customHeight="1"/>
    <row r="10" spans="1:8">
      <c r="A10" s="101"/>
      <c r="B10" s="129"/>
      <c r="C10" s="129"/>
      <c r="D10" s="129"/>
      <c r="E10" s="129"/>
      <c r="F10" s="129"/>
      <c r="G10" s="129"/>
      <c r="H10" s="101"/>
    </row>
    <row r="11" spans="1:8">
      <c r="A11" s="101"/>
      <c r="B11" s="130"/>
      <c r="C11" s="130"/>
      <c r="D11" s="130"/>
      <c r="E11" s="130"/>
      <c r="F11" s="130"/>
      <c r="G11" s="130"/>
      <c r="H11" s="101"/>
    </row>
    <row r="12" spans="1:8">
      <c r="B12" s="131"/>
      <c r="C12" s="130"/>
      <c r="D12" s="131"/>
      <c r="E12" s="131"/>
      <c r="F12" s="131"/>
      <c r="G12" s="131"/>
    </row>
    <row r="13" spans="1:8">
      <c r="A13" s="12"/>
      <c r="B13" s="12"/>
      <c r="C13" s="12"/>
      <c r="D13" s="12"/>
      <c r="E13" s="12"/>
      <c r="F13" s="12"/>
      <c r="G13" s="12"/>
      <c r="H13" s="12"/>
    </row>
  </sheetData>
  <mergeCells count="5">
    <mergeCell ref="B1:D1"/>
    <mergeCell ref="E1:G1"/>
    <mergeCell ref="B2:B3"/>
    <mergeCell ref="C2:C3"/>
    <mergeCell ref="D2:G2"/>
  </mergeCells>
  <phoneticPr fontId="3"/>
  <printOptions horizontalCentered="1"/>
  <pageMargins left="0.39370078740157483" right="0.39370078740157483" top="0.59055118110236227" bottom="0.59055118110236227" header="0.31496062992125984" footer="0.31496062992125984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C6"/>
  <sheetViews>
    <sheetView view="pageBreakPreview" zoomScale="85" zoomScaleNormal="178" zoomScaleSheetLayoutView="85" workbookViewId="0"/>
  </sheetViews>
  <sheetFormatPr defaultRowHeight="13.5"/>
  <cols>
    <col min="1" max="1" width="1" style="49" customWidth="1"/>
    <col min="2" max="2" width="38.125" style="49" customWidth="1"/>
    <col min="3" max="3" width="22" style="49" customWidth="1"/>
    <col min="4" max="4" width="1" style="49" customWidth="1"/>
    <col min="5" max="16384" width="9" style="49"/>
  </cols>
  <sheetData>
    <row r="1" spans="1:3" ht="21.75" customHeight="1">
      <c r="B1" s="203" t="s">
        <v>135</v>
      </c>
      <c r="C1" s="203"/>
    </row>
    <row r="2" spans="1:3" ht="21.75" customHeight="1">
      <c r="B2" s="52" t="s">
        <v>136</v>
      </c>
      <c r="C2" s="51" t="s">
        <v>233</v>
      </c>
    </row>
    <row r="3" spans="1:3" ht="32.25" customHeight="1">
      <c r="A3" s="50"/>
      <c r="B3" s="76" t="s">
        <v>57</v>
      </c>
      <c r="C3" s="76" t="s">
        <v>108</v>
      </c>
    </row>
    <row r="4" spans="1:3" ht="32.25" customHeight="1">
      <c r="A4" s="50"/>
      <c r="B4" s="77" t="s">
        <v>137</v>
      </c>
      <c r="C4" s="45">
        <v>4276453726</v>
      </c>
    </row>
    <row r="5" spans="1:3" ht="32.25" customHeight="1">
      <c r="A5" s="50"/>
      <c r="B5" s="77" t="s">
        <v>8</v>
      </c>
      <c r="C5" s="45">
        <f>SUM(C4)</f>
        <v>4276453726</v>
      </c>
    </row>
    <row r="6" spans="1:3" ht="1.9" customHeight="1"/>
  </sheetData>
  <mergeCells count="1">
    <mergeCell ref="B1:C1"/>
  </mergeCells>
  <phoneticPr fontId="3"/>
  <printOptions horizontalCentered="1"/>
  <pageMargins left="0.39370078740157483" right="0.39370078740157483" top="0.59055118110236227" bottom="0.59055118110236227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6D1610-9385-48F3-B1D3-5C41D365BCC5}">
  <sheetPr>
    <pageSetUpPr fitToPage="1"/>
  </sheetPr>
  <dimension ref="A1:S27"/>
  <sheetViews>
    <sheetView view="pageBreakPreview" zoomScale="85" zoomScaleNormal="100" zoomScaleSheetLayoutView="85" workbookViewId="0">
      <selection sqref="A1:E1"/>
    </sheetView>
  </sheetViews>
  <sheetFormatPr defaultRowHeight="13.5"/>
  <cols>
    <col min="1" max="1" width="0.875" customWidth="1"/>
    <col min="2" max="2" width="3.75" customWidth="1"/>
    <col min="3" max="3" width="16.75" customWidth="1"/>
    <col min="4" max="17" width="8.5" customWidth="1"/>
    <col min="18" max="18" width="16.25" customWidth="1"/>
    <col min="19" max="19" width="0.625" customWidth="1"/>
    <col min="20" max="20" width="0.375" customWidth="1"/>
  </cols>
  <sheetData>
    <row r="1" spans="1:19" ht="18.75" customHeight="1">
      <c r="A1" s="200" t="s">
        <v>11</v>
      </c>
      <c r="B1" s="201"/>
      <c r="C1" s="201"/>
      <c r="D1" s="201"/>
      <c r="E1" s="201"/>
    </row>
    <row r="2" spans="1:19" ht="24.75" customHeight="1">
      <c r="A2" s="202" t="s">
        <v>274</v>
      </c>
      <c r="B2" s="202"/>
      <c r="C2" s="202"/>
      <c r="D2" s="202"/>
      <c r="E2" s="202"/>
      <c r="F2" s="202"/>
      <c r="G2" s="202"/>
      <c r="H2" s="202"/>
      <c r="I2" s="202"/>
      <c r="J2" s="202"/>
      <c r="K2" s="202"/>
      <c r="L2" s="202"/>
      <c r="M2" s="202"/>
      <c r="N2" s="202"/>
      <c r="O2" s="202"/>
      <c r="P2" s="202"/>
      <c r="Q2" s="202"/>
      <c r="R2" s="202"/>
      <c r="S2" s="202"/>
    </row>
    <row r="3" spans="1:19" ht="19.5" customHeight="1">
      <c r="A3" s="200" t="s">
        <v>266</v>
      </c>
      <c r="B3" s="201"/>
      <c r="C3" s="201"/>
      <c r="D3" s="201"/>
      <c r="E3" s="201"/>
      <c r="F3" s="201"/>
      <c r="G3" s="201"/>
      <c r="H3" s="148"/>
      <c r="I3" s="148"/>
      <c r="J3" s="148"/>
      <c r="K3" s="148"/>
      <c r="L3" s="148"/>
      <c r="M3" s="148"/>
      <c r="N3" s="148"/>
      <c r="O3" s="148"/>
      <c r="P3" s="148"/>
      <c r="Q3" s="148"/>
      <c r="R3" s="148"/>
    </row>
    <row r="4" spans="1:19" ht="17.25" customHeight="1">
      <c r="A4" s="203"/>
      <c r="B4" s="203"/>
      <c r="C4" s="203"/>
      <c r="D4" s="203"/>
      <c r="E4" s="203"/>
      <c r="F4" s="203"/>
      <c r="G4" s="203"/>
      <c r="H4" s="203"/>
      <c r="I4" s="203"/>
      <c r="J4" s="203"/>
      <c r="K4" s="203"/>
      <c r="L4" s="203"/>
      <c r="M4" s="203"/>
      <c r="N4" s="203"/>
      <c r="O4" s="203"/>
      <c r="P4" s="203"/>
      <c r="Q4" s="203"/>
      <c r="R4" s="203"/>
    </row>
    <row r="5" spans="1:19" ht="16.5" customHeight="1">
      <c r="A5" s="200" t="s">
        <v>12</v>
      </c>
      <c r="B5" s="201"/>
      <c r="C5" s="201"/>
      <c r="D5" s="201"/>
      <c r="E5" s="201"/>
      <c r="F5" s="201"/>
      <c r="G5" s="201"/>
      <c r="H5" s="201"/>
      <c r="I5" s="201"/>
      <c r="J5" s="201"/>
      <c r="K5" s="201"/>
      <c r="L5" s="201"/>
      <c r="M5" s="201"/>
      <c r="N5" s="201"/>
      <c r="O5" s="201"/>
      <c r="P5" s="201"/>
      <c r="Q5" s="201"/>
      <c r="R5" s="201"/>
    </row>
    <row r="6" spans="1:19" ht="1.5" customHeight="1">
      <c r="B6" s="204"/>
      <c r="C6" s="204"/>
      <c r="D6" s="204"/>
      <c r="E6" s="204"/>
      <c r="F6" s="204"/>
      <c r="G6" s="204"/>
      <c r="H6" s="204"/>
      <c r="I6" s="204"/>
      <c r="J6" s="204"/>
      <c r="K6" s="204"/>
      <c r="L6" s="204"/>
      <c r="M6" s="204"/>
      <c r="N6" s="204"/>
      <c r="O6" s="204"/>
      <c r="P6" s="204"/>
      <c r="Q6" s="204"/>
      <c r="R6" s="204"/>
    </row>
    <row r="7" spans="1:19" ht="20.25" customHeight="1">
      <c r="B7" s="149" t="s">
        <v>13</v>
      </c>
      <c r="C7" s="150"/>
      <c r="D7" s="151"/>
      <c r="E7" s="151"/>
      <c r="F7" s="151"/>
      <c r="G7" s="151"/>
      <c r="H7" s="151"/>
      <c r="I7" s="151"/>
      <c r="J7" s="151"/>
      <c r="K7" s="151"/>
      <c r="L7" s="151"/>
      <c r="M7" s="151"/>
      <c r="N7" s="151"/>
      <c r="O7" s="151"/>
      <c r="P7" s="151"/>
      <c r="Q7" s="152" t="s">
        <v>232</v>
      </c>
      <c r="R7" s="151"/>
    </row>
    <row r="8" spans="1:19" ht="37.5" customHeight="1">
      <c r="B8" s="182" t="s">
        <v>14</v>
      </c>
      <c r="C8" s="182"/>
      <c r="D8" s="191" t="s">
        <v>15</v>
      </c>
      <c r="E8" s="188"/>
      <c r="F8" s="191" t="s">
        <v>16</v>
      </c>
      <c r="G8" s="188"/>
      <c r="H8" s="191" t="s">
        <v>17</v>
      </c>
      <c r="I8" s="188"/>
      <c r="J8" s="191" t="s">
        <v>18</v>
      </c>
      <c r="K8" s="188"/>
      <c r="L8" s="191" t="s">
        <v>19</v>
      </c>
      <c r="M8" s="188"/>
      <c r="N8" s="188" t="s">
        <v>20</v>
      </c>
      <c r="O8" s="182"/>
      <c r="P8" s="198" t="s">
        <v>21</v>
      </c>
      <c r="Q8" s="199"/>
      <c r="R8" s="153"/>
    </row>
    <row r="9" spans="1:19" ht="14.1" customHeight="1">
      <c r="B9" s="176" t="s">
        <v>22</v>
      </c>
      <c r="C9" s="176"/>
      <c r="D9" s="171">
        <v>402588</v>
      </c>
      <c r="E9" s="172"/>
      <c r="F9" s="171">
        <v>4961</v>
      </c>
      <c r="G9" s="172"/>
      <c r="H9" s="171">
        <v>1392</v>
      </c>
      <c r="I9" s="172"/>
      <c r="J9" s="171">
        <v>406158</v>
      </c>
      <c r="K9" s="172"/>
      <c r="L9" s="171">
        <v>159986</v>
      </c>
      <c r="M9" s="172"/>
      <c r="N9" s="171">
        <v>6531</v>
      </c>
      <c r="O9" s="172"/>
      <c r="P9" s="171">
        <v>246171</v>
      </c>
      <c r="Q9" s="172"/>
      <c r="R9" s="153"/>
    </row>
    <row r="10" spans="1:19" ht="14.1" customHeight="1">
      <c r="B10" s="176" t="s">
        <v>23</v>
      </c>
      <c r="C10" s="176"/>
      <c r="D10" s="171">
        <v>120724</v>
      </c>
      <c r="E10" s="172"/>
      <c r="F10" s="171">
        <v>997</v>
      </c>
      <c r="G10" s="172"/>
      <c r="H10" s="171">
        <v>949</v>
      </c>
      <c r="I10" s="172"/>
      <c r="J10" s="171">
        <v>120772</v>
      </c>
      <c r="K10" s="172"/>
      <c r="L10" s="171">
        <v>0</v>
      </c>
      <c r="M10" s="172"/>
      <c r="N10" s="171">
        <v>0</v>
      </c>
      <c r="O10" s="172"/>
      <c r="P10" s="171">
        <v>120772</v>
      </c>
      <c r="Q10" s="172"/>
      <c r="R10" s="153"/>
    </row>
    <row r="11" spans="1:19" ht="14.1" customHeight="1">
      <c r="B11" s="177" t="s">
        <v>24</v>
      </c>
      <c r="C11" s="177"/>
      <c r="D11" s="171">
        <v>824</v>
      </c>
      <c r="E11" s="172"/>
      <c r="F11" s="171">
        <v>0</v>
      </c>
      <c r="G11" s="172"/>
      <c r="H11" s="171">
        <v>0</v>
      </c>
      <c r="I11" s="172"/>
      <c r="J11" s="171">
        <v>824</v>
      </c>
      <c r="K11" s="172"/>
      <c r="L11" s="171">
        <v>0</v>
      </c>
      <c r="M11" s="172"/>
      <c r="N11" s="171">
        <v>0</v>
      </c>
      <c r="O11" s="172"/>
      <c r="P11" s="171">
        <v>824</v>
      </c>
      <c r="Q11" s="172"/>
      <c r="R11" s="153"/>
    </row>
    <row r="12" spans="1:19" ht="14.1" customHeight="1">
      <c r="B12" s="177" t="s">
        <v>25</v>
      </c>
      <c r="C12" s="177"/>
      <c r="D12" s="171">
        <v>262951</v>
      </c>
      <c r="E12" s="172"/>
      <c r="F12" s="171">
        <v>2144</v>
      </c>
      <c r="G12" s="172"/>
      <c r="H12" s="171">
        <v>174</v>
      </c>
      <c r="I12" s="172"/>
      <c r="J12" s="171">
        <v>264921</v>
      </c>
      <c r="K12" s="172"/>
      <c r="L12" s="171">
        <v>151100</v>
      </c>
      <c r="M12" s="172"/>
      <c r="N12" s="171">
        <v>5889</v>
      </c>
      <c r="O12" s="172"/>
      <c r="P12" s="171">
        <v>113820</v>
      </c>
      <c r="Q12" s="172"/>
      <c r="R12" s="153"/>
    </row>
    <row r="13" spans="1:19" ht="14.1" customHeight="1">
      <c r="B13" s="176" t="s">
        <v>26</v>
      </c>
      <c r="C13" s="176"/>
      <c r="D13" s="171">
        <v>16977</v>
      </c>
      <c r="E13" s="172"/>
      <c r="F13" s="171">
        <v>897</v>
      </c>
      <c r="G13" s="172"/>
      <c r="H13" s="171">
        <v>0</v>
      </c>
      <c r="I13" s="172"/>
      <c r="J13" s="171">
        <v>17874</v>
      </c>
      <c r="K13" s="172"/>
      <c r="L13" s="171">
        <v>8474</v>
      </c>
      <c r="M13" s="172"/>
      <c r="N13" s="171">
        <v>625</v>
      </c>
      <c r="O13" s="172"/>
      <c r="P13" s="171">
        <v>9399</v>
      </c>
      <c r="Q13" s="172"/>
      <c r="R13" s="153"/>
    </row>
    <row r="14" spans="1:19" ht="14.1" customHeight="1">
      <c r="B14" s="180" t="s">
        <v>27</v>
      </c>
      <c r="C14" s="180"/>
      <c r="D14" s="171">
        <v>379</v>
      </c>
      <c r="E14" s="172"/>
      <c r="F14" s="171">
        <v>77</v>
      </c>
      <c r="G14" s="172"/>
      <c r="H14" s="171">
        <v>0</v>
      </c>
      <c r="I14" s="172"/>
      <c r="J14" s="171">
        <v>455</v>
      </c>
      <c r="K14" s="172"/>
      <c r="L14" s="171">
        <v>405</v>
      </c>
      <c r="M14" s="172"/>
      <c r="N14" s="171">
        <v>17</v>
      </c>
      <c r="O14" s="172"/>
      <c r="P14" s="171">
        <v>50</v>
      </c>
      <c r="Q14" s="172"/>
      <c r="R14" s="153"/>
    </row>
    <row r="15" spans="1:19" ht="14.1" customHeight="1">
      <c r="B15" s="181" t="s">
        <v>28</v>
      </c>
      <c r="C15" s="181"/>
      <c r="D15" s="171">
        <v>11</v>
      </c>
      <c r="E15" s="172"/>
      <c r="F15" s="171">
        <v>0</v>
      </c>
      <c r="G15" s="172"/>
      <c r="H15" s="171">
        <v>0</v>
      </c>
      <c r="I15" s="172"/>
      <c r="J15" s="171">
        <v>11</v>
      </c>
      <c r="K15" s="172"/>
      <c r="L15" s="171">
        <v>7</v>
      </c>
      <c r="M15" s="172"/>
      <c r="N15" s="171">
        <v>0</v>
      </c>
      <c r="O15" s="172"/>
      <c r="P15" s="171">
        <v>4</v>
      </c>
      <c r="Q15" s="172"/>
      <c r="R15" s="153"/>
    </row>
    <row r="16" spans="1:19" ht="14.1" customHeight="1">
      <c r="B16" s="180" t="s">
        <v>29</v>
      </c>
      <c r="C16" s="180"/>
      <c r="D16" s="171">
        <v>0</v>
      </c>
      <c r="E16" s="172"/>
      <c r="F16" s="171">
        <v>0</v>
      </c>
      <c r="G16" s="172"/>
      <c r="H16" s="171">
        <v>0</v>
      </c>
      <c r="I16" s="172"/>
      <c r="J16" s="171">
        <v>0</v>
      </c>
      <c r="K16" s="172"/>
      <c r="L16" s="171">
        <v>0</v>
      </c>
      <c r="M16" s="172"/>
      <c r="N16" s="171">
        <v>0</v>
      </c>
      <c r="O16" s="172"/>
      <c r="P16" s="171">
        <v>0</v>
      </c>
      <c r="Q16" s="172"/>
      <c r="R16" s="153"/>
    </row>
    <row r="17" spans="2:18" ht="14.1" customHeight="1">
      <c r="B17" s="177" t="s">
        <v>30</v>
      </c>
      <c r="C17" s="177"/>
      <c r="D17" s="171">
        <v>0</v>
      </c>
      <c r="E17" s="172"/>
      <c r="F17" s="171">
        <v>0</v>
      </c>
      <c r="G17" s="172"/>
      <c r="H17" s="171">
        <v>0</v>
      </c>
      <c r="I17" s="172"/>
      <c r="J17" s="171">
        <v>0</v>
      </c>
      <c r="K17" s="172"/>
      <c r="L17" s="171">
        <v>0</v>
      </c>
      <c r="M17" s="172"/>
      <c r="N17" s="171">
        <v>0</v>
      </c>
      <c r="O17" s="172"/>
      <c r="P17" s="171">
        <v>0</v>
      </c>
      <c r="Q17" s="172"/>
      <c r="R17" s="153"/>
    </row>
    <row r="18" spans="2:18" ht="14.1" customHeight="1">
      <c r="B18" s="177" t="s">
        <v>31</v>
      </c>
      <c r="C18" s="177"/>
      <c r="D18" s="171">
        <v>723</v>
      </c>
      <c r="E18" s="172"/>
      <c r="F18" s="171">
        <v>847</v>
      </c>
      <c r="G18" s="172"/>
      <c r="H18" s="171">
        <v>268</v>
      </c>
      <c r="I18" s="172"/>
      <c r="J18" s="171">
        <v>1302</v>
      </c>
      <c r="K18" s="172"/>
      <c r="L18" s="171">
        <v>0</v>
      </c>
      <c r="M18" s="172"/>
      <c r="N18" s="171">
        <v>0</v>
      </c>
      <c r="O18" s="172"/>
      <c r="P18" s="171">
        <v>1302</v>
      </c>
      <c r="Q18" s="172"/>
      <c r="R18" s="153"/>
    </row>
    <row r="19" spans="2:18" ht="14.1" customHeight="1">
      <c r="B19" s="197" t="s">
        <v>32</v>
      </c>
      <c r="C19" s="197"/>
      <c r="D19" s="171">
        <v>1041033</v>
      </c>
      <c r="E19" s="172"/>
      <c r="F19" s="171">
        <v>23547</v>
      </c>
      <c r="G19" s="172"/>
      <c r="H19" s="171">
        <v>11542</v>
      </c>
      <c r="I19" s="172"/>
      <c r="J19" s="171">
        <v>1053039</v>
      </c>
      <c r="K19" s="172"/>
      <c r="L19" s="171">
        <v>267761</v>
      </c>
      <c r="M19" s="172"/>
      <c r="N19" s="171">
        <v>12689</v>
      </c>
      <c r="O19" s="172"/>
      <c r="P19" s="171">
        <v>785277</v>
      </c>
      <c r="Q19" s="172"/>
      <c r="R19" s="153"/>
    </row>
    <row r="20" spans="2:18" ht="14.1" customHeight="1">
      <c r="B20" s="176" t="s">
        <v>33</v>
      </c>
      <c r="C20" s="176"/>
      <c r="D20" s="171">
        <v>417345</v>
      </c>
      <c r="E20" s="172"/>
      <c r="F20" s="171">
        <v>1114</v>
      </c>
      <c r="G20" s="172"/>
      <c r="H20" s="171">
        <v>209</v>
      </c>
      <c r="I20" s="172"/>
      <c r="J20" s="171">
        <v>418250</v>
      </c>
      <c r="K20" s="172"/>
      <c r="L20" s="171">
        <v>0</v>
      </c>
      <c r="M20" s="172"/>
      <c r="N20" s="171">
        <v>0</v>
      </c>
      <c r="O20" s="172"/>
      <c r="P20" s="171">
        <v>418250</v>
      </c>
      <c r="Q20" s="172"/>
      <c r="R20" s="153"/>
    </row>
    <row r="21" spans="2:18" ht="14.1" customHeight="1">
      <c r="B21" s="177" t="s">
        <v>34</v>
      </c>
      <c r="C21" s="177"/>
      <c r="D21" s="171">
        <v>18842</v>
      </c>
      <c r="E21" s="172"/>
      <c r="F21" s="171">
        <v>69</v>
      </c>
      <c r="G21" s="172"/>
      <c r="H21" s="171">
        <v>3</v>
      </c>
      <c r="I21" s="172"/>
      <c r="J21" s="171">
        <v>18907</v>
      </c>
      <c r="K21" s="172"/>
      <c r="L21" s="171">
        <v>8339</v>
      </c>
      <c r="M21" s="172"/>
      <c r="N21" s="171">
        <v>470</v>
      </c>
      <c r="O21" s="172"/>
      <c r="P21" s="171">
        <v>10568</v>
      </c>
      <c r="Q21" s="172"/>
      <c r="R21" s="153"/>
    </row>
    <row r="22" spans="2:18" ht="14.1" customHeight="1">
      <c r="B22" s="176" t="s">
        <v>26</v>
      </c>
      <c r="C22" s="176"/>
      <c r="D22" s="171">
        <v>583638</v>
      </c>
      <c r="E22" s="172"/>
      <c r="F22" s="171">
        <v>8614</v>
      </c>
      <c r="G22" s="172"/>
      <c r="H22" s="171">
        <v>1161</v>
      </c>
      <c r="I22" s="172"/>
      <c r="J22" s="171">
        <v>591092</v>
      </c>
      <c r="K22" s="172"/>
      <c r="L22" s="171">
        <v>259422</v>
      </c>
      <c r="M22" s="172"/>
      <c r="N22" s="171">
        <v>12219</v>
      </c>
      <c r="O22" s="172"/>
      <c r="P22" s="171">
        <v>331670</v>
      </c>
      <c r="Q22" s="172"/>
      <c r="R22" s="153"/>
    </row>
    <row r="23" spans="2:18" ht="14.1" customHeight="1">
      <c r="B23" s="176" t="s">
        <v>30</v>
      </c>
      <c r="C23" s="176"/>
      <c r="D23" s="171">
        <v>1</v>
      </c>
      <c r="E23" s="172"/>
      <c r="F23" s="171">
        <v>0</v>
      </c>
      <c r="G23" s="172"/>
      <c r="H23" s="171">
        <v>0</v>
      </c>
      <c r="I23" s="172"/>
      <c r="J23" s="171">
        <v>1</v>
      </c>
      <c r="K23" s="172"/>
      <c r="L23" s="171">
        <v>1</v>
      </c>
      <c r="M23" s="172"/>
      <c r="N23" s="171">
        <v>0</v>
      </c>
      <c r="O23" s="172"/>
      <c r="P23" s="171">
        <v>0</v>
      </c>
      <c r="Q23" s="172"/>
      <c r="R23" s="153"/>
    </row>
    <row r="24" spans="2:18" ht="14.1" customHeight="1">
      <c r="B24" s="177" t="s">
        <v>31</v>
      </c>
      <c r="C24" s="177"/>
      <c r="D24" s="171">
        <v>21208</v>
      </c>
      <c r="E24" s="172"/>
      <c r="F24" s="171">
        <v>13750</v>
      </c>
      <c r="G24" s="172"/>
      <c r="H24" s="171">
        <v>10168</v>
      </c>
      <c r="I24" s="172"/>
      <c r="J24" s="171">
        <v>24789</v>
      </c>
      <c r="K24" s="172"/>
      <c r="L24" s="171">
        <v>0</v>
      </c>
      <c r="M24" s="172"/>
      <c r="N24" s="171">
        <v>0</v>
      </c>
      <c r="O24" s="172"/>
      <c r="P24" s="171">
        <v>24789</v>
      </c>
      <c r="Q24" s="172"/>
      <c r="R24" s="153"/>
    </row>
    <row r="25" spans="2:18" ht="14.1" customHeight="1">
      <c r="B25" s="176" t="s">
        <v>35</v>
      </c>
      <c r="C25" s="176"/>
      <c r="D25" s="171">
        <v>63791</v>
      </c>
      <c r="E25" s="172"/>
      <c r="F25" s="171">
        <v>5544</v>
      </c>
      <c r="G25" s="172"/>
      <c r="H25" s="171">
        <v>3365</v>
      </c>
      <c r="I25" s="172"/>
      <c r="J25" s="171">
        <v>65969</v>
      </c>
      <c r="K25" s="172"/>
      <c r="L25" s="171">
        <v>39318</v>
      </c>
      <c r="M25" s="172"/>
      <c r="N25" s="171">
        <v>2380</v>
      </c>
      <c r="O25" s="172"/>
      <c r="P25" s="171">
        <v>26652</v>
      </c>
      <c r="Q25" s="172"/>
      <c r="R25" s="153"/>
    </row>
    <row r="26" spans="2:18" ht="14.1" customHeight="1">
      <c r="B26" s="185" t="s">
        <v>8</v>
      </c>
      <c r="C26" s="186"/>
      <c r="D26" s="171">
        <v>1507412</v>
      </c>
      <c r="E26" s="172"/>
      <c r="F26" s="171">
        <v>34052</v>
      </c>
      <c r="G26" s="172"/>
      <c r="H26" s="171">
        <v>16298</v>
      </c>
      <c r="I26" s="172"/>
      <c r="J26" s="171">
        <v>1525166</v>
      </c>
      <c r="K26" s="172"/>
      <c r="L26" s="171">
        <v>467066</v>
      </c>
      <c r="M26" s="172"/>
      <c r="N26" s="171">
        <v>21600</v>
      </c>
      <c r="O26" s="172"/>
      <c r="P26" s="171">
        <v>1058100</v>
      </c>
      <c r="Q26" s="172"/>
      <c r="R26" s="153"/>
    </row>
    <row r="27" spans="2:18" ht="8.4499999999999993" customHeight="1">
      <c r="B27" s="154"/>
      <c r="C27" s="155"/>
      <c r="D27" s="155"/>
      <c r="E27" s="155"/>
      <c r="F27" s="155"/>
      <c r="G27" s="155"/>
      <c r="H27" s="155"/>
      <c r="I27" s="155"/>
      <c r="J27" s="155"/>
      <c r="K27" s="155"/>
      <c r="L27" s="156"/>
      <c r="M27" s="156"/>
      <c r="N27" s="156"/>
      <c r="O27" s="156"/>
      <c r="P27" s="157"/>
      <c r="Q27" s="157"/>
      <c r="R27" s="157"/>
    </row>
  </sheetData>
  <mergeCells count="158">
    <mergeCell ref="A1:E1"/>
    <mergeCell ref="A2:S2"/>
    <mergeCell ref="A3:G3"/>
    <mergeCell ref="A4:R4"/>
    <mergeCell ref="A5:R5"/>
    <mergeCell ref="B6:R6"/>
    <mergeCell ref="N8:O8"/>
    <mergeCell ref="P8:Q8"/>
    <mergeCell ref="B9:C9"/>
    <mergeCell ref="D9:E9"/>
    <mergeCell ref="F9:G9"/>
    <mergeCell ref="H9:I9"/>
    <mergeCell ref="J9:K9"/>
    <mergeCell ref="L9:M9"/>
    <mergeCell ref="N9:O9"/>
    <mergeCell ref="P9:Q9"/>
    <mergeCell ref="B8:C8"/>
    <mergeCell ref="D8:E8"/>
    <mergeCell ref="F8:G8"/>
    <mergeCell ref="H8:I8"/>
    <mergeCell ref="J8:K8"/>
    <mergeCell ref="L8:M8"/>
    <mergeCell ref="N10:O10"/>
    <mergeCell ref="P10:Q10"/>
    <mergeCell ref="B11:C11"/>
    <mergeCell ref="D11:E11"/>
    <mergeCell ref="F11:G11"/>
    <mergeCell ref="H11:I11"/>
    <mergeCell ref="J11:K11"/>
    <mergeCell ref="L11:M11"/>
    <mergeCell ref="N11:O11"/>
    <mergeCell ref="P11:Q11"/>
    <mergeCell ref="B10:C10"/>
    <mergeCell ref="D10:E10"/>
    <mergeCell ref="F10:G10"/>
    <mergeCell ref="H10:I10"/>
    <mergeCell ref="J10:K10"/>
    <mergeCell ref="L10:M10"/>
    <mergeCell ref="N12:O12"/>
    <mergeCell ref="P12:Q12"/>
    <mergeCell ref="B13:C13"/>
    <mergeCell ref="D13:E13"/>
    <mergeCell ref="F13:G13"/>
    <mergeCell ref="H13:I13"/>
    <mergeCell ref="J13:K13"/>
    <mergeCell ref="L13:M13"/>
    <mergeCell ref="N13:O13"/>
    <mergeCell ref="P13:Q13"/>
    <mergeCell ref="B12:C12"/>
    <mergeCell ref="D12:E12"/>
    <mergeCell ref="F12:G12"/>
    <mergeCell ref="H12:I12"/>
    <mergeCell ref="J12:K12"/>
    <mergeCell ref="L12:M12"/>
    <mergeCell ref="N14:O14"/>
    <mergeCell ref="P14:Q14"/>
    <mergeCell ref="B15:C15"/>
    <mergeCell ref="D15:E15"/>
    <mergeCell ref="F15:G15"/>
    <mergeCell ref="H15:I15"/>
    <mergeCell ref="J15:K15"/>
    <mergeCell ref="L15:M15"/>
    <mergeCell ref="N15:O15"/>
    <mergeCell ref="P15:Q15"/>
    <mergeCell ref="B14:C14"/>
    <mergeCell ref="D14:E14"/>
    <mergeCell ref="F14:G14"/>
    <mergeCell ref="H14:I14"/>
    <mergeCell ref="J14:K14"/>
    <mergeCell ref="L14:M14"/>
    <mergeCell ref="N16:O16"/>
    <mergeCell ref="P16:Q16"/>
    <mergeCell ref="B17:C17"/>
    <mergeCell ref="D17:E17"/>
    <mergeCell ref="F17:G17"/>
    <mergeCell ref="H17:I17"/>
    <mergeCell ref="J17:K17"/>
    <mergeCell ref="L17:M17"/>
    <mergeCell ref="N17:O17"/>
    <mergeCell ref="P17:Q17"/>
    <mergeCell ref="B16:C16"/>
    <mergeCell ref="D16:E16"/>
    <mergeCell ref="F16:G16"/>
    <mergeCell ref="H16:I16"/>
    <mergeCell ref="J16:K16"/>
    <mergeCell ref="L16:M16"/>
    <mergeCell ref="N18:O18"/>
    <mergeCell ref="P18:Q18"/>
    <mergeCell ref="B19:C19"/>
    <mergeCell ref="D19:E19"/>
    <mergeCell ref="F19:G19"/>
    <mergeCell ref="H19:I19"/>
    <mergeCell ref="J19:K19"/>
    <mergeCell ref="L19:M19"/>
    <mergeCell ref="N19:O19"/>
    <mergeCell ref="P19:Q19"/>
    <mergeCell ref="B18:C18"/>
    <mergeCell ref="D18:E18"/>
    <mergeCell ref="F18:G18"/>
    <mergeCell ref="H18:I18"/>
    <mergeCell ref="J18:K18"/>
    <mergeCell ref="L18:M18"/>
    <mergeCell ref="N20:O20"/>
    <mergeCell ref="P20:Q20"/>
    <mergeCell ref="B21:C21"/>
    <mergeCell ref="D21:E21"/>
    <mergeCell ref="F21:G21"/>
    <mergeCell ref="H21:I21"/>
    <mergeCell ref="J21:K21"/>
    <mergeCell ref="L21:M21"/>
    <mergeCell ref="N21:O21"/>
    <mergeCell ref="P21:Q21"/>
    <mergeCell ref="B20:C20"/>
    <mergeCell ref="D20:E20"/>
    <mergeCell ref="F20:G20"/>
    <mergeCell ref="H20:I20"/>
    <mergeCell ref="J20:K20"/>
    <mergeCell ref="L20:M20"/>
    <mergeCell ref="N22:O22"/>
    <mergeCell ref="P22:Q22"/>
    <mergeCell ref="B23:C23"/>
    <mergeCell ref="D23:E23"/>
    <mergeCell ref="F23:G23"/>
    <mergeCell ref="H23:I23"/>
    <mergeCell ref="J23:K23"/>
    <mergeCell ref="L23:M23"/>
    <mergeCell ref="N23:O23"/>
    <mergeCell ref="P23:Q23"/>
    <mergeCell ref="B22:C22"/>
    <mergeCell ref="D22:E22"/>
    <mergeCell ref="F22:G22"/>
    <mergeCell ref="H22:I22"/>
    <mergeCell ref="J22:K22"/>
    <mergeCell ref="L22:M22"/>
    <mergeCell ref="N26:O26"/>
    <mergeCell ref="P26:Q26"/>
    <mergeCell ref="B26:C26"/>
    <mergeCell ref="D26:E26"/>
    <mergeCell ref="F26:G26"/>
    <mergeCell ref="H26:I26"/>
    <mergeCell ref="J26:K26"/>
    <mergeCell ref="L26:M26"/>
    <mergeCell ref="N24:O24"/>
    <mergeCell ref="P24:Q24"/>
    <mergeCell ref="B25:C25"/>
    <mergeCell ref="D25:E25"/>
    <mergeCell ref="F25:G25"/>
    <mergeCell ref="H25:I25"/>
    <mergeCell ref="J25:K25"/>
    <mergeCell ref="L25:M25"/>
    <mergeCell ref="N25:O25"/>
    <mergeCell ref="P25:Q25"/>
    <mergeCell ref="B24:C24"/>
    <mergeCell ref="D24:E24"/>
    <mergeCell ref="F24:G24"/>
    <mergeCell ref="H24:I24"/>
    <mergeCell ref="J24:K24"/>
    <mergeCell ref="L24:M24"/>
  </mergeCells>
  <phoneticPr fontId="3"/>
  <printOptions horizontalCentered="1"/>
  <pageMargins left="0" right="0" top="0" bottom="0" header="0.31496062992125984" footer="0.31496062992125984"/>
  <pageSetup paperSize="9" scale="93" orientation="landscape" blackAndWhite="1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6DF77C-01CA-4473-BB49-0F04FE6DD4E3}">
  <sheetPr>
    <pageSetUpPr fitToPage="1"/>
  </sheetPr>
  <dimension ref="A1:S27"/>
  <sheetViews>
    <sheetView view="pageBreakPreview" zoomScale="85" zoomScaleNormal="100" zoomScaleSheetLayoutView="85" workbookViewId="0">
      <selection sqref="A1:E1"/>
    </sheetView>
  </sheetViews>
  <sheetFormatPr defaultRowHeight="13.5"/>
  <cols>
    <col min="1" max="1" width="0.875" customWidth="1"/>
    <col min="2" max="2" width="3.75" customWidth="1"/>
    <col min="3" max="3" width="16.75" customWidth="1"/>
    <col min="4" max="17" width="8.5" customWidth="1"/>
    <col min="18" max="18" width="16.25" customWidth="1"/>
    <col min="19" max="19" width="0.625" customWidth="1"/>
    <col min="20" max="20" width="0.375" customWidth="1"/>
  </cols>
  <sheetData>
    <row r="1" spans="1:19" ht="18.75" customHeight="1">
      <c r="A1" s="200" t="s">
        <v>11</v>
      </c>
      <c r="B1" s="201"/>
      <c r="C1" s="201"/>
      <c r="D1" s="201"/>
      <c r="E1" s="201"/>
    </row>
    <row r="2" spans="1:19" ht="24.75" customHeight="1">
      <c r="A2" s="202" t="s">
        <v>275</v>
      </c>
      <c r="B2" s="202"/>
      <c r="C2" s="202"/>
      <c r="D2" s="202"/>
      <c r="E2" s="202"/>
      <c r="F2" s="202"/>
      <c r="G2" s="202"/>
      <c r="H2" s="202"/>
      <c r="I2" s="202"/>
      <c r="J2" s="202"/>
      <c r="K2" s="202"/>
      <c r="L2" s="202"/>
      <c r="M2" s="202"/>
      <c r="N2" s="202"/>
      <c r="O2" s="202"/>
      <c r="P2" s="202"/>
      <c r="Q2" s="202"/>
      <c r="R2" s="202"/>
      <c r="S2" s="202"/>
    </row>
    <row r="3" spans="1:19" ht="19.5" customHeight="1">
      <c r="A3" s="200" t="s">
        <v>266</v>
      </c>
      <c r="B3" s="201"/>
      <c r="C3" s="201"/>
      <c r="D3" s="201"/>
      <c r="E3" s="201"/>
      <c r="F3" s="201"/>
      <c r="G3" s="201"/>
      <c r="H3" s="148"/>
      <c r="I3" s="148"/>
      <c r="J3" s="148"/>
      <c r="K3" s="148"/>
      <c r="L3" s="148"/>
      <c r="M3" s="148"/>
      <c r="N3" s="148"/>
      <c r="O3" s="148"/>
      <c r="P3" s="148"/>
      <c r="Q3" s="148"/>
      <c r="R3" s="148"/>
    </row>
    <row r="4" spans="1:19" ht="17.25" customHeight="1">
      <c r="A4" s="203"/>
      <c r="B4" s="203"/>
      <c r="C4" s="203"/>
      <c r="D4" s="203"/>
      <c r="E4" s="203"/>
      <c r="F4" s="203"/>
      <c r="G4" s="203"/>
      <c r="H4" s="203"/>
      <c r="I4" s="203"/>
      <c r="J4" s="203"/>
      <c r="K4" s="203"/>
      <c r="L4" s="203"/>
      <c r="M4" s="203"/>
      <c r="N4" s="203"/>
      <c r="O4" s="203"/>
      <c r="P4" s="203"/>
      <c r="Q4" s="203"/>
      <c r="R4" s="203"/>
    </row>
    <row r="5" spans="1:19" ht="16.5" customHeight="1">
      <c r="A5" s="200" t="s">
        <v>12</v>
      </c>
      <c r="B5" s="201"/>
      <c r="C5" s="201"/>
      <c r="D5" s="201"/>
      <c r="E5" s="201"/>
      <c r="F5" s="201"/>
      <c r="G5" s="201"/>
      <c r="H5" s="201"/>
      <c r="I5" s="201"/>
      <c r="J5" s="201"/>
      <c r="K5" s="201"/>
      <c r="L5" s="201"/>
      <c r="M5" s="201"/>
      <c r="N5" s="201"/>
      <c r="O5" s="201"/>
      <c r="P5" s="201"/>
      <c r="Q5" s="201"/>
      <c r="R5" s="201"/>
    </row>
    <row r="6" spans="1:19" ht="1.5" customHeight="1">
      <c r="B6" s="204"/>
      <c r="C6" s="204"/>
      <c r="D6" s="204"/>
      <c r="E6" s="204"/>
      <c r="F6" s="204"/>
      <c r="G6" s="204"/>
      <c r="H6" s="204"/>
      <c r="I6" s="204"/>
      <c r="J6" s="204"/>
      <c r="K6" s="204"/>
      <c r="L6" s="204"/>
      <c r="M6" s="204"/>
      <c r="N6" s="204"/>
      <c r="O6" s="204"/>
      <c r="P6" s="204"/>
      <c r="Q6" s="204"/>
      <c r="R6" s="204"/>
    </row>
    <row r="7" spans="1:19" ht="20.25" customHeight="1">
      <c r="B7" s="149" t="s">
        <v>13</v>
      </c>
      <c r="C7" s="150"/>
      <c r="D7" s="151"/>
      <c r="E7" s="151"/>
      <c r="F7" s="151"/>
      <c r="G7" s="151"/>
      <c r="H7" s="151"/>
      <c r="I7" s="151"/>
      <c r="J7" s="151"/>
      <c r="K7" s="151"/>
      <c r="L7" s="151"/>
      <c r="M7" s="151"/>
      <c r="N7" s="151"/>
      <c r="O7" s="151"/>
      <c r="P7" s="151"/>
      <c r="Q7" s="152" t="s">
        <v>232</v>
      </c>
      <c r="R7" s="151"/>
    </row>
    <row r="8" spans="1:19" ht="37.5" customHeight="1">
      <c r="B8" s="182" t="s">
        <v>14</v>
      </c>
      <c r="C8" s="182"/>
      <c r="D8" s="191" t="s">
        <v>15</v>
      </c>
      <c r="E8" s="188"/>
      <c r="F8" s="191" t="s">
        <v>16</v>
      </c>
      <c r="G8" s="188"/>
      <c r="H8" s="191" t="s">
        <v>17</v>
      </c>
      <c r="I8" s="188"/>
      <c r="J8" s="191" t="s">
        <v>18</v>
      </c>
      <c r="K8" s="188"/>
      <c r="L8" s="191" t="s">
        <v>19</v>
      </c>
      <c r="M8" s="188"/>
      <c r="N8" s="188" t="s">
        <v>20</v>
      </c>
      <c r="O8" s="182"/>
      <c r="P8" s="198" t="s">
        <v>21</v>
      </c>
      <c r="Q8" s="199"/>
      <c r="R8" s="153"/>
    </row>
    <row r="9" spans="1:19" ht="14.1" customHeight="1">
      <c r="B9" s="176" t="s">
        <v>22</v>
      </c>
      <c r="C9" s="176"/>
      <c r="D9" s="171">
        <v>410696</v>
      </c>
      <c r="E9" s="172"/>
      <c r="F9" s="171">
        <v>5511</v>
      </c>
      <c r="G9" s="172"/>
      <c r="H9" s="171">
        <v>2426</v>
      </c>
      <c r="I9" s="172"/>
      <c r="J9" s="171">
        <v>413780</v>
      </c>
      <c r="K9" s="172"/>
      <c r="L9" s="171">
        <v>162017</v>
      </c>
      <c r="M9" s="172"/>
      <c r="N9" s="171">
        <v>6696</v>
      </c>
      <c r="O9" s="172"/>
      <c r="P9" s="171">
        <v>251763</v>
      </c>
      <c r="Q9" s="172"/>
      <c r="R9" s="153"/>
    </row>
    <row r="10" spans="1:19" ht="14.1" customHeight="1">
      <c r="B10" s="176" t="s">
        <v>23</v>
      </c>
      <c r="C10" s="176"/>
      <c r="D10" s="171">
        <v>122133</v>
      </c>
      <c r="E10" s="172"/>
      <c r="F10" s="171">
        <v>997</v>
      </c>
      <c r="G10" s="172"/>
      <c r="H10" s="171">
        <v>949</v>
      </c>
      <c r="I10" s="172"/>
      <c r="J10" s="171">
        <v>122181</v>
      </c>
      <c r="K10" s="172"/>
      <c r="L10" s="171">
        <v>0</v>
      </c>
      <c r="M10" s="172"/>
      <c r="N10" s="171">
        <v>0</v>
      </c>
      <c r="O10" s="172"/>
      <c r="P10" s="171">
        <v>122181</v>
      </c>
      <c r="Q10" s="172"/>
      <c r="R10" s="153"/>
    </row>
    <row r="11" spans="1:19" ht="14.1" customHeight="1">
      <c r="B11" s="177" t="s">
        <v>24</v>
      </c>
      <c r="C11" s="177"/>
      <c r="D11" s="171">
        <v>824</v>
      </c>
      <c r="E11" s="172"/>
      <c r="F11" s="171">
        <v>0</v>
      </c>
      <c r="G11" s="172"/>
      <c r="H11" s="171">
        <v>0</v>
      </c>
      <c r="I11" s="172"/>
      <c r="J11" s="171">
        <v>824</v>
      </c>
      <c r="K11" s="172"/>
      <c r="L11" s="171">
        <v>0</v>
      </c>
      <c r="M11" s="172"/>
      <c r="N11" s="171">
        <v>0</v>
      </c>
      <c r="O11" s="172"/>
      <c r="P11" s="171">
        <v>824</v>
      </c>
      <c r="Q11" s="172"/>
      <c r="R11" s="153"/>
    </row>
    <row r="12" spans="1:19" ht="14.1" customHeight="1">
      <c r="B12" s="177" t="s">
        <v>25</v>
      </c>
      <c r="C12" s="177"/>
      <c r="D12" s="171">
        <v>268765</v>
      </c>
      <c r="E12" s="172"/>
      <c r="F12" s="171">
        <v>2683</v>
      </c>
      <c r="G12" s="172"/>
      <c r="H12" s="171">
        <v>391</v>
      </c>
      <c r="I12" s="172"/>
      <c r="J12" s="171">
        <v>271057</v>
      </c>
      <c r="K12" s="172"/>
      <c r="L12" s="171">
        <v>153097</v>
      </c>
      <c r="M12" s="172"/>
      <c r="N12" s="171">
        <v>6043</v>
      </c>
      <c r="O12" s="172"/>
      <c r="P12" s="171">
        <v>117960</v>
      </c>
      <c r="Q12" s="172"/>
      <c r="R12" s="153"/>
    </row>
    <row r="13" spans="1:19" ht="14.1" customHeight="1">
      <c r="B13" s="176" t="s">
        <v>26</v>
      </c>
      <c r="C13" s="176"/>
      <c r="D13" s="171">
        <v>17087</v>
      </c>
      <c r="E13" s="172"/>
      <c r="F13" s="171">
        <v>907</v>
      </c>
      <c r="G13" s="172"/>
      <c r="H13" s="171">
        <v>104</v>
      </c>
      <c r="I13" s="172"/>
      <c r="J13" s="171">
        <v>17890</v>
      </c>
      <c r="K13" s="172"/>
      <c r="L13" s="171">
        <v>8478</v>
      </c>
      <c r="M13" s="172"/>
      <c r="N13" s="171">
        <v>625</v>
      </c>
      <c r="O13" s="172"/>
      <c r="P13" s="171">
        <v>9412</v>
      </c>
      <c r="Q13" s="172"/>
      <c r="R13" s="153"/>
    </row>
    <row r="14" spans="1:19" ht="14.1" customHeight="1">
      <c r="B14" s="180" t="s">
        <v>27</v>
      </c>
      <c r="C14" s="180"/>
      <c r="D14" s="171">
        <v>379</v>
      </c>
      <c r="E14" s="172"/>
      <c r="F14" s="171">
        <v>77</v>
      </c>
      <c r="G14" s="172"/>
      <c r="H14" s="171">
        <v>0</v>
      </c>
      <c r="I14" s="172"/>
      <c r="J14" s="171">
        <v>455</v>
      </c>
      <c r="K14" s="172"/>
      <c r="L14" s="171">
        <v>405</v>
      </c>
      <c r="M14" s="172"/>
      <c r="N14" s="171">
        <v>17</v>
      </c>
      <c r="O14" s="172"/>
      <c r="P14" s="171">
        <v>50</v>
      </c>
      <c r="Q14" s="172"/>
      <c r="R14" s="153"/>
    </row>
    <row r="15" spans="1:19" ht="14.1" customHeight="1">
      <c r="B15" s="181" t="s">
        <v>28</v>
      </c>
      <c r="C15" s="181"/>
      <c r="D15" s="171">
        <v>11</v>
      </c>
      <c r="E15" s="172"/>
      <c r="F15" s="171">
        <v>0</v>
      </c>
      <c r="G15" s="172"/>
      <c r="H15" s="171">
        <v>0</v>
      </c>
      <c r="I15" s="172"/>
      <c r="J15" s="171">
        <v>11</v>
      </c>
      <c r="K15" s="172"/>
      <c r="L15" s="171">
        <v>7</v>
      </c>
      <c r="M15" s="172"/>
      <c r="N15" s="171">
        <v>0</v>
      </c>
      <c r="O15" s="172"/>
      <c r="P15" s="171">
        <v>4</v>
      </c>
      <c r="Q15" s="172"/>
      <c r="R15" s="153"/>
    </row>
    <row r="16" spans="1:19" ht="14.1" customHeight="1">
      <c r="B16" s="180" t="s">
        <v>29</v>
      </c>
      <c r="C16" s="180"/>
      <c r="D16" s="171">
        <v>0</v>
      </c>
      <c r="E16" s="172"/>
      <c r="F16" s="171">
        <v>0</v>
      </c>
      <c r="G16" s="172"/>
      <c r="H16" s="171">
        <v>0</v>
      </c>
      <c r="I16" s="172"/>
      <c r="J16" s="171">
        <v>0</v>
      </c>
      <c r="K16" s="172"/>
      <c r="L16" s="171">
        <v>0</v>
      </c>
      <c r="M16" s="172"/>
      <c r="N16" s="171">
        <v>0</v>
      </c>
      <c r="O16" s="172"/>
      <c r="P16" s="171">
        <v>0</v>
      </c>
      <c r="Q16" s="172"/>
      <c r="R16" s="153"/>
    </row>
    <row r="17" spans="2:18" ht="14.1" customHeight="1">
      <c r="B17" s="177" t="s">
        <v>30</v>
      </c>
      <c r="C17" s="177"/>
      <c r="D17" s="171">
        <v>61</v>
      </c>
      <c r="E17" s="172"/>
      <c r="F17" s="171">
        <v>0</v>
      </c>
      <c r="G17" s="172"/>
      <c r="H17" s="171">
        <v>0</v>
      </c>
      <c r="I17" s="172"/>
      <c r="J17" s="171">
        <v>61</v>
      </c>
      <c r="K17" s="172"/>
      <c r="L17" s="171">
        <v>30</v>
      </c>
      <c r="M17" s="172"/>
      <c r="N17" s="171">
        <v>11</v>
      </c>
      <c r="O17" s="172"/>
      <c r="P17" s="171">
        <v>31</v>
      </c>
      <c r="Q17" s="172"/>
      <c r="R17" s="153"/>
    </row>
    <row r="18" spans="2:18" ht="14.1" customHeight="1">
      <c r="B18" s="177" t="s">
        <v>31</v>
      </c>
      <c r="C18" s="177"/>
      <c r="D18" s="171">
        <v>1437</v>
      </c>
      <c r="E18" s="172"/>
      <c r="F18" s="171">
        <v>847</v>
      </c>
      <c r="G18" s="172"/>
      <c r="H18" s="171">
        <v>982</v>
      </c>
      <c r="I18" s="172"/>
      <c r="J18" s="171">
        <v>1302</v>
      </c>
      <c r="K18" s="172"/>
      <c r="L18" s="171">
        <v>0</v>
      </c>
      <c r="M18" s="172"/>
      <c r="N18" s="171">
        <v>0</v>
      </c>
      <c r="O18" s="172"/>
      <c r="P18" s="171">
        <v>1302</v>
      </c>
      <c r="Q18" s="172"/>
      <c r="R18" s="153"/>
    </row>
    <row r="19" spans="2:18" ht="14.1" customHeight="1">
      <c r="B19" s="197" t="s">
        <v>32</v>
      </c>
      <c r="C19" s="197"/>
      <c r="D19" s="171">
        <v>1041033</v>
      </c>
      <c r="E19" s="172"/>
      <c r="F19" s="171">
        <v>23547</v>
      </c>
      <c r="G19" s="172"/>
      <c r="H19" s="171">
        <v>11542</v>
      </c>
      <c r="I19" s="172"/>
      <c r="J19" s="171">
        <v>1053039</v>
      </c>
      <c r="K19" s="172"/>
      <c r="L19" s="171">
        <v>267761</v>
      </c>
      <c r="M19" s="172"/>
      <c r="N19" s="171">
        <v>12689</v>
      </c>
      <c r="O19" s="172"/>
      <c r="P19" s="171">
        <v>785277</v>
      </c>
      <c r="Q19" s="172"/>
      <c r="R19" s="153"/>
    </row>
    <row r="20" spans="2:18" ht="14.1" customHeight="1">
      <c r="B20" s="176" t="s">
        <v>33</v>
      </c>
      <c r="C20" s="176"/>
      <c r="D20" s="171">
        <v>417345</v>
      </c>
      <c r="E20" s="172"/>
      <c r="F20" s="171">
        <v>1114</v>
      </c>
      <c r="G20" s="172"/>
      <c r="H20" s="171">
        <v>209</v>
      </c>
      <c r="I20" s="172"/>
      <c r="J20" s="171">
        <v>418250</v>
      </c>
      <c r="K20" s="172"/>
      <c r="L20" s="171">
        <v>0</v>
      </c>
      <c r="M20" s="172"/>
      <c r="N20" s="171">
        <v>0</v>
      </c>
      <c r="O20" s="172"/>
      <c r="P20" s="171">
        <v>418250</v>
      </c>
      <c r="Q20" s="172"/>
      <c r="R20" s="153"/>
    </row>
    <row r="21" spans="2:18" ht="14.1" customHeight="1">
      <c r="B21" s="177" t="s">
        <v>34</v>
      </c>
      <c r="C21" s="177"/>
      <c r="D21" s="171">
        <v>18842</v>
      </c>
      <c r="E21" s="172"/>
      <c r="F21" s="171">
        <v>69</v>
      </c>
      <c r="G21" s="172"/>
      <c r="H21" s="171">
        <v>3</v>
      </c>
      <c r="I21" s="172"/>
      <c r="J21" s="171">
        <v>18907</v>
      </c>
      <c r="K21" s="172"/>
      <c r="L21" s="171">
        <v>8339</v>
      </c>
      <c r="M21" s="172"/>
      <c r="N21" s="171">
        <v>470</v>
      </c>
      <c r="O21" s="172"/>
      <c r="P21" s="171">
        <v>10568</v>
      </c>
      <c r="Q21" s="172"/>
      <c r="R21" s="153"/>
    </row>
    <row r="22" spans="2:18" ht="14.1" customHeight="1">
      <c r="B22" s="176" t="s">
        <v>26</v>
      </c>
      <c r="C22" s="176"/>
      <c r="D22" s="171">
        <v>583638</v>
      </c>
      <c r="E22" s="172"/>
      <c r="F22" s="171">
        <v>8614</v>
      </c>
      <c r="G22" s="172"/>
      <c r="H22" s="171">
        <v>1161</v>
      </c>
      <c r="I22" s="172"/>
      <c r="J22" s="171">
        <v>591092</v>
      </c>
      <c r="K22" s="172"/>
      <c r="L22" s="171">
        <v>259422</v>
      </c>
      <c r="M22" s="172"/>
      <c r="N22" s="171">
        <v>12219</v>
      </c>
      <c r="O22" s="172"/>
      <c r="P22" s="171">
        <v>331670</v>
      </c>
      <c r="Q22" s="172"/>
      <c r="R22" s="153"/>
    </row>
    <row r="23" spans="2:18" ht="14.1" customHeight="1">
      <c r="B23" s="176" t="s">
        <v>30</v>
      </c>
      <c r="C23" s="176"/>
      <c r="D23" s="171">
        <v>1</v>
      </c>
      <c r="E23" s="172"/>
      <c r="F23" s="171">
        <v>0</v>
      </c>
      <c r="G23" s="172"/>
      <c r="H23" s="171">
        <v>0</v>
      </c>
      <c r="I23" s="172"/>
      <c r="J23" s="171">
        <v>1</v>
      </c>
      <c r="K23" s="172"/>
      <c r="L23" s="171">
        <v>1</v>
      </c>
      <c r="M23" s="172"/>
      <c r="N23" s="171">
        <v>0</v>
      </c>
      <c r="O23" s="172"/>
      <c r="P23" s="171">
        <v>0</v>
      </c>
      <c r="Q23" s="172"/>
      <c r="R23" s="153"/>
    </row>
    <row r="24" spans="2:18" ht="14.1" customHeight="1">
      <c r="B24" s="177" t="s">
        <v>31</v>
      </c>
      <c r="C24" s="177"/>
      <c r="D24" s="171">
        <v>21208</v>
      </c>
      <c r="E24" s="172"/>
      <c r="F24" s="171">
        <v>13750</v>
      </c>
      <c r="G24" s="172"/>
      <c r="H24" s="171">
        <v>10168</v>
      </c>
      <c r="I24" s="172"/>
      <c r="J24" s="171">
        <v>24789</v>
      </c>
      <c r="K24" s="172"/>
      <c r="L24" s="171">
        <v>0</v>
      </c>
      <c r="M24" s="172"/>
      <c r="N24" s="171">
        <v>0</v>
      </c>
      <c r="O24" s="172"/>
      <c r="P24" s="171">
        <v>24789</v>
      </c>
      <c r="Q24" s="172"/>
      <c r="R24" s="153"/>
    </row>
    <row r="25" spans="2:18" ht="14.1" customHeight="1">
      <c r="B25" s="176" t="s">
        <v>35</v>
      </c>
      <c r="C25" s="176"/>
      <c r="D25" s="171">
        <v>63870</v>
      </c>
      <c r="E25" s="172"/>
      <c r="F25" s="171">
        <v>5546</v>
      </c>
      <c r="G25" s="172"/>
      <c r="H25" s="171">
        <v>3367</v>
      </c>
      <c r="I25" s="172"/>
      <c r="J25" s="171">
        <v>66048</v>
      </c>
      <c r="K25" s="172"/>
      <c r="L25" s="171">
        <v>39385</v>
      </c>
      <c r="M25" s="172"/>
      <c r="N25" s="171">
        <v>2384</v>
      </c>
      <c r="O25" s="172"/>
      <c r="P25" s="171">
        <v>26663</v>
      </c>
      <c r="Q25" s="172"/>
      <c r="R25" s="153"/>
    </row>
    <row r="26" spans="2:18" ht="14.1" customHeight="1">
      <c r="B26" s="185" t="s">
        <v>8</v>
      </c>
      <c r="C26" s="186"/>
      <c r="D26" s="171">
        <v>1515599</v>
      </c>
      <c r="E26" s="172"/>
      <c r="F26" s="171">
        <v>34604</v>
      </c>
      <c r="G26" s="172"/>
      <c r="H26" s="171">
        <v>17336</v>
      </c>
      <c r="I26" s="172"/>
      <c r="J26" s="171">
        <v>1532867</v>
      </c>
      <c r="K26" s="172"/>
      <c r="L26" s="171">
        <v>469164</v>
      </c>
      <c r="M26" s="172"/>
      <c r="N26" s="171">
        <v>21769</v>
      </c>
      <c r="O26" s="172"/>
      <c r="P26" s="171">
        <v>1063704</v>
      </c>
      <c r="Q26" s="172"/>
      <c r="R26" s="153"/>
    </row>
    <row r="27" spans="2:18" ht="8.4499999999999993" customHeight="1">
      <c r="B27" s="154"/>
      <c r="C27" s="155"/>
      <c r="D27" s="155"/>
      <c r="E27" s="155"/>
      <c r="F27" s="155"/>
      <c r="G27" s="155"/>
      <c r="H27" s="155"/>
      <c r="I27" s="155"/>
      <c r="J27" s="155"/>
      <c r="K27" s="155"/>
      <c r="L27" s="156"/>
      <c r="M27" s="156"/>
      <c r="N27" s="156"/>
      <c r="O27" s="156"/>
      <c r="P27" s="157"/>
      <c r="Q27" s="157"/>
      <c r="R27" s="157"/>
    </row>
  </sheetData>
  <mergeCells count="158">
    <mergeCell ref="A1:E1"/>
    <mergeCell ref="A2:S2"/>
    <mergeCell ref="A3:G3"/>
    <mergeCell ref="A4:R4"/>
    <mergeCell ref="A5:R5"/>
    <mergeCell ref="B6:R6"/>
    <mergeCell ref="N8:O8"/>
    <mergeCell ref="P8:Q8"/>
    <mergeCell ref="B9:C9"/>
    <mergeCell ref="D9:E9"/>
    <mergeCell ref="F9:G9"/>
    <mergeCell ref="H9:I9"/>
    <mergeCell ref="J9:K9"/>
    <mergeCell ref="L9:M9"/>
    <mergeCell ref="N9:O9"/>
    <mergeCell ref="P9:Q9"/>
    <mergeCell ref="B8:C8"/>
    <mergeCell ref="D8:E8"/>
    <mergeCell ref="F8:G8"/>
    <mergeCell ref="H8:I8"/>
    <mergeCell ref="J8:K8"/>
    <mergeCell ref="L8:M8"/>
    <mergeCell ref="N10:O10"/>
    <mergeCell ref="P10:Q10"/>
    <mergeCell ref="B11:C11"/>
    <mergeCell ref="D11:E11"/>
    <mergeCell ref="F11:G11"/>
    <mergeCell ref="H11:I11"/>
    <mergeCell ref="J11:K11"/>
    <mergeCell ref="L11:M11"/>
    <mergeCell ref="N11:O11"/>
    <mergeCell ref="P11:Q11"/>
    <mergeCell ref="B10:C10"/>
    <mergeCell ref="D10:E10"/>
    <mergeCell ref="F10:G10"/>
    <mergeCell ref="H10:I10"/>
    <mergeCell ref="J10:K10"/>
    <mergeCell ref="L10:M10"/>
    <mergeCell ref="N12:O12"/>
    <mergeCell ref="P12:Q12"/>
    <mergeCell ref="B13:C13"/>
    <mergeCell ref="D13:E13"/>
    <mergeCell ref="F13:G13"/>
    <mergeCell ref="H13:I13"/>
    <mergeCell ref="J13:K13"/>
    <mergeCell ref="L13:M13"/>
    <mergeCell ref="N13:O13"/>
    <mergeCell ref="P13:Q13"/>
    <mergeCell ref="B12:C12"/>
    <mergeCell ref="D12:E12"/>
    <mergeCell ref="F12:G12"/>
    <mergeCell ref="H12:I12"/>
    <mergeCell ref="J12:K12"/>
    <mergeCell ref="L12:M12"/>
    <mergeCell ref="N14:O14"/>
    <mergeCell ref="P14:Q14"/>
    <mergeCell ref="B15:C15"/>
    <mergeCell ref="D15:E15"/>
    <mergeCell ref="F15:G15"/>
    <mergeCell ref="H15:I15"/>
    <mergeCell ref="J15:K15"/>
    <mergeCell ref="L15:M15"/>
    <mergeCell ref="N15:O15"/>
    <mergeCell ref="P15:Q15"/>
    <mergeCell ref="B14:C14"/>
    <mergeCell ref="D14:E14"/>
    <mergeCell ref="F14:G14"/>
    <mergeCell ref="H14:I14"/>
    <mergeCell ref="J14:K14"/>
    <mergeCell ref="L14:M14"/>
    <mergeCell ref="N16:O16"/>
    <mergeCell ref="P16:Q16"/>
    <mergeCell ref="B17:C17"/>
    <mergeCell ref="D17:E17"/>
    <mergeCell ref="F17:G17"/>
    <mergeCell ref="H17:I17"/>
    <mergeCell ref="J17:K17"/>
    <mergeCell ref="L17:M17"/>
    <mergeCell ref="N17:O17"/>
    <mergeCell ref="P17:Q17"/>
    <mergeCell ref="B16:C16"/>
    <mergeCell ref="D16:E16"/>
    <mergeCell ref="F16:G16"/>
    <mergeCell ref="H16:I16"/>
    <mergeCell ref="J16:K16"/>
    <mergeCell ref="L16:M16"/>
    <mergeCell ref="N18:O18"/>
    <mergeCell ref="P18:Q18"/>
    <mergeCell ref="B19:C19"/>
    <mergeCell ref="D19:E19"/>
    <mergeCell ref="F19:G19"/>
    <mergeCell ref="H19:I19"/>
    <mergeCell ref="J19:K19"/>
    <mergeCell ref="L19:M19"/>
    <mergeCell ref="N19:O19"/>
    <mergeCell ref="P19:Q19"/>
    <mergeCell ref="B18:C18"/>
    <mergeCell ref="D18:E18"/>
    <mergeCell ref="F18:G18"/>
    <mergeCell ref="H18:I18"/>
    <mergeCell ref="J18:K18"/>
    <mergeCell ref="L18:M18"/>
    <mergeCell ref="N20:O20"/>
    <mergeCell ref="P20:Q20"/>
    <mergeCell ref="B21:C21"/>
    <mergeCell ref="D21:E21"/>
    <mergeCell ref="F21:G21"/>
    <mergeCell ref="H21:I21"/>
    <mergeCell ref="J21:K21"/>
    <mergeCell ref="L21:M21"/>
    <mergeCell ref="N21:O21"/>
    <mergeCell ref="P21:Q21"/>
    <mergeCell ref="B20:C20"/>
    <mergeCell ref="D20:E20"/>
    <mergeCell ref="F20:G20"/>
    <mergeCell ref="H20:I20"/>
    <mergeCell ref="J20:K20"/>
    <mergeCell ref="L20:M20"/>
    <mergeCell ref="N22:O22"/>
    <mergeCell ref="P22:Q22"/>
    <mergeCell ref="B23:C23"/>
    <mergeCell ref="D23:E23"/>
    <mergeCell ref="F23:G23"/>
    <mergeCell ref="H23:I23"/>
    <mergeCell ref="J23:K23"/>
    <mergeCell ref="L23:M23"/>
    <mergeCell ref="N23:O23"/>
    <mergeCell ref="P23:Q23"/>
    <mergeCell ref="B22:C22"/>
    <mergeCell ref="D22:E22"/>
    <mergeCell ref="F22:G22"/>
    <mergeCell ref="H22:I22"/>
    <mergeCell ref="J22:K22"/>
    <mergeCell ref="L22:M22"/>
    <mergeCell ref="N26:O26"/>
    <mergeCell ref="P26:Q26"/>
    <mergeCell ref="B26:C26"/>
    <mergeCell ref="D26:E26"/>
    <mergeCell ref="F26:G26"/>
    <mergeCell ref="H26:I26"/>
    <mergeCell ref="J26:K26"/>
    <mergeCell ref="L26:M26"/>
    <mergeCell ref="N24:O24"/>
    <mergeCell ref="P24:Q24"/>
    <mergeCell ref="B25:C25"/>
    <mergeCell ref="D25:E25"/>
    <mergeCell ref="F25:G25"/>
    <mergeCell ref="H25:I25"/>
    <mergeCell ref="J25:K25"/>
    <mergeCell ref="L25:M25"/>
    <mergeCell ref="N25:O25"/>
    <mergeCell ref="P25:Q25"/>
    <mergeCell ref="B24:C24"/>
    <mergeCell ref="D24:E24"/>
    <mergeCell ref="F24:G24"/>
    <mergeCell ref="H24:I24"/>
    <mergeCell ref="J24:K24"/>
    <mergeCell ref="L24:M24"/>
  </mergeCells>
  <phoneticPr fontId="3"/>
  <printOptions horizontalCentered="1"/>
  <pageMargins left="0" right="0" top="0" bottom="0" header="0.31496062992125984" footer="0.31496062992125984"/>
  <pageSetup paperSize="9" scale="93" orientation="landscape" blackAndWhite="1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42"/>
  <sheetViews>
    <sheetView view="pageBreakPreview" zoomScale="85" zoomScaleNormal="80" zoomScaleSheetLayoutView="85" workbookViewId="0"/>
  </sheetViews>
  <sheetFormatPr defaultRowHeight="13.5"/>
  <cols>
    <col min="1" max="1" width="2.25" style="19" customWidth="1"/>
    <col min="2" max="2" width="20.5" style="19" customWidth="1"/>
    <col min="3" max="3" width="17.5" style="19" customWidth="1"/>
    <col min="4" max="8" width="15.75" style="19" customWidth="1"/>
    <col min="9" max="9" width="16.75" style="19" customWidth="1"/>
    <col min="10" max="10" width="15.75" style="19" customWidth="1"/>
    <col min="11" max="11" width="16.75" style="19" customWidth="1"/>
    <col min="12" max="12" width="16.625" style="19" customWidth="1"/>
    <col min="13" max="13" width="2.25" style="19" customWidth="1"/>
    <col min="14" max="14" width="9" style="19"/>
    <col min="15" max="15" width="9" style="19" customWidth="1"/>
    <col min="16" max="16384" width="9" style="19"/>
  </cols>
  <sheetData>
    <row r="1" spans="1:27" ht="34.5" customHeight="1">
      <c r="A1" s="3"/>
      <c r="B1" s="3" t="s">
        <v>44</v>
      </c>
      <c r="C1" s="3"/>
      <c r="D1" s="3"/>
      <c r="E1" s="3"/>
      <c r="F1" s="3"/>
      <c r="G1" s="3"/>
      <c r="H1" s="3"/>
      <c r="I1" s="3"/>
      <c r="J1" s="3"/>
      <c r="K1" s="3"/>
      <c r="L1" s="3"/>
    </row>
    <row r="2" spans="1:27" ht="20.100000000000001" customHeight="1">
      <c r="A2" s="20"/>
      <c r="B2" s="21" t="s">
        <v>45</v>
      </c>
      <c r="C2" s="20"/>
      <c r="D2" s="20"/>
      <c r="E2" s="20"/>
      <c r="F2" s="20"/>
      <c r="G2" s="20"/>
      <c r="H2" s="20"/>
      <c r="I2" s="22" t="s">
        <v>233</v>
      </c>
      <c r="J2" s="20"/>
      <c r="K2" s="20"/>
      <c r="L2" s="20"/>
      <c r="M2" s="20"/>
    </row>
    <row r="3" spans="1:27" ht="46.5" customHeight="1">
      <c r="A3" s="23"/>
      <c r="B3" s="24" t="s">
        <v>46</v>
      </c>
      <c r="C3" s="25" t="s">
        <v>167</v>
      </c>
      <c r="D3" s="25" t="s">
        <v>168</v>
      </c>
      <c r="E3" s="25" t="s">
        <v>47</v>
      </c>
      <c r="F3" s="25" t="s">
        <v>169</v>
      </c>
      <c r="G3" s="25" t="s">
        <v>48</v>
      </c>
      <c r="H3" s="25" t="s">
        <v>49</v>
      </c>
      <c r="I3" s="25" t="s">
        <v>50</v>
      </c>
      <c r="J3" s="26"/>
      <c r="K3" s="23"/>
      <c r="L3" s="23"/>
      <c r="M3" s="23"/>
    </row>
    <row r="4" spans="1:27" ht="31.5" customHeight="1">
      <c r="A4" s="27"/>
      <c r="B4" s="28" t="s">
        <v>238</v>
      </c>
      <c r="C4" s="122">
        <v>0</v>
      </c>
      <c r="D4" s="123">
        <v>3900</v>
      </c>
      <c r="E4" s="123">
        <v>0</v>
      </c>
      <c r="F4" s="123">
        <v>556</v>
      </c>
      <c r="G4" s="123">
        <v>0</v>
      </c>
      <c r="H4" s="123">
        <v>0</v>
      </c>
      <c r="I4" s="123">
        <v>0</v>
      </c>
      <c r="J4" s="23"/>
      <c r="K4" s="23"/>
      <c r="L4" s="23"/>
      <c r="M4" s="23"/>
    </row>
    <row r="5" spans="1:27" ht="31.5" customHeight="1">
      <c r="A5" s="23"/>
      <c r="B5" s="24" t="s">
        <v>8</v>
      </c>
      <c r="C5" s="122">
        <v>0</v>
      </c>
      <c r="D5" s="123">
        <v>3900</v>
      </c>
      <c r="E5" s="123">
        <v>0</v>
      </c>
      <c r="F5" s="123">
        <v>556</v>
      </c>
      <c r="G5" s="123">
        <v>0</v>
      </c>
      <c r="H5" s="123">
        <v>0</v>
      </c>
      <c r="I5" s="123">
        <v>0</v>
      </c>
      <c r="J5" s="23"/>
      <c r="K5" s="23"/>
      <c r="L5" s="23"/>
      <c r="M5" s="23"/>
    </row>
    <row r="6" spans="1:27" ht="21.75" customHeight="1">
      <c r="A6" s="20"/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</row>
    <row r="7" spans="1:27" ht="20.100000000000001" customHeight="1">
      <c r="A7" s="20"/>
      <c r="B7" s="21" t="s">
        <v>139</v>
      </c>
      <c r="C7" s="20"/>
      <c r="D7" s="20"/>
      <c r="E7" s="20"/>
      <c r="F7" s="20"/>
      <c r="G7" s="20"/>
      <c r="H7" s="20"/>
      <c r="I7" s="20"/>
      <c r="J7" s="20"/>
      <c r="K7" s="22" t="s">
        <v>233</v>
      </c>
      <c r="L7" s="20"/>
      <c r="M7" s="20"/>
    </row>
    <row r="8" spans="1:27" ht="46.5" customHeight="1">
      <c r="A8" s="23"/>
      <c r="B8" s="24" t="s">
        <v>51</v>
      </c>
      <c r="C8" s="25" t="s">
        <v>52</v>
      </c>
      <c r="D8" s="25" t="s">
        <v>164</v>
      </c>
      <c r="E8" s="25" t="s">
        <v>165</v>
      </c>
      <c r="F8" s="25" t="s">
        <v>53</v>
      </c>
      <c r="G8" s="25" t="s">
        <v>154</v>
      </c>
      <c r="H8" s="25" t="s">
        <v>259</v>
      </c>
      <c r="I8" s="25" t="s">
        <v>54</v>
      </c>
      <c r="J8" s="25" t="s">
        <v>55</v>
      </c>
      <c r="K8" s="25" t="s">
        <v>50</v>
      </c>
      <c r="L8" s="23"/>
      <c r="M8" s="23"/>
    </row>
    <row r="9" spans="1:27" ht="31.5" customHeight="1">
      <c r="A9" s="23"/>
      <c r="B9" s="29" t="s">
        <v>141</v>
      </c>
      <c r="C9" s="123">
        <v>9475998405</v>
      </c>
      <c r="D9" s="123">
        <v>107082965817</v>
      </c>
      <c r="E9" s="123">
        <v>22931620885</v>
      </c>
      <c r="F9" s="123">
        <v>84151344932</v>
      </c>
      <c r="G9" s="123">
        <v>79713643083</v>
      </c>
      <c r="H9" s="139">
        <v>1</v>
      </c>
      <c r="I9" s="123">
        <f>F9*H9</f>
        <v>84151344932</v>
      </c>
      <c r="J9" s="125" t="s">
        <v>231</v>
      </c>
      <c r="K9" s="125" t="s">
        <v>231</v>
      </c>
      <c r="L9" s="23"/>
      <c r="M9" s="23"/>
      <c r="O9" s="80"/>
      <c r="P9" s="80"/>
      <c r="Q9" s="80"/>
      <c r="R9" s="80"/>
      <c r="S9" s="80"/>
      <c r="T9" s="80"/>
      <c r="U9" s="80"/>
      <c r="V9" s="80"/>
      <c r="W9" s="80"/>
      <c r="X9" s="80"/>
      <c r="Y9" s="80"/>
      <c r="Z9" s="80"/>
      <c r="AA9" s="80"/>
    </row>
    <row r="10" spans="1:27" ht="31.5" customHeight="1">
      <c r="A10" s="23"/>
      <c r="B10" s="29" t="s">
        <v>142</v>
      </c>
      <c r="C10" s="123">
        <v>1241448399</v>
      </c>
      <c r="D10" s="123">
        <v>3133296549</v>
      </c>
      <c r="E10" s="123">
        <v>1055934365</v>
      </c>
      <c r="F10" s="123">
        <v>2077362184</v>
      </c>
      <c r="G10" s="123">
        <v>2029151627</v>
      </c>
      <c r="H10" s="139">
        <v>1</v>
      </c>
      <c r="I10" s="123">
        <f t="shared" ref="I10:I18" si="0">F10*H10</f>
        <v>2077362184</v>
      </c>
      <c r="J10" s="125" t="s">
        <v>231</v>
      </c>
      <c r="K10" s="125" t="s">
        <v>231</v>
      </c>
      <c r="L10" s="23"/>
      <c r="M10" s="23"/>
      <c r="O10" s="80"/>
      <c r="P10" s="80"/>
      <c r="Q10" s="80"/>
      <c r="R10" s="80"/>
      <c r="S10" s="80"/>
      <c r="T10" s="80"/>
      <c r="U10" s="80"/>
      <c r="V10" s="80"/>
      <c r="W10" s="80"/>
      <c r="X10" s="80"/>
      <c r="Y10" s="80"/>
      <c r="Z10" s="80"/>
      <c r="AA10" s="80"/>
    </row>
    <row r="11" spans="1:27" ht="31.5" customHeight="1">
      <c r="A11" s="23"/>
      <c r="B11" s="29" t="s">
        <v>143</v>
      </c>
      <c r="C11" s="123">
        <v>12513627000</v>
      </c>
      <c r="D11" s="123">
        <v>262216041956</v>
      </c>
      <c r="E11" s="123">
        <v>223532047257</v>
      </c>
      <c r="F11" s="123">
        <v>38683994699</v>
      </c>
      <c r="G11" s="123">
        <v>31749902579</v>
      </c>
      <c r="H11" s="139">
        <v>1</v>
      </c>
      <c r="I11" s="123">
        <f t="shared" si="0"/>
        <v>38683994699</v>
      </c>
      <c r="J11" s="125" t="s">
        <v>231</v>
      </c>
      <c r="K11" s="125" t="s">
        <v>231</v>
      </c>
      <c r="L11" s="23"/>
      <c r="M11" s="23"/>
      <c r="O11" s="80"/>
      <c r="P11" s="80"/>
      <c r="Q11" s="80"/>
      <c r="R11" s="80"/>
      <c r="S11" s="80"/>
      <c r="T11" s="80"/>
      <c r="U11" s="80"/>
      <c r="V11" s="80"/>
      <c r="W11" s="80"/>
      <c r="X11" s="80"/>
      <c r="Y11" s="80"/>
      <c r="Z11" s="80"/>
      <c r="AA11" s="80"/>
    </row>
    <row r="12" spans="1:27" ht="31.5" customHeight="1">
      <c r="A12" s="23"/>
      <c r="B12" s="29" t="s">
        <v>144</v>
      </c>
      <c r="C12" s="123">
        <v>3000000</v>
      </c>
      <c r="D12" s="123">
        <v>203853140</v>
      </c>
      <c r="E12" s="123">
        <v>610127977</v>
      </c>
      <c r="F12" s="123">
        <v>-406274837</v>
      </c>
      <c r="G12" s="123">
        <v>3000000</v>
      </c>
      <c r="H12" s="139">
        <v>1</v>
      </c>
      <c r="I12" s="123">
        <f t="shared" si="0"/>
        <v>-406274837</v>
      </c>
      <c r="J12" s="123">
        <v>3000000</v>
      </c>
      <c r="K12" s="123">
        <v>3000000</v>
      </c>
      <c r="L12" s="23"/>
      <c r="M12" s="23"/>
      <c r="O12" s="80"/>
      <c r="P12" s="80"/>
      <c r="Q12" s="80"/>
      <c r="R12" s="80"/>
      <c r="S12" s="80"/>
      <c r="T12" s="80"/>
      <c r="U12" s="80"/>
      <c r="V12" s="80"/>
      <c r="W12" s="80"/>
      <c r="X12" s="80"/>
      <c r="Y12" s="80"/>
      <c r="Z12" s="80"/>
      <c r="AA12" s="80"/>
    </row>
    <row r="13" spans="1:27" ht="31.5" customHeight="1">
      <c r="A13" s="23"/>
      <c r="B13" s="29" t="s">
        <v>145</v>
      </c>
      <c r="C13" s="123">
        <v>1150000000</v>
      </c>
      <c r="D13" s="123">
        <v>2029300685</v>
      </c>
      <c r="E13" s="123">
        <v>1167341396</v>
      </c>
      <c r="F13" s="123">
        <v>861959289</v>
      </c>
      <c r="G13" s="123">
        <v>1150000000</v>
      </c>
      <c r="H13" s="139">
        <v>1</v>
      </c>
      <c r="I13" s="123">
        <f t="shared" si="0"/>
        <v>861959289</v>
      </c>
      <c r="J13" s="125" t="s">
        <v>231</v>
      </c>
      <c r="K13" s="123">
        <v>1150000000</v>
      </c>
      <c r="L13" s="23"/>
      <c r="M13" s="23"/>
      <c r="O13" s="80"/>
      <c r="P13" s="80"/>
      <c r="Q13" s="80"/>
      <c r="R13" s="80"/>
      <c r="S13" s="80"/>
      <c r="T13" s="80"/>
      <c r="U13" s="80"/>
      <c r="V13" s="80"/>
      <c r="W13" s="80"/>
      <c r="X13" s="80"/>
      <c r="Y13" s="80"/>
      <c r="Z13" s="80"/>
      <c r="AA13" s="80"/>
    </row>
    <row r="14" spans="1:27" ht="31.5" customHeight="1">
      <c r="A14" s="23"/>
      <c r="B14" s="29" t="s">
        <v>146</v>
      </c>
      <c r="C14" s="123">
        <v>1000000000</v>
      </c>
      <c r="D14" s="123">
        <v>1038455040</v>
      </c>
      <c r="E14" s="123">
        <v>38455040</v>
      </c>
      <c r="F14" s="123">
        <v>1000000000</v>
      </c>
      <c r="G14" s="123">
        <v>1000000000</v>
      </c>
      <c r="H14" s="139">
        <v>1</v>
      </c>
      <c r="I14" s="123">
        <f t="shared" si="0"/>
        <v>1000000000</v>
      </c>
      <c r="J14" s="125" t="s">
        <v>231</v>
      </c>
      <c r="K14" s="123">
        <v>1000000000</v>
      </c>
      <c r="L14" s="23"/>
      <c r="M14" s="23"/>
      <c r="O14" s="80"/>
      <c r="P14" s="80"/>
      <c r="Q14" s="80"/>
      <c r="R14" s="80"/>
      <c r="S14" s="80"/>
      <c r="T14" s="80"/>
      <c r="U14" s="80"/>
      <c r="V14" s="80"/>
      <c r="W14" s="80"/>
      <c r="X14" s="80"/>
      <c r="Y14" s="80"/>
      <c r="Z14" s="80"/>
      <c r="AA14" s="80"/>
    </row>
    <row r="15" spans="1:27" ht="31.5" customHeight="1">
      <c r="A15" s="23"/>
      <c r="B15" s="29" t="s">
        <v>258</v>
      </c>
      <c r="C15" s="123">
        <v>535000000</v>
      </c>
      <c r="D15" s="123">
        <v>602210052</v>
      </c>
      <c r="E15" s="123">
        <v>51149721</v>
      </c>
      <c r="F15" s="123">
        <v>551060331</v>
      </c>
      <c r="G15" s="123">
        <v>535000000</v>
      </c>
      <c r="H15" s="139">
        <v>1</v>
      </c>
      <c r="I15" s="123">
        <f t="shared" si="0"/>
        <v>551060331</v>
      </c>
      <c r="J15" s="125" t="s">
        <v>231</v>
      </c>
      <c r="K15" s="123">
        <v>535000000</v>
      </c>
      <c r="L15" s="23"/>
      <c r="M15" s="23"/>
      <c r="O15" s="80"/>
      <c r="P15" s="80"/>
      <c r="Q15" s="80"/>
      <c r="R15" s="80"/>
      <c r="S15" s="80"/>
      <c r="T15" s="80"/>
      <c r="U15" s="80"/>
      <c r="V15" s="80"/>
      <c r="W15" s="80"/>
      <c r="X15" s="80"/>
      <c r="Y15" s="80"/>
      <c r="Z15" s="80"/>
      <c r="AA15" s="80"/>
    </row>
    <row r="16" spans="1:27" ht="31.5" customHeight="1">
      <c r="A16" s="23"/>
      <c r="B16" s="29" t="s">
        <v>147</v>
      </c>
      <c r="C16" s="123">
        <v>500000000</v>
      </c>
      <c r="D16" s="123">
        <v>511357603</v>
      </c>
      <c r="E16" s="123">
        <v>26424603</v>
      </c>
      <c r="F16" s="123">
        <v>484933000</v>
      </c>
      <c r="G16" s="123">
        <v>500000000</v>
      </c>
      <c r="H16" s="139">
        <v>1</v>
      </c>
      <c r="I16" s="123">
        <f t="shared" si="0"/>
        <v>484933000</v>
      </c>
      <c r="J16" s="125" t="s">
        <v>231</v>
      </c>
      <c r="K16" s="123">
        <v>500000000</v>
      </c>
      <c r="L16" s="23"/>
      <c r="M16" s="23"/>
      <c r="O16" s="80"/>
      <c r="P16" s="80"/>
      <c r="Q16" s="80"/>
      <c r="R16" s="80"/>
      <c r="S16" s="80"/>
      <c r="T16" s="80"/>
      <c r="U16" s="80"/>
      <c r="V16" s="80"/>
      <c r="W16" s="80"/>
      <c r="X16" s="80"/>
      <c r="Y16" s="80"/>
      <c r="Z16" s="80"/>
      <c r="AA16" s="80"/>
    </row>
    <row r="17" spans="1:27" ht="31.5" customHeight="1">
      <c r="A17" s="23"/>
      <c r="B17" s="29" t="s">
        <v>148</v>
      </c>
      <c r="C17" s="123">
        <v>10000000</v>
      </c>
      <c r="D17" s="123">
        <v>697955117</v>
      </c>
      <c r="E17" s="125">
        <v>0</v>
      </c>
      <c r="F17" s="123">
        <v>697955117</v>
      </c>
      <c r="G17" s="123">
        <v>10000000</v>
      </c>
      <c r="H17" s="139">
        <v>1</v>
      </c>
      <c r="I17" s="123">
        <f t="shared" si="0"/>
        <v>697955117</v>
      </c>
      <c r="J17" s="125" t="s">
        <v>231</v>
      </c>
      <c r="K17" s="123">
        <v>10000000</v>
      </c>
      <c r="L17" s="23"/>
      <c r="M17" s="23"/>
      <c r="O17" s="80"/>
      <c r="P17" s="80"/>
      <c r="Q17" s="80"/>
      <c r="R17" s="80"/>
      <c r="S17" s="80"/>
      <c r="T17" s="80"/>
      <c r="U17" s="80"/>
      <c r="V17" s="80"/>
      <c r="W17" s="80"/>
      <c r="X17" s="80"/>
      <c r="Y17" s="80"/>
      <c r="Z17" s="80"/>
      <c r="AA17" s="80"/>
    </row>
    <row r="18" spans="1:27" ht="31.5" customHeight="1">
      <c r="A18" s="23"/>
      <c r="B18" s="29" t="s">
        <v>149</v>
      </c>
      <c r="C18" s="123">
        <v>250000000</v>
      </c>
      <c r="D18" s="123">
        <v>632370935</v>
      </c>
      <c r="E18" s="123">
        <v>123129483</v>
      </c>
      <c r="F18" s="123">
        <v>509241452</v>
      </c>
      <c r="G18" s="123">
        <v>521000000</v>
      </c>
      <c r="H18" s="139">
        <f>C18/G18</f>
        <v>0.47984644913627639</v>
      </c>
      <c r="I18" s="123">
        <f t="shared" si="0"/>
        <v>244357702.49520153</v>
      </c>
      <c r="J18" s="125" t="s">
        <v>231</v>
      </c>
      <c r="K18" s="123">
        <v>250000000</v>
      </c>
      <c r="L18" s="23"/>
      <c r="M18" s="23"/>
      <c r="O18" s="80"/>
      <c r="P18" s="80"/>
      <c r="Q18" s="80"/>
      <c r="R18" s="80"/>
      <c r="S18" s="80"/>
      <c r="T18" s="80"/>
      <c r="U18" s="80"/>
      <c r="V18" s="80"/>
      <c r="W18" s="80"/>
      <c r="X18" s="80"/>
      <c r="Y18" s="80"/>
      <c r="Z18" s="80"/>
      <c r="AA18" s="80"/>
    </row>
    <row r="19" spans="1:27" ht="31.5" customHeight="1">
      <c r="A19" s="23"/>
      <c r="B19" s="30" t="s">
        <v>8</v>
      </c>
      <c r="C19" s="123">
        <v>3448000000</v>
      </c>
      <c r="D19" s="123">
        <v>5715502572</v>
      </c>
      <c r="E19" s="123">
        <v>2016628220</v>
      </c>
      <c r="F19" s="123">
        <v>3698874352</v>
      </c>
      <c r="G19" s="123">
        <v>3719000000</v>
      </c>
      <c r="H19" s="140" t="s">
        <v>150</v>
      </c>
      <c r="I19" s="123">
        <f>SUM(I9:I18)</f>
        <v>128346692417.49521</v>
      </c>
      <c r="J19" s="123">
        <v>3000000</v>
      </c>
      <c r="K19" s="123">
        <v>3448000000</v>
      </c>
      <c r="L19" s="23"/>
      <c r="M19" s="23"/>
      <c r="O19" s="80"/>
      <c r="P19" s="80"/>
      <c r="Q19" s="80"/>
      <c r="R19" s="80"/>
      <c r="S19" s="80"/>
      <c r="T19" s="80"/>
      <c r="U19" s="80"/>
      <c r="V19" s="80"/>
      <c r="W19" s="80"/>
      <c r="X19" s="80"/>
      <c r="Y19" s="80"/>
      <c r="Z19" s="80"/>
      <c r="AA19" s="80"/>
    </row>
    <row r="20" spans="1:27" ht="21.75" customHeight="1">
      <c r="A20" s="23"/>
      <c r="B20" s="26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O20" s="80"/>
      <c r="P20" s="80"/>
      <c r="Q20" s="80"/>
      <c r="R20" s="80"/>
      <c r="S20" s="80"/>
      <c r="T20" s="80"/>
      <c r="U20" s="80"/>
      <c r="V20" s="80"/>
      <c r="W20" s="80"/>
      <c r="X20" s="80"/>
      <c r="Y20" s="80"/>
      <c r="Z20" s="80"/>
      <c r="AA20" s="80"/>
    </row>
    <row r="21" spans="1:27" ht="21.75" customHeight="1">
      <c r="A21" s="20"/>
      <c r="B21" s="21" t="s">
        <v>140</v>
      </c>
      <c r="C21" s="20"/>
      <c r="D21" s="20"/>
      <c r="E21" s="20"/>
      <c r="F21" s="20"/>
      <c r="G21" s="20"/>
      <c r="H21" s="20"/>
      <c r="I21" s="20"/>
      <c r="J21" s="20"/>
      <c r="K21" s="22"/>
      <c r="L21" s="22" t="s">
        <v>233</v>
      </c>
      <c r="M21" s="20"/>
      <c r="O21" s="80"/>
      <c r="P21" s="80"/>
      <c r="Q21" s="80"/>
      <c r="R21" s="80"/>
      <c r="S21" s="80"/>
      <c r="T21" s="80"/>
      <c r="U21" s="80"/>
      <c r="V21" s="80"/>
      <c r="W21" s="80"/>
      <c r="X21" s="80"/>
      <c r="Y21" s="80"/>
      <c r="Z21" s="80"/>
      <c r="AA21" s="80"/>
    </row>
    <row r="22" spans="1:27" ht="46.5" customHeight="1">
      <c r="A22" s="23"/>
      <c r="B22" s="24" t="s">
        <v>51</v>
      </c>
      <c r="C22" s="25" t="s">
        <v>163</v>
      </c>
      <c r="D22" s="25" t="s">
        <v>164</v>
      </c>
      <c r="E22" s="25" t="s">
        <v>165</v>
      </c>
      <c r="F22" s="25" t="s">
        <v>53</v>
      </c>
      <c r="G22" s="25" t="s">
        <v>154</v>
      </c>
      <c r="H22" s="25" t="s">
        <v>259</v>
      </c>
      <c r="I22" s="25" t="s">
        <v>54</v>
      </c>
      <c r="J22" s="25" t="s">
        <v>166</v>
      </c>
      <c r="K22" s="25" t="s">
        <v>56</v>
      </c>
      <c r="L22" s="25" t="s">
        <v>50</v>
      </c>
      <c r="M22" s="23"/>
      <c r="O22" s="80"/>
      <c r="P22" s="80"/>
      <c r="Q22" s="80"/>
      <c r="R22" s="80"/>
      <c r="S22" s="80"/>
      <c r="T22" s="80"/>
      <c r="U22" s="80"/>
      <c r="V22" s="80"/>
      <c r="W22" s="80"/>
      <c r="X22" s="80"/>
      <c r="Y22" s="80"/>
      <c r="Z22" s="80"/>
      <c r="AA22" s="80"/>
    </row>
    <row r="23" spans="1:27" ht="31.5" customHeight="1">
      <c r="A23" s="23"/>
      <c r="B23" s="29" t="s">
        <v>212</v>
      </c>
      <c r="C23" s="123">
        <v>150000000</v>
      </c>
      <c r="D23" s="123">
        <v>5660768000</v>
      </c>
      <c r="E23" s="123">
        <v>574111000</v>
      </c>
      <c r="F23" s="123">
        <v>5086657000</v>
      </c>
      <c r="G23" s="123">
        <v>1125000000</v>
      </c>
      <c r="H23" s="124">
        <f>C23/G23</f>
        <v>0.13333333333333333</v>
      </c>
      <c r="I23" s="123">
        <f>F23*H23</f>
        <v>678220933.33333337</v>
      </c>
      <c r="J23" s="125" t="s">
        <v>231</v>
      </c>
      <c r="K23" s="123">
        <v>150000000</v>
      </c>
      <c r="L23" s="123">
        <v>150000000</v>
      </c>
      <c r="M23" s="23"/>
      <c r="O23" s="80"/>
      <c r="P23" s="80"/>
      <c r="Q23" s="80"/>
      <c r="R23" s="80"/>
      <c r="S23" s="80"/>
      <c r="T23" s="80"/>
      <c r="U23" s="80"/>
      <c r="V23" s="80"/>
      <c r="W23" s="80"/>
      <c r="X23" s="80"/>
      <c r="Y23" s="80"/>
      <c r="Z23" s="80"/>
      <c r="AA23" s="80"/>
    </row>
    <row r="24" spans="1:27" ht="31.5" customHeight="1">
      <c r="A24" s="23"/>
      <c r="B24" s="29" t="s">
        <v>213</v>
      </c>
      <c r="C24" s="123">
        <v>40000000</v>
      </c>
      <c r="D24" s="123">
        <v>8000807031</v>
      </c>
      <c r="E24" s="123">
        <v>4968419690</v>
      </c>
      <c r="F24" s="123">
        <v>3032387341</v>
      </c>
      <c r="G24" s="123">
        <v>805000000</v>
      </c>
      <c r="H24" s="124">
        <f t="shared" ref="H24:H41" si="1">C24/G24</f>
        <v>4.9689440993788817E-2</v>
      </c>
      <c r="I24" s="123">
        <f t="shared" ref="I24:I38" si="2">F24*H24</f>
        <v>150677631.85093167</v>
      </c>
      <c r="J24" s="125" t="s">
        <v>231</v>
      </c>
      <c r="K24" s="123">
        <v>40000000</v>
      </c>
      <c r="L24" s="123">
        <v>40000000</v>
      </c>
      <c r="M24" s="23"/>
      <c r="O24" s="80"/>
      <c r="P24" s="80"/>
      <c r="Q24" s="80"/>
      <c r="R24" s="80"/>
      <c r="S24" s="80"/>
      <c r="T24" s="80"/>
      <c r="U24" s="80"/>
      <c r="V24" s="80"/>
      <c r="W24" s="80"/>
      <c r="X24" s="80"/>
      <c r="Y24" s="80"/>
      <c r="Z24" s="80"/>
      <c r="AA24" s="80"/>
    </row>
    <row r="25" spans="1:27" ht="31.5" customHeight="1">
      <c r="A25" s="23"/>
      <c r="B25" s="29" t="s">
        <v>214</v>
      </c>
      <c r="C25" s="123">
        <v>20000000</v>
      </c>
      <c r="D25" s="123">
        <v>309194541</v>
      </c>
      <c r="E25" s="123">
        <v>88356056</v>
      </c>
      <c r="F25" s="123">
        <v>220838485</v>
      </c>
      <c r="G25" s="123">
        <v>100000000</v>
      </c>
      <c r="H25" s="124">
        <f t="shared" si="1"/>
        <v>0.2</v>
      </c>
      <c r="I25" s="123">
        <f t="shared" si="2"/>
        <v>44167697</v>
      </c>
      <c r="J25" s="125" t="s">
        <v>231</v>
      </c>
      <c r="K25" s="123">
        <v>20000000</v>
      </c>
      <c r="L25" s="123">
        <v>20000000</v>
      </c>
      <c r="M25" s="23"/>
      <c r="O25" s="80"/>
      <c r="P25" s="80"/>
      <c r="Q25" s="80"/>
      <c r="R25" s="80"/>
      <c r="S25" s="80"/>
      <c r="T25" s="80"/>
      <c r="U25" s="80"/>
      <c r="V25" s="80"/>
      <c r="W25" s="80"/>
      <c r="X25" s="80"/>
      <c r="Y25" s="80"/>
      <c r="Z25" s="80"/>
      <c r="AA25" s="80"/>
    </row>
    <row r="26" spans="1:27" ht="31.5" customHeight="1">
      <c r="A26" s="23"/>
      <c r="B26" s="29" t="s">
        <v>215</v>
      </c>
      <c r="C26" s="123">
        <v>20000000</v>
      </c>
      <c r="D26" s="123">
        <v>761422142</v>
      </c>
      <c r="E26" s="123">
        <v>130346866</v>
      </c>
      <c r="F26" s="123">
        <v>631075276</v>
      </c>
      <c r="G26" s="123">
        <v>80000000</v>
      </c>
      <c r="H26" s="124">
        <f t="shared" si="1"/>
        <v>0.25</v>
      </c>
      <c r="I26" s="123">
        <f t="shared" si="2"/>
        <v>157768819</v>
      </c>
      <c r="J26" s="125" t="s">
        <v>231</v>
      </c>
      <c r="K26" s="123">
        <v>20000000</v>
      </c>
      <c r="L26" s="123">
        <v>20000000</v>
      </c>
      <c r="M26" s="23"/>
      <c r="O26" s="80"/>
      <c r="P26" s="80"/>
      <c r="Q26" s="80"/>
      <c r="R26" s="80"/>
      <c r="S26" s="80"/>
      <c r="T26" s="80"/>
      <c r="U26" s="80"/>
      <c r="V26" s="80"/>
      <c r="W26" s="80"/>
      <c r="X26" s="80"/>
      <c r="Y26" s="80"/>
      <c r="Z26" s="80"/>
      <c r="AA26" s="80"/>
    </row>
    <row r="27" spans="1:27" ht="31.5" customHeight="1">
      <c r="A27" s="23"/>
      <c r="B27" s="29" t="s">
        <v>155</v>
      </c>
      <c r="C27" s="123">
        <v>13460000</v>
      </c>
      <c r="D27" s="123">
        <v>199775454128</v>
      </c>
      <c r="E27" s="123">
        <v>193473648332</v>
      </c>
      <c r="F27" s="123">
        <v>6301805796</v>
      </c>
      <c r="G27" s="123">
        <v>3194130000</v>
      </c>
      <c r="H27" s="124">
        <f t="shared" si="1"/>
        <v>4.2139800195984513E-3</v>
      </c>
      <c r="I27" s="123">
        <f t="shared" si="2"/>
        <v>26555683.711733714</v>
      </c>
      <c r="J27" s="125" t="s">
        <v>231</v>
      </c>
      <c r="K27" s="123">
        <v>13460000</v>
      </c>
      <c r="L27" s="123">
        <v>13460000</v>
      </c>
      <c r="M27" s="23"/>
      <c r="O27" s="80"/>
      <c r="P27" s="80"/>
      <c r="Q27" s="80"/>
      <c r="R27" s="80"/>
      <c r="S27" s="80"/>
      <c r="T27" s="80"/>
      <c r="U27" s="80"/>
      <c r="V27" s="80"/>
      <c r="W27" s="80"/>
      <c r="X27" s="80"/>
      <c r="Y27" s="80"/>
      <c r="Z27" s="80"/>
      <c r="AA27" s="80"/>
    </row>
    <row r="28" spans="1:27" ht="31.5" customHeight="1">
      <c r="A28" s="23"/>
      <c r="B28" s="29" t="s">
        <v>216</v>
      </c>
      <c r="C28" s="123">
        <v>624000000</v>
      </c>
      <c r="D28" s="123">
        <v>4326278000</v>
      </c>
      <c r="E28" s="123">
        <v>693662000</v>
      </c>
      <c r="F28" s="123">
        <v>3632616000</v>
      </c>
      <c r="G28" s="123">
        <v>3427000000</v>
      </c>
      <c r="H28" s="124">
        <f t="shared" si="1"/>
        <v>0.18208345491683689</v>
      </c>
      <c r="I28" s="123">
        <f t="shared" si="2"/>
        <v>661439271.66618037</v>
      </c>
      <c r="J28" s="125" t="s">
        <v>231</v>
      </c>
      <c r="K28" s="123">
        <v>624000000</v>
      </c>
      <c r="L28" s="123">
        <v>624000000</v>
      </c>
      <c r="M28" s="23"/>
      <c r="O28" s="80"/>
      <c r="P28" s="80"/>
      <c r="Q28" s="80"/>
      <c r="R28" s="80"/>
      <c r="S28" s="80"/>
      <c r="T28" s="80"/>
      <c r="U28" s="80"/>
      <c r="V28" s="80"/>
      <c r="W28" s="80"/>
      <c r="X28" s="80"/>
      <c r="Y28" s="80"/>
      <c r="Z28" s="80"/>
      <c r="AA28" s="80"/>
    </row>
    <row r="29" spans="1:27" ht="31.5" customHeight="1">
      <c r="A29" s="23"/>
      <c r="B29" s="29" t="s">
        <v>156</v>
      </c>
      <c r="C29" s="123">
        <v>16486000</v>
      </c>
      <c r="D29" s="123">
        <v>479009014</v>
      </c>
      <c r="E29" s="123">
        <v>73890978</v>
      </c>
      <c r="F29" s="123">
        <v>405118036</v>
      </c>
      <c r="G29" s="123">
        <v>211800000</v>
      </c>
      <c r="H29" s="124">
        <f t="shared" si="1"/>
        <v>7.7837582625118029E-2</v>
      </c>
      <c r="I29" s="123">
        <f t="shared" si="2"/>
        <v>31533408.600075539</v>
      </c>
      <c r="J29" s="125" t="s">
        <v>231</v>
      </c>
      <c r="K29" s="123">
        <v>16486000</v>
      </c>
      <c r="L29" s="123">
        <v>16486000</v>
      </c>
      <c r="M29" s="23"/>
      <c r="O29" s="80"/>
      <c r="P29" s="80"/>
      <c r="Q29" s="80"/>
      <c r="R29" s="80"/>
      <c r="S29" s="80"/>
      <c r="T29" s="80"/>
      <c r="U29" s="80"/>
      <c r="V29" s="80"/>
      <c r="W29" s="80"/>
      <c r="X29" s="80"/>
      <c r="Y29" s="80"/>
      <c r="Z29" s="80"/>
      <c r="AA29" s="80"/>
    </row>
    <row r="30" spans="1:27" ht="31.5" customHeight="1">
      <c r="A30" s="23"/>
      <c r="B30" s="29" t="s">
        <v>217</v>
      </c>
      <c r="C30" s="123">
        <v>128000000</v>
      </c>
      <c r="D30" s="123">
        <v>682407487</v>
      </c>
      <c r="E30" s="123">
        <v>33967342</v>
      </c>
      <c r="F30" s="123">
        <v>648440145</v>
      </c>
      <c r="G30" s="123">
        <v>600000000</v>
      </c>
      <c r="H30" s="124">
        <f t="shared" si="1"/>
        <v>0.21333333333333335</v>
      </c>
      <c r="I30" s="123">
        <f t="shared" si="2"/>
        <v>138333897.59999999</v>
      </c>
      <c r="J30" s="125" t="s">
        <v>231</v>
      </c>
      <c r="K30" s="123">
        <v>128000000</v>
      </c>
      <c r="L30" s="123">
        <v>128000000</v>
      </c>
      <c r="M30" s="23"/>
      <c r="O30" s="80"/>
      <c r="P30" s="80"/>
      <c r="Q30" s="80"/>
      <c r="R30" s="80"/>
      <c r="S30" s="80"/>
      <c r="T30" s="80"/>
      <c r="U30" s="80"/>
      <c r="V30" s="80"/>
      <c r="W30" s="80"/>
      <c r="X30" s="80"/>
      <c r="Y30" s="80"/>
      <c r="Z30" s="80"/>
      <c r="AA30" s="80"/>
    </row>
    <row r="31" spans="1:27" ht="31.5" customHeight="1">
      <c r="A31" s="23"/>
      <c r="B31" s="29" t="s">
        <v>218</v>
      </c>
      <c r="C31" s="123">
        <v>45011000</v>
      </c>
      <c r="D31" s="123">
        <v>1099513178</v>
      </c>
      <c r="E31" s="123">
        <v>2936392</v>
      </c>
      <c r="F31" s="123">
        <v>1096576786</v>
      </c>
      <c r="G31" s="123">
        <v>1051130000</v>
      </c>
      <c r="H31" s="124">
        <f t="shared" si="1"/>
        <v>4.2821534919562754E-2</v>
      </c>
      <c r="I31" s="123">
        <f t="shared" si="2"/>
        <v>46957101.133680895</v>
      </c>
      <c r="J31" s="125" t="s">
        <v>231</v>
      </c>
      <c r="K31" s="123">
        <v>45011000</v>
      </c>
      <c r="L31" s="123">
        <v>45011000</v>
      </c>
      <c r="M31" s="23"/>
      <c r="O31" s="80"/>
      <c r="P31" s="80"/>
      <c r="Q31" s="80"/>
      <c r="R31" s="80"/>
      <c r="S31" s="80"/>
      <c r="T31" s="80"/>
      <c r="U31" s="80"/>
      <c r="V31" s="80"/>
      <c r="W31" s="80"/>
      <c r="X31" s="80"/>
      <c r="Y31" s="80"/>
      <c r="Z31" s="80"/>
      <c r="AA31" s="80"/>
    </row>
    <row r="32" spans="1:27" ht="31.5" customHeight="1">
      <c r="A32" s="23"/>
      <c r="B32" s="29" t="s">
        <v>157</v>
      </c>
      <c r="C32" s="123">
        <v>59545000</v>
      </c>
      <c r="D32" s="123">
        <v>3067009058</v>
      </c>
      <c r="E32" s="123">
        <v>25262919</v>
      </c>
      <c r="F32" s="123">
        <v>3041746139</v>
      </c>
      <c r="G32" s="123">
        <v>2632200000</v>
      </c>
      <c r="H32" s="124">
        <f t="shared" si="1"/>
        <v>2.2621761264341615E-2</v>
      </c>
      <c r="I32" s="123">
        <f t="shared" si="2"/>
        <v>68809654.983190864</v>
      </c>
      <c r="J32" s="125" t="s">
        <v>231</v>
      </c>
      <c r="K32" s="123">
        <v>59545000</v>
      </c>
      <c r="L32" s="123">
        <v>59545000</v>
      </c>
      <c r="M32" s="23"/>
      <c r="O32" s="80"/>
      <c r="P32" s="80"/>
      <c r="Q32" s="80"/>
      <c r="R32" s="80"/>
      <c r="S32" s="80"/>
      <c r="T32" s="80"/>
      <c r="U32" s="80"/>
      <c r="V32" s="80"/>
      <c r="W32" s="80"/>
      <c r="X32" s="80"/>
      <c r="Y32" s="80"/>
      <c r="Z32" s="80"/>
      <c r="AA32" s="80"/>
    </row>
    <row r="33" spans="1:27" ht="31.5" customHeight="1">
      <c r="A33" s="23"/>
      <c r="B33" s="29" t="s">
        <v>158</v>
      </c>
      <c r="C33" s="123">
        <v>38576000</v>
      </c>
      <c r="D33" s="123">
        <v>19609991015</v>
      </c>
      <c r="E33" s="123">
        <v>17432385743</v>
      </c>
      <c r="F33" s="123">
        <v>2177605272</v>
      </c>
      <c r="G33" s="123">
        <v>1983232862</v>
      </c>
      <c r="H33" s="124">
        <f t="shared" si="1"/>
        <v>1.9451069382290218E-2</v>
      </c>
      <c r="I33" s="123">
        <f t="shared" si="2"/>
        <v>42356751.232912965</v>
      </c>
      <c r="J33" s="125" t="s">
        <v>231</v>
      </c>
      <c r="K33" s="123">
        <v>38576000</v>
      </c>
      <c r="L33" s="123">
        <v>38576000</v>
      </c>
      <c r="M33" s="23"/>
      <c r="O33" s="80"/>
      <c r="P33" s="80"/>
      <c r="Q33" s="80"/>
      <c r="R33" s="80"/>
      <c r="S33" s="80"/>
      <c r="T33" s="80"/>
      <c r="U33" s="80"/>
      <c r="V33" s="80"/>
      <c r="W33" s="80"/>
      <c r="X33" s="80"/>
      <c r="Y33" s="80"/>
      <c r="Z33" s="80"/>
      <c r="AA33" s="80"/>
    </row>
    <row r="34" spans="1:27" ht="31.5" customHeight="1">
      <c r="A34" s="23"/>
      <c r="B34" s="29" t="s">
        <v>219</v>
      </c>
      <c r="C34" s="123">
        <v>12831000</v>
      </c>
      <c r="D34" s="123">
        <v>1665037916</v>
      </c>
      <c r="E34" s="123">
        <v>7371666</v>
      </c>
      <c r="F34" s="123">
        <v>1657666250</v>
      </c>
      <c r="G34" s="123">
        <v>1500000000</v>
      </c>
      <c r="H34" s="124">
        <f t="shared" si="1"/>
        <v>8.5540000000000008E-3</v>
      </c>
      <c r="I34" s="123">
        <f t="shared" si="2"/>
        <v>14179677.102500001</v>
      </c>
      <c r="J34" s="125" t="s">
        <v>231</v>
      </c>
      <c r="K34" s="123">
        <v>12831000</v>
      </c>
      <c r="L34" s="123">
        <v>12831000</v>
      </c>
      <c r="M34" s="23"/>
      <c r="O34" s="80"/>
      <c r="P34" s="80"/>
      <c r="Q34" s="80"/>
      <c r="R34" s="80"/>
      <c r="S34" s="80"/>
      <c r="T34" s="80"/>
      <c r="U34" s="80"/>
      <c r="V34" s="80"/>
      <c r="W34" s="80"/>
      <c r="X34" s="80"/>
      <c r="Y34" s="80"/>
      <c r="Z34" s="80"/>
      <c r="AA34" s="80"/>
    </row>
    <row r="35" spans="1:27" ht="31.5" customHeight="1">
      <c r="A35" s="23"/>
      <c r="B35" s="29" t="s">
        <v>159</v>
      </c>
      <c r="C35" s="123">
        <v>30570250</v>
      </c>
      <c r="D35" s="123">
        <v>1169262639</v>
      </c>
      <c r="E35" s="123">
        <v>163538668</v>
      </c>
      <c r="F35" s="123">
        <v>1005723971</v>
      </c>
      <c r="G35" s="123">
        <v>750203544</v>
      </c>
      <c r="H35" s="124">
        <f t="shared" si="1"/>
        <v>4.0749274306280801E-2</v>
      </c>
      <c r="I35" s="123">
        <f t="shared" si="2"/>
        <v>40982521.970680997</v>
      </c>
      <c r="J35" s="125" t="s">
        <v>231</v>
      </c>
      <c r="K35" s="123">
        <v>30570250</v>
      </c>
      <c r="L35" s="123">
        <v>30570250</v>
      </c>
      <c r="M35" s="23"/>
    </row>
    <row r="36" spans="1:27" ht="31.5" customHeight="1">
      <c r="A36" s="23"/>
      <c r="B36" s="29" t="s">
        <v>160</v>
      </c>
      <c r="C36" s="123">
        <v>30540000</v>
      </c>
      <c r="D36" s="123">
        <v>361944541048</v>
      </c>
      <c r="E36" s="123">
        <v>348684902964</v>
      </c>
      <c r="F36" s="123">
        <v>13259638084</v>
      </c>
      <c r="G36" s="123">
        <v>4045658000</v>
      </c>
      <c r="H36" s="124">
        <f t="shared" si="1"/>
        <v>7.548833836176958E-3</v>
      </c>
      <c r="I36" s="123">
        <f t="shared" si="2"/>
        <v>100094804.62395981</v>
      </c>
      <c r="J36" s="125" t="s">
        <v>231</v>
      </c>
      <c r="K36" s="123">
        <v>30540000</v>
      </c>
      <c r="L36" s="123">
        <v>30540000</v>
      </c>
      <c r="M36" s="23"/>
    </row>
    <row r="37" spans="1:27" ht="31.5" customHeight="1">
      <c r="A37" s="23"/>
      <c r="B37" s="29" t="s">
        <v>220</v>
      </c>
      <c r="C37" s="123">
        <v>40500000</v>
      </c>
      <c r="D37" s="123">
        <v>671775383</v>
      </c>
      <c r="E37" s="123">
        <v>2954602</v>
      </c>
      <c r="F37" s="123">
        <v>668820781</v>
      </c>
      <c r="G37" s="123">
        <v>450000000</v>
      </c>
      <c r="H37" s="124">
        <f t="shared" si="1"/>
        <v>0.09</v>
      </c>
      <c r="I37" s="123">
        <f t="shared" si="2"/>
        <v>60193870.289999999</v>
      </c>
      <c r="J37" s="125" t="s">
        <v>231</v>
      </c>
      <c r="K37" s="123">
        <v>40500000</v>
      </c>
      <c r="L37" s="123">
        <v>40500000</v>
      </c>
      <c r="M37" s="23"/>
    </row>
    <row r="38" spans="1:27" ht="31.5" customHeight="1">
      <c r="A38" s="23"/>
      <c r="B38" s="29" t="s">
        <v>221</v>
      </c>
      <c r="C38" s="123">
        <v>51449047</v>
      </c>
      <c r="D38" s="123">
        <v>1496331511</v>
      </c>
      <c r="E38" s="123">
        <v>344732403</v>
      </c>
      <c r="F38" s="123">
        <v>1151599108</v>
      </c>
      <c r="G38" s="123">
        <v>1215000000</v>
      </c>
      <c r="H38" s="124">
        <f t="shared" si="1"/>
        <v>4.2344894650205758E-2</v>
      </c>
      <c r="I38" s="123">
        <f t="shared" si="2"/>
        <v>48764342.907530926</v>
      </c>
      <c r="J38" s="125" t="s">
        <v>231</v>
      </c>
      <c r="K38" s="123">
        <v>51449047</v>
      </c>
      <c r="L38" s="123">
        <v>73642000</v>
      </c>
      <c r="M38" s="23"/>
    </row>
    <row r="39" spans="1:27" ht="31.5" customHeight="1">
      <c r="A39" s="23"/>
      <c r="B39" s="29" t="s">
        <v>161</v>
      </c>
      <c r="C39" s="123">
        <v>15000000</v>
      </c>
      <c r="D39" s="123">
        <v>2651908138</v>
      </c>
      <c r="E39" s="123">
        <v>564917277</v>
      </c>
      <c r="F39" s="123">
        <v>2086990861</v>
      </c>
      <c r="G39" s="123">
        <v>15000000</v>
      </c>
      <c r="H39" s="124">
        <f t="shared" si="1"/>
        <v>1</v>
      </c>
      <c r="I39" s="123">
        <f>F39*H39</f>
        <v>2086990861</v>
      </c>
      <c r="J39" s="125" t="s">
        <v>231</v>
      </c>
      <c r="K39" s="123">
        <v>15000000</v>
      </c>
      <c r="L39" s="123">
        <v>15000000</v>
      </c>
      <c r="M39" s="23"/>
    </row>
    <row r="40" spans="1:27" ht="31.5" customHeight="1">
      <c r="A40" s="23"/>
      <c r="B40" s="29" t="s">
        <v>162</v>
      </c>
      <c r="C40" s="123">
        <v>38173000</v>
      </c>
      <c r="D40" s="123">
        <v>24857606000000</v>
      </c>
      <c r="E40" s="123">
        <v>24516985000000</v>
      </c>
      <c r="F40" s="123">
        <v>340621000000</v>
      </c>
      <c r="G40" s="123">
        <v>16602000000</v>
      </c>
      <c r="H40" s="124">
        <f>C40/G40</f>
        <v>2.2993012890013252E-3</v>
      </c>
      <c r="I40" s="123">
        <f>F40*H40</f>
        <v>783190304.36092043</v>
      </c>
      <c r="J40" s="125" t="s">
        <v>231</v>
      </c>
      <c r="K40" s="123">
        <v>38173000</v>
      </c>
      <c r="L40" s="123">
        <v>38173000</v>
      </c>
      <c r="M40" s="23"/>
    </row>
    <row r="41" spans="1:27" ht="31.5" customHeight="1">
      <c r="A41" s="23"/>
      <c r="B41" s="29" t="s">
        <v>1</v>
      </c>
      <c r="C41" s="123">
        <v>41186582</v>
      </c>
      <c r="D41" s="123">
        <v>1053925256792</v>
      </c>
      <c r="E41" s="123">
        <v>906866202792</v>
      </c>
      <c r="F41" s="123">
        <v>147059053000</v>
      </c>
      <c r="G41" s="123">
        <v>54797503032</v>
      </c>
      <c r="H41" s="124">
        <f t="shared" si="1"/>
        <v>7.5161421088746228E-4</v>
      </c>
      <c r="I41" s="123">
        <v>2489862216.5327625</v>
      </c>
      <c r="J41" s="123">
        <v>484801</v>
      </c>
      <c r="K41" s="123">
        <v>41063239</v>
      </c>
      <c r="L41" s="123">
        <v>81368229</v>
      </c>
      <c r="M41" s="23"/>
    </row>
    <row r="42" spans="1:27" ht="31.5" customHeight="1">
      <c r="A42" s="23"/>
      <c r="B42" s="31" t="s">
        <v>8</v>
      </c>
      <c r="C42" s="123">
        <v>1415327879</v>
      </c>
      <c r="D42" s="123">
        <v>26524901967021</v>
      </c>
      <c r="E42" s="123">
        <v>25991116607690</v>
      </c>
      <c r="F42" s="123">
        <v>533785358331</v>
      </c>
      <c r="G42" s="123">
        <v>94584857438</v>
      </c>
      <c r="H42" s="126" t="s">
        <v>170</v>
      </c>
      <c r="I42" s="123">
        <v>7641991515.0621901</v>
      </c>
      <c r="J42" s="123">
        <v>484801</v>
      </c>
      <c r="K42" s="123">
        <v>1415204636</v>
      </c>
      <c r="L42" s="123">
        <v>1477702479</v>
      </c>
      <c r="M42" s="23"/>
    </row>
  </sheetData>
  <phoneticPr fontId="3"/>
  <printOptions horizontalCentered="1"/>
  <pageMargins left="0.39370078740157483" right="0.39370078740157483" top="0.59055118110236227" bottom="0.59055118110236227" header="0.31496062992125984" footer="0.31496062992125984"/>
  <pageSetup paperSize="9" scale="75" orientation="landscape" r:id="rId1"/>
  <rowBreaks count="1" manualBreakCount="1">
    <brk id="20" max="12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25"/>
  <sheetViews>
    <sheetView view="pageBreakPreview" zoomScale="85" zoomScaleNormal="100" zoomScaleSheetLayoutView="85" workbookViewId="0"/>
  </sheetViews>
  <sheetFormatPr defaultRowHeight="13.5"/>
  <cols>
    <col min="1" max="1" width="2.5" style="9" customWidth="1"/>
    <col min="2" max="2" width="31.625" style="9" customWidth="1"/>
    <col min="3" max="8" width="14.625" style="9" customWidth="1"/>
    <col min="9" max="9" width="10.75" style="9" hidden="1" customWidth="1"/>
    <col min="10" max="10" width="2.5" style="9" customWidth="1"/>
    <col min="11" max="16384" width="9" style="9"/>
  </cols>
  <sheetData>
    <row r="1" spans="1:10" ht="18.75" customHeight="1">
      <c r="A1" s="10"/>
      <c r="B1" s="4" t="s">
        <v>239</v>
      </c>
      <c r="C1" s="1"/>
      <c r="D1" s="1"/>
      <c r="E1" s="1"/>
      <c r="F1" s="1"/>
      <c r="G1" s="1"/>
      <c r="H1" s="5" t="s">
        <v>241</v>
      </c>
      <c r="I1" s="10"/>
      <c r="J1" s="10"/>
    </row>
    <row r="2" spans="1:10" ht="15.75" customHeight="1">
      <c r="A2" s="10"/>
      <c r="B2" s="206" t="s">
        <v>222</v>
      </c>
      <c r="C2" s="206" t="s">
        <v>6</v>
      </c>
      <c r="D2" s="206" t="s">
        <v>4</v>
      </c>
      <c r="E2" s="206" t="s">
        <v>2</v>
      </c>
      <c r="F2" s="206" t="s">
        <v>3</v>
      </c>
      <c r="G2" s="205" t="s">
        <v>179</v>
      </c>
      <c r="H2" s="205" t="s">
        <v>58</v>
      </c>
      <c r="I2" s="11" t="s">
        <v>8</v>
      </c>
      <c r="J2" s="10"/>
    </row>
    <row r="3" spans="1:10" s="12" customFormat="1" ht="15.75" customHeight="1">
      <c r="A3" s="13"/>
      <c r="B3" s="206"/>
      <c r="C3" s="206"/>
      <c r="D3" s="206"/>
      <c r="E3" s="206"/>
      <c r="F3" s="206"/>
      <c r="G3" s="206"/>
      <c r="H3" s="206"/>
      <c r="I3" s="14"/>
      <c r="J3" s="13"/>
    </row>
    <row r="4" spans="1:10" ht="25.5" customHeight="1">
      <c r="A4" s="10"/>
      <c r="B4" s="15" t="s">
        <v>173</v>
      </c>
      <c r="C4" s="119">
        <v>13736602702</v>
      </c>
      <c r="D4" s="119">
        <v>4818502548</v>
      </c>
      <c r="E4" s="120" t="s">
        <v>242</v>
      </c>
      <c r="F4" s="120" t="s">
        <v>243</v>
      </c>
      <c r="G4" s="119">
        <f>C4+D4</f>
        <v>18555105250</v>
      </c>
      <c r="H4" s="119">
        <v>19900000000</v>
      </c>
      <c r="I4" s="16"/>
      <c r="J4" s="10"/>
    </row>
    <row r="5" spans="1:10" ht="25.5" customHeight="1">
      <c r="A5" s="10"/>
      <c r="B5" s="15" t="s">
        <v>244</v>
      </c>
      <c r="C5" s="119">
        <v>325346905</v>
      </c>
      <c r="D5" s="120">
        <v>43103095</v>
      </c>
      <c r="E5" s="120" t="s">
        <v>242</v>
      </c>
      <c r="F5" s="120" t="s">
        <v>243</v>
      </c>
      <c r="G5" s="119">
        <f t="shared" ref="G5:G21" si="0">C5+D5</f>
        <v>368450000</v>
      </c>
      <c r="H5" s="119">
        <v>368450000</v>
      </c>
      <c r="I5" s="16"/>
      <c r="J5" s="10"/>
    </row>
    <row r="6" spans="1:10" ht="25.5" customHeight="1">
      <c r="A6" s="10"/>
      <c r="B6" s="2" t="s">
        <v>174</v>
      </c>
      <c r="C6" s="119">
        <v>337431754</v>
      </c>
      <c r="D6" s="120">
        <v>44719461</v>
      </c>
      <c r="E6" s="120" t="s">
        <v>243</v>
      </c>
      <c r="F6" s="120" t="s">
        <v>242</v>
      </c>
      <c r="G6" s="119">
        <f t="shared" si="0"/>
        <v>382151215</v>
      </c>
      <c r="H6" s="119">
        <v>382043620</v>
      </c>
      <c r="I6" s="16"/>
      <c r="J6" s="10"/>
    </row>
    <row r="7" spans="1:10" ht="25.5" customHeight="1">
      <c r="A7" s="10"/>
      <c r="B7" s="15" t="s">
        <v>200</v>
      </c>
      <c r="C7" s="119">
        <v>1820000000</v>
      </c>
      <c r="D7" s="120" t="s">
        <v>242</v>
      </c>
      <c r="E7" s="120" t="s">
        <v>243</v>
      </c>
      <c r="F7" s="120" t="s">
        <v>242</v>
      </c>
      <c r="G7" s="119">
        <f>C7</f>
        <v>1820000000</v>
      </c>
      <c r="H7" s="119">
        <v>9030000000</v>
      </c>
      <c r="I7" s="16"/>
      <c r="J7" s="10"/>
    </row>
    <row r="8" spans="1:10" ht="25.5" customHeight="1">
      <c r="A8" s="10"/>
      <c r="B8" s="15" t="s">
        <v>201</v>
      </c>
      <c r="C8" s="119">
        <v>4726506486</v>
      </c>
      <c r="D8" s="119">
        <v>2688209835</v>
      </c>
      <c r="E8" s="120" t="s">
        <v>243</v>
      </c>
      <c r="F8" s="120" t="s">
        <v>243</v>
      </c>
      <c r="G8" s="119">
        <f t="shared" si="0"/>
        <v>7414716321</v>
      </c>
      <c r="H8" s="121" t="s">
        <v>272</v>
      </c>
      <c r="I8" s="16"/>
      <c r="J8" s="10"/>
    </row>
    <row r="9" spans="1:10" ht="25.5" customHeight="1">
      <c r="A9" s="10"/>
      <c r="B9" s="15" t="s">
        <v>245</v>
      </c>
      <c r="C9" s="119">
        <v>551986218</v>
      </c>
      <c r="D9" s="119">
        <v>73155531</v>
      </c>
      <c r="E9" s="120" t="s">
        <v>243</v>
      </c>
      <c r="F9" s="120" t="s">
        <v>243</v>
      </c>
      <c r="G9" s="119">
        <f t="shared" si="0"/>
        <v>625141749</v>
      </c>
      <c r="H9" s="119">
        <v>625142694</v>
      </c>
      <c r="I9" s="16"/>
      <c r="J9" s="10"/>
    </row>
    <row r="10" spans="1:10" ht="25.5" customHeight="1">
      <c r="A10" s="10"/>
      <c r="B10" s="15" t="s">
        <v>171</v>
      </c>
      <c r="C10" s="119">
        <v>9897822811</v>
      </c>
      <c r="D10" s="119">
        <v>1911635987</v>
      </c>
      <c r="E10" s="120" t="s">
        <v>243</v>
      </c>
      <c r="F10" s="120" t="s">
        <v>243</v>
      </c>
      <c r="G10" s="119">
        <f t="shared" si="0"/>
        <v>11809458798</v>
      </c>
      <c r="H10" s="119">
        <v>11403670827</v>
      </c>
      <c r="I10" s="16"/>
      <c r="J10" s="10"/>
    </row>
    <row r="11" spans="1:10" ht="25.5" customHeight="1">
      <c r="A11" s="10"/>
      <c r="B11" s="15" t="s">
        <v>246</v>
      </c>
      <c r="C11" s="119">
        <v>1170871239</v>
      </c>
      <c r="D11" s="120">
        <v>155171142</v>
      </c>
      <c r="E11" s="120" t="s">
        <v>243</v>
      </c>
      <c r="F11" s="120" t="s">
        <v>243</v>
      </c>
      <c r="G11" s="119">
        <f t="shared" si="0"/>
        <v>1326042381</v>
      </c>
      <c r="H11" s="119">
        <v>927700000</v>
      </c>
      <c r="I11" s="16"/>
      <c r="J11" s="10"/>
    </row>
    <row r="12" spans="1:10" ht="25.5" customHeight="1">
      <c r="A12" s="10"/>
      <c r="B12" s="15" t="s">
        <v>247</v>
      </c>
      <c r="C12" s="119">
        <v>906074263</v>
      </c>
      <c r="D12" s="119">
        <v>120090012</v>
      </c>
      <c r="E12" s="120" t="s">
        <v>243</v>
      </c>
      <c r="F12" s="120" t="s">
        <v>242</v>
      </c>
      <c r="G12" s="119">
        <f t="shared" si="0"/>
        <v>1026164275</v>
      </c>
      <c r="H12" s="119">
        <v>1025814384</v>
      </c>
      <c r="I12" s="16"/>
      <c r="J12" s="10"/>
    </row>
    <row r="13" spans="1:10" ht="25.5" customHeight="1">
      <c r="A13" s="10"/>
      <c r="B13" s="15" t="s">
        <v>248</v>
      </c>
      <c r="C13" s="119">
        <v>2517625340</v>
      </c>
      <c r="D13" s="120">
        <v>333749660</v>
      </c>
      <c r="E13" s="120" t="s">
        <v>243</v>
      </c>
      <c r="F13" s="120" t="s">
        <v>243</v>
      </c>
      <c r="G13" s="119">
        <f t="shared" si="0"/>
        <v>2851375000</v>
      </c>
      <c r="H13" s="119">
        <v>2645766000</v>
      </c>
      <c r="I13" s="16"/>
      <c r="J13" s="10"/>
    </row>
    <row r="14" spans="1:10" ht="25.5" customHeight="1">
      <c r="A14" s="10"/>
      <c r="B14" s="2" t="s">
        <v>175</v>
      </c>
      <c r="C14" s="119">
        <v>32702601</v>
      </c>
      <c r="D14" s="120">
        <v>4310309</v>
      </c>
      <c r="E14" s="120" t="s">
        <v>243</v>
      </c>
      <c r="F14" s="120" t="s">
        <v>243</v>
      </c>
      <c r="G14" s="119">
        <f t="shared" si="0"/>
        <v>37012910</v>
      </c>
      <c r="H14" s="119">
        <v>34029910</v>
      </c>
      <c r="I14" s="16"/>
      <c r="J14" s="10"/>
    </row>
    <row r="15" spans="1:10" ht="25.5" customHeight="1">
      <c r="A15" s="10"/>
      <c r="B15" s="2" t="s">
        <v>176</v>
      </c>
      <c r="C15" s="119">
        <v>101611810</v>
      </c>
      <c r="D15" s="119">
        <v>313292251</v>
      </c>
      <c r="E15" s="120" t="s">
        <v>242</v>
      </c>
      <c r="F15" s="120" t="s">
        <v>243</v>
      </c>
      <c r="G15" s="119">
        <f t="shared" si="0"/>
        <v>414904061</v>
      </c>
      <c r="H15" s="119">
        <v>426912666</v>
      </c>
      <c r="I15" s="16"/>
      <c r="J15" s="10"/>
    </row>
    <row r="16" spans="1:10" ht="25.5" customHeight="1">
      <c r="A16" s="10"/>
      <c r="B16" s="2" t="s">
        <v>177</v>
      </c>
      <c r="C16" s="119">
        <v>3531792629</v>
      </c>
      <c r="D16" s="120">
        <v>468207371</v>
      </c>
      <c r="E16" s="120" t="s">
        <v>243</v>
      </c>
      <c r="F16" s="120" t="s">
        <v>243</v>
      </c>
      <c r="G16" s="119">
        <f t="shared" si="0"/>
        <v>4000000000</v>
      </c>
      <c r="H16" s="119">
        <v>4000000000</v>
      </c>
      <c r="I16" s="16"/>
      <c r="J16" s="10"/>
    </row>
    <row r="17" spans="1:10" ht="25.5" customHeight="1">
      <c r="A17" s="10"/>
      <c r="B17" s="15" t="s">
        <v>249</v>
      </c>
      <c r="C17" s="119">
        <v>700669000</v>
      </c>
      <c r="D17" s="119">
        <v>299732400</v>
      </c>
      <c r="E17" s="120" t="s">
        <v>243</v>
      </c>
      <c r="F17" s="120" t="s">
        <v>243</v>
      </c>
      <c r="G17" s="119">
        <f t="shared" si="0"/>
        <v>1000401400</v>
      </c>
      <c r="H17" s="119">
        <v>1000000000</v>
      </c>
      <c r="I17" s="16"/>
      <c r="J17" s="10"/>
    </row>
    <row r="18" spans="1:10" ht="25.5" customHeight="1">
      <c r="A18" s="10"/>
      <c r="B18" s="2" t="s">
        <v>178</v>
      </c>
      <c r="C18" s="119">
        <v>300000000</v>
      </c>
      <c r="D18" s="120" t="s">
        <v>243</v>
      </c>
      <c r="E18" s="120" t="s">
        <v>243</v>
      </c>
      <c r="F18" s="120" t="s">
        <v>243</v>
      </c>
      <c r="G18" s="119">
        <f>C18</f>
        <v>300000000</v>
      </c>
      <c r="H18" s="119">
        <v>300000000</v>
      </c>
      <c r="I18" s="16"/>
      <c r="J18" s="10"/>
    </row>
    <row r="19" spans="1:10" ht="25.5" customHeight="1">
      <c r="A19" s="10"/>
      <c r="B19" s="2" t="s">
        <v>271</v>
      </c>
      <c r="C19" s="119">
        <v>72454564</v>
      </c>
      <c r="D19" s="120">
        <v>9578465</v>
      </c>
      <c r="E19" s="120" t="s">
        <v>231</v>
      </c>
      <c r="F19" s="120" t="s">
        <v>231</v>
      </c>
      <c r="G19" s="119">
        <f t="shared" si="0"/>
        <v>82033029</v>
      </c>
      <c r="H19" s="119">
        <v>70289000</v>
      </c>
      <c r="I19" s="16"/>
      <c r="J19" s="10"/>
    </row>
    <row r="20" spans="1:10" ht="25.5" customHeight="1">
      <c r="A20" s="10"/>
      <c r="B20" s="2" t="s">
        <v>305</v>
      </c>
      <c r="C20" s="119">
        <v>1000000000</v>
      </c>
      <c r="D20" s="120" t="s">
        <v>231</v>
      </c>
      <c r="E20" s="120" t="s">
        <v>231</v>
      </c>
      <c r="F20" s="120" t="s">
        <v>231</v>
      </c>
      <c r="G20" s="119">
        <f>C20</f>
        <v>1000000000</v>
      </c>
      <c r="H20" s="119">
        <v>0</v>
      </c>
      <c r="I20" s="16"/>
      <c r="J20" s="10"/>
    </row>
    <row r="21" spans="1:10" ht="25.5" customHeight="1">
      <c r="A21" s="10"/>
      <c r="B21" s="6" t="s">
        <v>8</v>
      </c>
      <c r="C21" s="119">
        <f>SUM(C4:C20)</f>
        <v>41729498322</v>
      </c>
      <c r="D21" s="119">
        <f>SUM(D4:D20)</f>
        <v>11283458067</v>
      </c>
      <c r="E21" s="120" t="s">
        <v>242</v>
      </c>
      <c r="F21" s="120" t="s">
        <v>242</v>
      </c>
      <c r="G21" s="119">
        <f t="shared" si="0"/>
        <v>53012956389</v>
      </c>
      <c r="H21" s="119">
        <f>H4+H5+H6+H7+H9+H10+H11+H12+H13+H14+H15+H16+H17+H18+H19+H20</f>
        <v>52139819101</v>
      </c>
      <c r="I21" s="16"/>
      <c r="J21" s="10"/>
    </row>
    <row r="22" spans="1:10" ht="4.9000000000000004" customHeight="1">
      <c r="A22" s="10"/>
      <c r="B22" s="17"/>
      <c r="C22" s="18"/>
      <c r="D22" s="18"/>
      <c r="E22" s="18"/>
      <c r="F22" s="18"/>
      <c r="G22" s="18"/>
      <c r="H22" s="18"/>
      <c r="I22" s="18"/>
      <c r="J22" s="10"/>
    </row>
    <row r="23" spans="1:10" ht="1.9" customHeight="1"/>
    <row r="24" spans="1:10" ht="18.75" customHeight="1">
      <c r="B24" s="9" t="s">
        <v>202</v>
      </c>
    </row>
    <row r="25" spans="1:10" ht="18.75" customHeight="1">
      <c r="B25" s="9" t="s">
        <v>203</v>
      </c>
    </row>
  </sheetData>
  <mergeCells count="7">
    <mergeCell ref="H2:H3"/>
    <mergeCell ref="B2:B3"/>
    <mergeCell ref="C2:C3"/>
    <mergeCell ref="D2:D3"/>
    <mergeCell ref="E2:E3"/>
    <mergeCell ref="F2:F3"/>
    <mergeCell ref="G2:G3"/>
  </mergeCells>
  <phoneticPr fontId="3"/>
  <printOptions horizontalCentered="1"/>
  <pageMargins left="0.39370078740157483" right="0.39370078740157483" top="0.59055118110236227" bottom="0.59055118110236227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14"/>
  <sheetViews>
    <sheetView view="pageBreakPreview" zoomScale="85" zoomScaleNormal="100" zoomScaleSheetLayoutView="85" workbookViewId="0"/>
  </sheetViews>
  <sheetFormatPr defaultRowHeight="13.5"/>
  <cols>
    <col min="1" max="1" width="1.875" style="9" customWidth="1"/>
    <col min="2" max="2" width="39.125" style="9" customWidth="1"/>
    <col min="3" max="7" width="16.625" style="9" customWidth="1"/>
    <col min="8" max="8" width="1.875" style="9" customWidth="1"/>
    <col min="9" max="16384" width="9" style="9"/>
  </cols>
  <sheetData>
    <row r="1" spans="1:8" ht="19.5" customHeight="1">
      <c r="A1" s="10"/>
      <c r="B1" s="37" t="s">
        <v>250</v>
      </c>
      <c r="C1" s="38"/>
      <c r="D1" s="38"/>
      <c r="E1" s="38"/>
      <c r="F1" s="38"/>
      <c r="G1" s="38" t="s">
        <v>251</v>
      </c>
      <c r="H1" s="39"/>
    </row>
    <row r="2" spans="1:8" ht="21" customHeight="1">
      <c r="A2" s="10"/>
      <c r="B2" s="207" t="s">
        <v>59</v>
      </c>
      <c r="C2" s="209" t="s">
        <v>5</v>
      </c>
      <c r="D2" s="210"/>
      <c r="E2" s="209" t="s">
        <v>7</v>
      </c>
      <c r="F2" s="210"/>
      <c r="G2" s="207" t="s">
        <v>223</v>
      </c>
      <c r="H2" s="10"/>
    </row>
    <row r="3" spans="1:8" ht="33" customHeight="1">
      <c r="A3" s="10"/>
      <c r="B3" s="208"/>
      <c r="C3" s="6" t="s">
        <v>60</v>
      </c>
      <c r="D3" s="33" t="s">
        <v>61</v>
      </c>
      <c r="E3" s="6" t="s">
        <v>60</v>
      </c>
      <c r="F3" s="33" t="s">
        <v>61</v>
      </c>
      <c r="G3" s="208"/>
      <c r="H3" s="10"/>
    </row>
    <row r="4" spans="1:8" ht="35.25" customHeight="1">
      <c r="A4" s="10"/>
      <c r="B4" s="34" t="s">
        <v>151</v>
      </c>
      <c r="C4" s="118">
        <v>1971879481</v>
      </c>
      <c r="D4" s="87" t="s">
        <v>231</v>
      </c>
      <c r="E4" s="118">
        <v>198588038</v>
      </c>
      <c r="F4" s="87" t="s">
        <v>231</v>
      </c>
      <c r="G4" s="118">
        <v>2170467519</v>
      </c>
      <c r="H4" s="10"/>
    </row>
    <row r="5" spans="1:8" ht="35.25" customHeight="1">
      <c r="A5" s="10"/>
      <c r="B5" s="34" t="s">
        <v>152</v>
      </c>
      <c r="C5" s="118">
        <v>1656505700</v>
      </c>
      <c r="D5" s="87" t="s">
        <v>252</v>
      </c>
      <c r="E5" s="118">
        <v>226204300</v>
      </c>
      <c r="F5" s="87" t="s">
        <v>253</v>
      </c>
      <c r="G5" s="118">
        <v>1882710000</v>
      </c>
      <c r="H5" s="10"/>
    </row>
    <row r="6" spans="1:8" ht="35.25" customHeight="1">
      <c r="A6" s="10"/>
      <c r="B6" s="35" t="s">
        <v>153</v>
      </c>
      <c r="C6" s="87" t="s">
        <v>231</v>
      </c>
      <c r="D6" s="87" t="s">
        <v>231</v>
      </c>
      <c r="E6" s="118">
        <v>133529000</v>
      </c>
      <c r="F6" s="87" t="s">
        <v>252</v>
      </c>
      <c r="G6" s="118">
        <v>133529000</v>
      </c>
      <c r="H6" s="10"/>
    </row>
    <row r="7" spans="1:8" ht="35.25" customHeight="1">
      <c r="A7" s="10"/>
      <c r="B7" s="35" t="s">
        <v>254</v>
      </c>
      <c r="C7" s="118">
        <v>347243000</v>
      </c>
      <c r="D7" s="87" t="s">
        <v>253</v>
      </c>
      <c r="E7" s="118">
        <v>60834000</v>
      </c>
      <c r="F7" s="87" t="s">
        <v>253</v>
      </c>
      <c r="G7" s="118">
        <v>408077000</v>
      </c>
      <c r="H7" s="10"/>
    </row>
    <row r="8" spans="1:8" ht="35.25" customHeight="1">
      <c r="A8" s="10"/>
      <c r="B8" s="34" t="s">
        <v>261</v>
      </c>
      <c r="C8" s="118">
        <v>4000000</v>
      </c>
      <c r="D8" s="87" t="s">
        <v>231</v>
      </c>
      <c r="E8" s="87" t="s">
        <v>231</v>
      </c>
      <c r="F8" s="87" t="s">
        <v>231</v>
      </c>
      <c r="G8" s="118">
        <v>4000000</v>
      </c>
      <c r="H8" s="10"/>
    </row>
    <row r="9" spans="1:8" ht="35.25" customHeight="1">
      <c r="A9" s="10"/>
      <c r="B9" s="35" t="s">
        <v>276</v>
      </c>
      <c r="C9" s="118">
        <v>186979820</v>
      </c>
      <c r="D9" s="87" t="s">
        <v>231</v>
      </c>
      <c r="E9" s="118">
        <v>6270868</v>
      </c>
      <c r="F9" s="87" t="s">
        <v>231</v>
      </c>
      <c r="G9" s="118">
        <v>193250688</v>
      </c>
      <c r="H9" s="10"/>
    </row>
    <row r="10" spans="1:8" ht="35.25" customHeight="1">
      <c r="A10" s="10"/>
      <c r="B10" s="35" t="s">
        <v>277</v>
      </c>
      <c r="C10" s="118">
        <v>74590000</v>
      </c>
      <c r="D10" s="87" t="s">
        <v>231</v>
      </c>
      <c r="E10" s="118">
        <v>210000</v>
      </c>
      <c r="F10" s="87" t="s">
        <v>231</v>
      </c>
      <c r="G10" s="118">
        <v>74800000</v>
      </c>
      <c r="H10" s="10"/>
    </row>
    <row r="11" spans="1:8" ht="35.25" customHeight="1">
      <c r="A11" s="10"/>
      <c r="B11" s="36" t="s">
        <v>8</v>
      </c>
      <c r="C11" s="118">
        <v>4241198001</v>
      </c>
      <c r="D11" s="87" t="s">
        <v>252</v>
      </c>
      <c r="E11" s="118">
        <v>625636206</v>
      </c>
      <c r="F11" s="87" t="s">
        <v>253</v>
      </c>
      <c r="G11" s="118">
        <v>4866834207</v>
      </c>
      <c r="H11" s="10"/>
    </row>
    <row r="12" spans="1:8" ht="3.75" customHeight="1">
      <c r="A12" s="10"/>
      <c r="B12" s="40"/>
      <c r="C12" s="32"/>
      <c r="D12" s="32"/>
      <c r="E12" s="32"/>
      <c r="F12" s="32"/>
      <c r="G12" s="32"/>
      <c r="H12" s="4"/>
    </row>
    <row r="13" spans="1:8">
      <c r="B13" s="10"/>
      <c r="C13" s="4"/>
      <c r="D13" s="4"/>
      <c r="E13" s="4"/>
      <c r="F13" s="4"/>
      <c r="G13" s="4"/>
      <c r="H13" s="4"/>
    </row>
    <row r="14" spans="1:8">
      <c r="B14" s="10"/>
      <c r="C14" s="41"/>
      <c r="D14" s="41"/>
      <c r="E14" s="41"/>
      <c r="F14" s="41"/>
      <c r="G14" s="41"/>
      <c r="H14" s="41"/>
    </row>
  </sheetData>
  <mergeCells count="4">
    <mergeCell ref="B2:B3"/>
    <mergeCell ref="C2:D2"/>
    <mergeCell ref="E2:F2"/>
    <mergeCell ref="G2:G3"/>
  </mergeCells>
  <phoneticPr fontId="3"/>
  <printOptions horizontalCentered="1"/>
  <pageMargins left="0.39370078740157483" right="0.39370078740157483" top="0.59055118110236227" bottom="0.59055118110236227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H19"/>
  <sheetViews>
    <sheetView view="pageBreakPreview" zoomScale="85" zoomScaleNormal="80" zoomScaleSheetLayoutView="85" workbookViewId="0"/>
  </sheetViews>
  <sheetFormatPr defaultRowHeight="13.5"/>
  <cols>
    <col min="1" max="1" width="1" style="9" customWidth="1"/>
    <col min="2" max="4" width="20" style="9" customWidth="1"/>
    <col min="5" max="5" width="3.5" style="9" customWidth="1"/>
    <col min="6" max="8" width="20" style="9" customWidth="1"/>
    <col min="9" max="9" width="0.875" style="9" customWidth="1"/>
    <col min="10" max="16384" width="9" style="9"/>
  </cols>
  <sheetData>
    <row r="1" spans="2:8" ht="19.5" customHeight="1">
      <c r="B1" s="42" t="s">
        <v>62</v>
      </c>
      <c r="C1" s="39"/>
      <c r="D1" s="5" t="s">
        <v>255</v>
      </c>
      <c r="E1" s="39"/>
      <c r="F1" s="4" t="s">
        <v>63</v>
      </c>
      <c r="G1" s="39"/>
      <c r="H1" s="5" t="s">
        <v>233</v>
      </c>
    </row>
    <row r="2" spans="2:8" ht="30" customHeight="1">
      <c r="B2" s="6" t="s">
        <v>59</v>
      </c>
      <c r="C2" s="6" t="s">
        <v>64</v>
      </c>
      <c r="D2" s="6" t="s">
        <v>65</v>
      </c>
      <c r="F2" s="6" t="s">
        <v>59</v>
      </c>
      <c r="G2" s="6" t="s">
        <v>64</v>
      </c>
      <c r="H2" s="6" t="s">
        <v>65</v>
      </c>
    </row>
    <row r="3" spans="2:8" ht="21" customHeight="1">
      <c r="B3" s="43" t="s">
        <v>66</v>
      </c>
      <c r="C3" s="44"/>
      <c r="D3" s="44"/>
      <c r="F3" s="43" t="s">
        <v>66</v>
      </c>
      <c r="G3" s="45"/>
      <c r="H3" s="45"/>
    </row>
    <row r="4" spans="2:8" ht="21" customHeight="1">
      <c r="B4" s="43" t="s">
        <v>181</v>
      </c>
      <c r="C4" s="45">
        <v>261230387</v>
      </c>
      <c r="D4" s="45">
        <v>30302725</v>
      </c>
      <c r="F4" s="43" t="s">
        <v>181</v>
      </c>
      <c r="G4" s="45">
        <v>216604077</v>
      </c>
      <c r="H4" s="45">
        <v>25126073</v>
      </c>
    </row>
    <row r="5" spans="2:8" ht="21" customHeight="1">
      <c r="B5" s="43" t="s">
        <v>180</v>
      </c>
      <c r="C5" s="45">
        <v>225367108</v>
      </c>
      <c r="D5" s="45">
        <v>25691850</v>
      </c>
      <c r="F5" s="43" t="s">
        <v>180</v>
      </c>
      <c r="G5" s="45">
        <v>564546051</v>
      </c>
      <c r="H5" s="45">
        <v>64358250</v>
      </c>
    </row>
    <row r="6" spans="2:8" ht="21" customHeight="1">
      <c r="B6" s="43" t="s">
        <v>182</v>
      </c>
      <c r="C6" s="45">
        <v>43350324</v>
      </c>
      <c r="D6" s="45">
        <v>4378383</v>
      </c>
      <c r="F6" s="43" t="s">
        <v>182</v>
      </c>
      <c r="G6" s="45">
        <v>17918173</v>
      </c>
      <c r="H6" s="45">
        <v>1809735</v>
      </c>
    </row>
    <row r="7" spans="2:8" ht="21" customHeight="1">
      <c r="B7" s="43" t="s">
        <v>263</v>
      </c>
      <c r="C7" s="44">
        <v>469250</v>
      </c>
      <c r="D7" s="44" t="s">
        <v>262</v>
      </c>
      <c r="F7" s="43" t="s">
        <v>263</v>
      </c>
      <c r="G7" s="45">
        <v>1648950</v>
      </c>
      <c r="H7" s="44" t="s">
        <v>262</v>
      </c>
    </row>
    <row r="8" spans="2:8" ht="21" customHeight="1">
      <c r="B8" s="43" t="s">
        <v>183</v>
      </c>
      <c r="C8" s="44" t="s">
        <v>262</v>
      </c>
      <c r="D8" s="44" t="s">
        <v>262</v>
      </c>
      <c r="F8" s="43" t="s">
        <v>183</v>
      </c>
      <c r="G8" s="44">
        <v>55402200</v>
      </c>
      <c r="H8" s="44" t="s">
        <v>231</v>
      </c>
    </row>
    <row r="9" spans="2:8" ht="21" customHeight="1">
      <c r="B9" s="43" t="s">
        <v>67</v>
      </c>
      <c r="C9" s="45"/>
      <c r="D9" s="44"/>
      <c r="F9" s="43" t="s">
        <v>67</v>
      </c>
      <c r="G9" s="45"/>
      <c r="H9" s="45"/>
    </row>
    <row r="10" spans="2:8" ht="21" customHeight="1">
      <c r="B10" s="43" t="s">
        <v>68</v>
      </c>
      <c r="C10" s="45">
        <v>41687759</v>
      </c>
      <c r="D10" s="45">
        <v>5913201</v>
      </c>
      <c r="F10" s="43" t="s">
        <v>68</v>
      </c>
      <c r="G10" s="45">
        <v>19001614</v>
      </c>
      <c r="H10" s="45">
        <v>2710884</v>
      </c>
    </row>
    <row r="11" spans="2:8" ht="21" customHeight="1">
      <c r="B11" s="43" t="s">
        <v>185</v>
      </c>
      <c r="C11" s="45">
        <v>289900314</v>
      </c>
      <c r="D11" s="45">
        <v>3415141</v>
      </c>
      <c r="F11" s="43" t="s">
        <v>185</v>
      </c>
      <c r="G11" s="45">
        <v>5115022</v>
      </c>
      <c r="H11" s="44">
        <v>6448</v>
      </c>
    </row>
    <row r="12" spans="2:8" ht="21" customHeight="1">
      <c r="B12" s="43" t="s">
        <v>184</v>
      </c>
      <c r="C12" s="45">
        <v>7859365971</v>
      </c>
      <c r="D12" s="45">
        <v>59118561</v>
      </c>
      <c r="F12" s="43" t="s">
        <v>184</v>
      </c>
      <c r="G12" s="45">
        <v>109143553</v>
      </c>
      <c r="H12" s="45">
        <v>4672901</v>
      </c>
    </row>
    <row r="13" spans="2:8" ht="36" customHeight="1">
      <c r="B13" s="35" t="s">
        <v>186</v>
      </c>
      <c r="C13" s="45">
        <v>233246306</v>
      </c>
      <c r="D13" s="44" t="s">
        <v>262</v>
      </c>
      <c r="F13" s="35" t="s">
        <v>186</v>
      </c>
      <c r="G13" s="45">
        <v>19714999</v>
      </c>
      <c r="H13" s="44" t="s">
        <v>262</v>
      </c>
    </row>
    <row r="14" spans="2:8" ht="53.25" customHeight="1">
      <c r="B14" s="35" t="s">
        <v>187</v>
      </c>
      <c r="C14" s="45">
        <v>1297899</v>
      </c>
      <c r="D14" s="44" t="s">
        <v>262</v>
      </c>
      <c r="F14" s="35" t="s">
        <v>187</v>
      </c>
      <c r="G14" s="45">
        <v>2087</v>
      </c>
      <c r="H14" s="44" t="s">
        <v>262</v>
      </c>
    </row>
    <row r="15" spans="2:8" ht="53.25" customHeight="1">
      <c r="B15" s="46" t="s">
        <v>235</v>
      </c>
      <c r="C15" s="45">
        <v>1016346</v>
      </c>
      <c r="D15" s="44">
        <v>3049</v>
      </c>
      <c r="F15" s="81" t="s">
        <v>262</v>
      </c>
      <c r="G15" s="44" t="s">
        <v>262</v>
      </c>
      <c r="H15" s="44" t="s">
        <v>262</v>
      </c>
    </row>
    <row r="16" spans="2:8" ht="32.25" customHeight="1">
      <c r="B16" s="47" t="s">
        <v>8</v>
      </c>
      <c r="C16" s="45">
        <v>8956931664</v>
      </c>
      <c r="D16" s="45">
        <f>30302725+25691850+4378383+0+0+5913201+3415141+59118561+0</f>
        <v>128819861</v>
      </c>
      <c r="F16" s="47" t="s">
        <v>8</v>
      </c>
      <c r="G16" s="45">
        <v>1009098405</v>
      </c>
      <c r="H16" s="45">
        <v>98684291</v>
      </c>
    </row>
    <row r="17" spans="2:8" ht="6.75" customHeight="1">
      <c r="B17" s="48"/>
      <c r="C17" s="32"/>
      <c r="D17" s="32"/>
      <c r="E17" s="4"/>
      <c r="F17" s="4"/>
      <c r="G17" s="4"/>
      <c r="H17" s="39"/>
    </row>
    <row r="18" spans="2:8" ht="18.75" customHeight="1">
      <c r="B18" s="10"/>
      <c r="C18" s="4"/>
      <c r="D18" s="4"/>
      <c r="E18" s="4"/>
      <c r="F18" s="4"/>
      <c r="G18" s="4"/>
      <c r="H18" s="39"/>
    </row>
    <row r="19" spans="2:8">
      <c r="B19" s="10"/>
      <c r="C19" s="41"/>
      <c r="D19" s="41"/>
      <c r="E19" s="41"/>
      <c r="F19" s="41"/>
      <c r="G19" s="10"/>
      <c r="H19" s="10"/>
    </row>
  </sheetData>
  <phoneticPr fontId="3"/>
  <printOptions horizontalCentered="1"/>
  <pageMargins left="0.39370078740157483" right="0.39370078740157483" top="0.59055118110236227" bottom="0.59055118110236227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19"/>
  <sheetViews>
    <sheetView view="pageBreakPreview" zoomScale="85" zoomScaleNormal="100" zoomScaleSheetLayoutView="85" workbookViewId="0"/>
  </sheetViews>
  <sheetFormatPr defaultRowHeight="13.5"/>
  <cols>
    <col min="1" max="1" width="12" style="99" customWidth="1"/>
    <col min="2" max="12" width="10.875" style="101" customWidth="1"/>
    <col min="13" max="13" width="0.625" style="102" customWidth="1"/>
    <col min="14" max="16384" width="9" style="99"/>
  </cols>
  <sheetData>
    <row r="1" spans="1:13">
      <c r="A1" s="100" t="s">
        <v>69</v>
      </c>
    </row>
    <row r="2" spans="1:13">
      <c r="A2" s="103" t="s">
        <v>70</v>
      </c>
      <c r="B2" s="104"/>
      <c r="C2" s="105"/>
      <c r="D2" s="105"/>
      <c r="E2" s="105"/>
      <c r="F2" s="105"/>
      <c r="G2" s="105"/>
      <c r="H2" s="105"/>
      <c r="I2" s="105"/>
      <c r="J2" s="105"/>
      <c r="K2" s="105"/>
      <c r="L2" s="106" t="s">
        <v>256</v>
      </c>
    </row>
    <row r="3" spans="1:13" ht="15.95" customHeight="1">
      <c r="A3" s="214" t="s">
        <v>57</v>
      </c>
      <c r="B3" s="216" t="s">
        <v>71</v>
      </c>
      <c r="C3" s="218" t="s">
        <v>72</v>
      </c>
      <c r="D3" s="211" t="s">
        <v>208</v>
      </c>
      <c r="E3" s="211" t="s">
        <v>73</v>
      </c>
      <c r="F3" s="211" t="s">
        <v>209</v>
      </c>
      <c r="G3" s="211" t="s">
        <v>210</v>
      </c>
      <c r="H3" s="211" t="s">
        <v>211</v>
      </c>
      <c r="I3" s="213" t="s">
        <v>74</v>
      </c>
      <c r="J3" s="107"/>
      <c r="K3" s="108"/>
      <c r="L3" s="211" t="s">
        <v>75</v>
      </c>
    </row>
    <row r="4" spans="1:13" ht="15.95" customHeight="1">
      <c r="A4" s="215"/>
      <c r="B4" s="217"/>
      <c r="C4" s="219"/>
      <c r="D4" s="212"/>
      <c r="E4" s="212"/>
      <c r="F4" s="211"/>
      <c r="G4" s="212"/>
      <c r="H4" s="211"/>
      <c r="I4" s="211"/>
      <c r="J4" s="109" t="s">
        <v>229</v>
      </c>
      <c r="K4" s="109" t="s">
        <v>230</v>
      </c>
      <c r="L4" s="212"/>
    </row>
    <row r="5" spans="1:13" ht="24.95" customHeight="1">
      <c r="A5" s="110" t="s">
        <v>76</v>
      </c>
      <c r="B5" s="111"/>
      <c r="C5" s="112"/>
      <c r="D5" s="113"/>
      <c r="E5" s="113"/>
      <c r="F5" s="113"/>
      <c r="G5" s="113"/>
      <c r="H5" s="113"/>
      <c r="I5" s="113"/>
      <c r="J5" s="113"/>
      <c r="K5" s="113"/>
      <c r="L5" s="113"/>
    </row>
    <row r="6" spans="1:13" ht="24.95" customHeight="1">
      <c r="A6" s="110" t="s">
        <v>77</v>
      </c>
      <c r="B6" s="111">
        <f>SUM(C6:L6)</f>
        <v>9736023782</v>
      </c>
      <c r="C6" s="112">
        <v>8909033841</v>
      </c>
      <c r="D6" s="89" t="s">
        <v>267</v>
      </c>
      <c r="E6" s="113">
        <v>826989941</v>
      </c>
      <c r="F6" s="89" t="s">
        <v>267</v>
      </c>
      <c r="G6" s="89" t="s">
        <v>267</v>
      </c>
      <c r="H6" s="89" t="s">
        <v>267</v>
      </c>
      <c r="I6" s="89" t="s">
        <v>267</v>
      </c>
      <c r="J6" s="89" t="s">
        <v>267</v>
      </c>
      <c r="K6" s="89" t="s">
        <v>267</v>
      </c>
      <c r="L6" s="89" t="s">
        <v>267</v>
      </c>
      <c r="M6" s="114"/>
    </row>
    <row r="7" spans="1:13" ht="24.95" customHeight="1">
      <c r="A7" s="110" t="s">
        <v>78</v>
      </c>
      <c r="B7" s="111">
        <f t="shared" ref="B7:B16" si="0">SUM(C7:L7)</f>
        <v>2781333290</v>
      </c>
      <c r="C7" s="112">
        <v>2689185569</v>
      </c>
      <c r="D7" s="113">
        <v>27097419</v>
      </c>
      <c r="E7" s="113">
        <v>65050302</v>
      </c>
      <c r="F7" s="89" t="s">
        <v>267</v>
      </c>
      <c r="G7" s="89" t="s">
        <v>267</v>
      </c>
      <c r="H7" s="89" t="s">
        <v>267</v>
      </c>
      <c r="I7" s="89" t="s">
        <v>267</v>
      </c>
      <c r="J7" s="89" t="s">
        <v>267</v>
      </c>
      <c r="K7" s="89" t="s">
        <v>267</v>
      </c>
      <c r="L7" s="89" t="s">
        <v>267</v>
      </c>
      <c r="M7" s="114"/>
    </row>
    <row r="8" spans="1:13" ht="24.95" customHeight="1">
      <c r="A8" s="110" t="s">
        <v>79</v>
      </c>
      <c r="B8" s="111">
        <f t="shared" si="0"/>
        <v>2490601225</v>
      </c>
      <c r="C8" s="112">
        <v>2468801225</v>
      </c>
      <c r="D8" s="89" t="s">
        <v>267</v>
      </c>
      <c r="E8" s="89">
        <v>21800000</v>
      </c>
      <c r="F8" s="89" t="s">
        <v>267</v>
      </c>
      <c r="G8" s="89" t="s">
        <v>267</v>
      </c>
      <c r="H8" s="89" t="s">
        <v>267</v>
      </c>
      <c r="I8" s="89" t="s">
        <v>267</v>
      </c>
      <c r="J8" s="89" t="s">
        <v>267</v>
      </c>
      <c r="K8" s="89" t="s">
        <v>267</v>
      </c>
      <c r="L8" s="89" t="s">
        <v>267</v>
      </c>
      <c r="M8" s="114"/>
    </row>
    <row r="9" spans="1:13" ht="24.95" customHeight="1">
      <c r="A9" s="110" t="s">
        <v>80</v>
      </c>
      <c r="B9" s="111">
        <f t="shared" si="0"/>
        <v>10682012589</v>
      </c>
      <c r="C9" s="112">
        <v>10095873310</v>
      </c>
      <c r="D9" s="89" t="s">
        <v>267</v>
      </c>
      <c r="E9" s="113">
        <v>584340338</v>
      </c>
      <c r="F9" s="113">
        <v>1798941</v>
      </c>
      <c r="G9" s="89" t="s">
        <v>267</v>
      </c>
      <c r="H9" s="89" t="s">
        <v>267</v>
      </c>
      <c r="I9" s="89" t="s">
        <v>267</v>
      </c>
      <c r="J9" s="89" t="s">
        <v>267</v>
      </c>
      <c r="K9" s="89" t="s">
        <v>267</v>
      </c>
      <c r="L9" s="89" t="s">
        <v>267</v>
      </c>
    </row>
    <row r="10" spans="1:13" ht="24.95" customHeight="1">
      <c r="A10" s="110" t="s">
        <v>81</v>
      </c>
      <c r="B10" s="111">
        <f>SUM(C10:I10)</f>
        <v>50346912835</v>
      </c>
      <c r="C10" s="112">
        <v>665572745</v>
      </c>
      <c r="D10" s="113">
        <v>8089533490</v>
      </c>
      <c r="E10" s="113">
        <v>40121677788</v>
      </c>
      <c r="F10" s="89" t="s">
        <v>267</v>
      </c>
      <c r="G10" s="113">
        <v>24568000</v>
      </c>
      <c r="H10" s="113">
        <v>1445560812</v>
      </c>
      <c r="I10" s="89" t="s">
        <v>267</v>
      </c>
      <c r="J10" s="89" t="s">
        <v>267</v>
      </c>
      <c r="K10" s="89" t="s">
        <v>267</v>
      </c>
      <c r="L10" s="89" t="s">
        <v>267</v>
      </c>
    </row>
    <row r="11" spans="1:13" ht="24.95" customHeight="1">
      <c r="A11" s="110" t="s">
        <v>82</v>
      </c>
      <c r="B11" s="111">
        <f t="shared" si="0"/>
        <v>5948209385</v>
      </c>
      <c r="C11" s="112">
        <v>3936570112</v>
      </c>
      <c r="D11" s="113">
        <v>1660809273</v>
      </c>
      <c r="E11" s="113">
        <v>350830000</v>
      </c>
      <c r="F11" s="89" t="s">
        <v>267</v>
      </c>
      <c r="G11" s="89" t="s">
        <v>267</v>
      </c>
      <c r="H11" s="89" t="s">
        <v>267</v>
      </c>
      <c r="I11" s="89" t="s">
        <v>267</v>
      </c>
      <c r="J11" s="89" t="s">
        <v>267</v>
      </c>
      <c r="K11" s="89" t="s">
        <v>267</v>
      </c>
      <c r="L11" s="89" t="s">
        <v>267</v>
      </c>
    </row>
    <row r="12" spans="1:13" ht="24.95" customHeight="1">
      <c r="A12" s="110" t="s">
        <v>83</v>
      </c>
      <c r="B12" s="111"/>
      <c r="C12" s="112"/>
      <c r="D12" s="89"/>
      <c r="E12" s="89"/>
      <c r="F12" s="89"/>
      <c r="G12" s="89"/>
      <c r="H12" s="89"/>
      <c r="I12" s="89"/>
      <c r="J12" s="89"/>
      <c r="K12" s="89"/>
      <c r="L12" s="89"/>
    </row>
    <row r="13" spans="1:13" ht="24.95" customHeight="1">
      <c r="A13" s="110" t="s">
        <v>84</v>
      </c>
      <c r="B13" s="111">
        <f t="shared" si="0"/>
        <v>87754848379</v>
      </c>
      <c r="C13" s="112">
        <v>59457057364</v>
      </c>
      <c r="D13" s="113">
        <v>8968056015</v>
      </c>
      <c r="E13" s="89">
        <v>18527545000</v>
      </c>
      <c r="F13" s="113">
        <v>64294000</v>
      </c>
      <c r="G13" s="113">
        <v>737896000</v>
      </c>
      <c r="H13" s="89" t="s">
        <v>267</v>
      </c>
      <c r="I13" s="89" t="s">
        <v>267</v>
      </c>
      <c r="J13" s="89" t="s">
        <v>267</v>
      </c>
      <c r="K13" s="89" t="s">
        <v>267</v>
      </c>
      <c r="L13" s="89" t="s">
        <v>267</v>
      </c>
    </row>
    <row r="14" spans="1:13" ht="24.95" customHeight="1">
      <c r="A14" s="110" t="s">
        <v>85</v>
      </c>
      <c r="B14" s="111">
        <f t="shared" si="0"/>
        <v>979350776</v>
      </c>
      <c r="C14" s="112">
        <v>979350776</v>
      </c>
      <c r="D14" s="89" t="s">
        <v>267</v>
      </c>
      <c r="E14" s="89" t="s">
        <v>267</v>
      </c>
      <c r="F14" s="89" t="s">
        <v>267</v>
      </c>
      <c r="G14" s="89" t="s">
        <v>267</v>
      </c>
      <c r="H14" s="89" t="s">
        <v>267</v>
      </c>
      <c r="I14" s="89" t="s">
        <v>267</v>
      </c>
      <c r="J14" s="89" t="s">
        <v>267</v>
      </c>
      <c r="K14" s="89" t="s">
        <v>267</v>
      </c>
      <c r="L14" s="89" t="s">
        <v>267</v>
      </c>
    </row>
    <row r="15" spans="1:13" ht="24.95" customHeight="1">
      <c r="A15" s="110" t="s">
        <v>86</v>
      </c>
      <c r="B15" s="132" t="s">
        <v>267</v>
      </c>
      <c r="C15" s="115" t="s">
        <v>267</v>
      </c>
      <c r="D15" s="89" t="s">
        <v>267</v>
      </c>
      <c r="E15" s="89" t="s">
        <v>267</v>
      </c>
      <c r="F15" s="89" t="s">
        <v>267</v>
      </c>
      <c r="G15" s="89" t="s">
        <v>267</v>
      </c>
      <c r="H15" s="89" t="s">
        <v>267</v>
      </c>
      <c r="I15" s="89" t="s">
        <v>267</v>
      </c>
      <c r="J15" s="89" t="s">
        <v>267</v>
      </c>
      <c r="K15" s="89" t="s">
        <v>267</v>
      </c>
      <c r="L15" s="89" t="s">
        <v>267</v>
      </c>
    </row>
    <row r="16" spans="1:13" ht="24.95" customHeight="1">
      <c r="A16" s="110" t="s">
        <v>87</v>
      </c>
      <c r="B16" s="111">
        <f t="shared" si="0"/>
        <v>6094595414</v>
      </c>
      <c r="C16" s="112">
        <v>4632546324</v>
      </c>
      <c r="D16" s="113">
        <v>459159840</v>
      </c>
      <c r="E16" s="113">
        <v>952753631</v>
      </c>
      <c r="F16" s="89" t="s">
        <v>267</v>
      </c>
      <c r="G16" s="89" t="s">
        <v>267</v>
      </c>
      <c r="H16" s="89">
        <v>46135619</v>
      </c>
      <c r="I16" s="89" t="s">
        <v>267</v>
      </c>
      <c r="J16" s="89" t="s">
        <v>267</v>
      </c>
      <c r="K16" s="89" t="s">
        <v>267</v>
      </c>
      <c r="L16" s="113">
        <v>4000000</v>
      </c>
    </row>
    <row r="17" spans="1:12" ht="24.95" customHeight="1">
      <c r="A17" s="116" t="s">
        <v>43</v>
      </c>
      <c r="B17" s="111">
        <f>SUM(B5:B16)</f>
        <v>176813887675</v>
      </c>
      <c r="C17" s="112">
        <f>SUM(C5:C16)</f>
        <v>93833991266</v>
      </c>
      <c r="D17" s="113">
        <f>SUM(D5:D16)</f>
        <v>19204656037</v>
      </c>
      <c r="E17" s="113">
        <f t="shared" ref="E17:L17" si="1">SUM(E5:E16)</f>
        <v>61450987000</v>
      </c>
      <c r="F17" s="113">
        <f t="shared" si="1"/>
        <v>66092941</v>
      </c>
      <c r="G17" s="113">
        <f t="shared" si="1"/>
        <v>762464000</v>
      </c>
      <c r="H17" s="113">
        <f t="shared" si="1"/>
        <v>1491696431</v>
      </c>
      <c r="I17" s="89" t="s">
        <v>267</v>
      </c>
      <c r="J17" s="89" t="s">
        <v>260</v>
      </c>
      <c r="K17" s="89" t="s">
        <v>231</v>
      </c>
      <c r="L17" s="113">
        <f t="shared" si="1"/>
        <v>4000000</v>
      </c>
    </row>
    <row r="18" spans="1:12" ht="3.75" customHeight="1">
      <c r="A18" s="102"/>
      <c r="B18" s="117"/>
      <c r="C18" s="117"/>
      <c r="D18" s="117"/>
      <c r="E18" s="117"/>
      <c r="F18" s="117"/>
      <c r="G18" s="117"/>
      <c r="H18" s="117"/>
      <c r="I18" s="117"/>
      <c r="J18" s="117"/>
      <c r="K18" s="117"/>
      <c r="L18" s="117"/>
    </row>
    <row r="19" spans="1:12" ht="12" customHeight="1"/>
  </sheetData>
  <mergeCells count="10">
    <mergeCell ref="G3:G4"/>
    <mergeCell ref="H3:H4"/>
    <mergeCell ref="I3:I4"/>
    <mergeCell ref="L3:L4"/>
    <mergeCell ref="A3:A4"/>
    <mergeCell ref="B3:B4"/>
    <mergeCell ref="C3:C4"/>
    <mergeCell ref="D3:D4"/>
    <mergeCell ref="E3:E4"/>
    <mergeCell ref="F3:F4"/>
  </mergeCells>
  <phoneticPr fontId="3"/>
  <printOptions horizontalCentered="1"/>
  <pageMargins left="0.39370078740157483" right="0.39370078740157483" top="0.59055118110236227" bottom="0.59055118110236227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16"/>
  <sheetViews>
    <sheetView view="pageBreakPreview" zoomScale="85" zoomScaleNormal="80" zoomScaleSheetLayoutView="85" workbookViewId="0"/>
  </sheetViews>
  <sheetFormatPr defaultRowHeight="13.5"/>
  <cols>
    <col min="1" max="1" width="2.125" style="91" customWidth="1"/>
    <col min="2" max="2" width="20.625" style="91" customWidth="1"/>
    <col min="3" max="9" width="15.125" style="91" customWidth="1"/>
    <col min="10" max="10" width="2.125" style="91" customWidth="1"/>
    <col min="11" max="16384" width="9" style="99"/>
  </cols>
  <sheetData>
    <row r="1" spans="2:10" s="91" customFormat="1" ht="24" customHeight="1">
      <c r="B1" s="92" t="s">
        <v>88</v>
      </c>
      <c r="C1" s="93"/>
      <c r="D1" s="93"/>
      <c r="E1" s="93"/>
      <c r="F1" s="93"/>
      <c r="G1" s="93"/>
      <c r="H1" s="93"/>
      <c r="I1" s="94" t="s">
        <v>240</v>
      </c>
      <c r="J1" s="93"/>
    </row>
    <row r="2" spans="2:10" s="91" customFormat="1" ht="27" customHeight="1">
      <c r="B2" s="222" t="s">
        <v>71</v>
      </c>
      <c r="C2" s="237" t="s">
        <v>89</v>
      </c>
      <c r="D2" s="220" t="s">
        <v>90</v>
      </c>
      <c r="E2" s="220" t="s">
        <v>91</v>
      </c>
      <c r="F2" s="220" t="s">
        <v>92</v>
      </c>
      <c r="G2" s="220" t="s">
        <v>93</v>
      </c>
      <c r="H2" s="220" t="s">
        <v>94</v>
      </c>
      <c r="I2" s="220" t="s">
        <v>95</v>
      </c>
    </row>
    <row r="3" spans="2:10" s="91" customFormat="1" ht="18" customHeight="1">
      <c r="B3" s="222"/>
      <c r="C3" s="238"/>
      <c r="D3" s="221"/>
      <c r="E3" s="221"/>
      <c r="F3" s="221"/>
      <c r="G3" s="221"/>
      <c r="H3" s="221"/>
      <c r="I3" s="221"/>
    </row>
    <row r="4" spans="2:10" s="91" customFormat="1" ht="30" customHeight="1">
      <c r="B4" s="95">
        <f>SUM(C4:I4)</f>
        <v>176813987675</v>
      </c>
      <c r="C4" s="96">
        <v>166005590594</v>
      </c>
      <c r="D4" s="97">
        <v>8945975851</v>
      </c>
      <c r="E4" s="97">
        <v>1714226525</v>
      </c>
      <c r="F4" s="97">
        <v>62622449</v>
      </c>
      <c r="G4" s="97">
        <v>28515449</v>
      </c>
      <c r="H4" s="97">
        <v>21106860</v>
      </c>
      <c r="I4" s="97">
        <v>35949947</v>
      </c>
      <c r="J4" s="98"/>
    </row>
    <row r="5" spans="2:10" s="91" customFormat="1" ht="25.5" customHeight="1"/>
    <row r="6" spans="2:10" s="91" customFormat="1" ht="25.5" customHeight="1"/>
    <row r="7" spans="2:10" s="91" customFormat="1" ht="24" customHeight="1">
      <c r="B7" s="92" t="s">
        <v>96</v>
      </c>
      <c r="C7" s="93"/>
      <c r="D7" s="93"/>
      <c r="E7" s="93"/>
      <c r="F7" s="93"/>
      <c r="G7" s="93"/>
      <c r="H7" s="93"/>
      <c r="I7" s="94" t="s">
        <v>240</v>
      </c>
    </row>
    <row r="8" spans="2:10" s="91" customFormat="1" ht="13.5" customHeight="1">
      <c r="B8" s="231" t="s">
        <v>71</v>
      </c>
      <c r="C8" s="233" t="s">
        <v>97</v>
      </c>
      <c r="D8" s="235" t="s">
        <v>98</v>
      </c>
      <c r="E8" s="235" t="s">
        <v>99</v>
      </c>
      <c r="F8" s="235" t="s">
        <v>100</v>
      </c>
      <c r="G8" s="235" t="s">
        <v>101</v>
      </c>
      <c r="H8" s="235" t="s">
        <v>102</v>
      </c>
      <c r="I8" s="235" t="s">
        <v>199</v>
      </c>
    </row>
    <row r="9" spans="2:10" s="91" customFormat="1">
      <c r="B9" s="232"/>
      <c r="C9" s="234"/>
      <c r="D9" s="236"/>
      <c r="E9" s="236"/>
      <c r="F9" s="236"/>
      <c r="G9" s="236"/>
      <c r="H9" s="236"/>
      <c r="I9" s="236"/>
    </row>
    <row r="10" spans="2:10" s="91" customFormat="1" ht="33.75" customHeight="1">
      <c r="B10" s="95">
        <f>B4</f>
        <v>176813987675</v>
      </c>
      <c r="C10" s="96">
        <v>15670671647</v>
      </c>
      <c r="D10" s="97">
        <v>15775492642</v>
      </c>
      <c r="E10" s="97">
        <v>15480922580</v>
      </c>
      <c r="F10" s="97">
        <v>15237755940</v>
      </c>
      <c r="G10" s="97">
        <v>14294463270</v>
      </c>
      <c r="H10" s="97">
        <v>56625941224</v>
      </c>
      <c r="I10" s="97">
        <f>B10-C10-D10-E10-F10-G10-H10</f>
        <v>43728740372</v>
      </c>
    </row>
    <row r="11" spans="2:10" s="91" customFormat="1" ht="25.5" customHeight="1"/>
    <row r="12" spans="2:10" s="91" customFormat="1" ht="25.5" customHeight="1"/>
    <row r="13" spans="2:10" s="91" customFormat="1" ht="24" customHeight="1">
      <c r="B13" s="92" t="s">
        <v>224</v>
      </c>
      <c r="E13" s="93"/>
      <c r="F13" s="93"/>
      <c r="G13" s="93"/>
      <c r="H13" s="94"/>
      <c r="I13" s="94" t="s">
        <v>172</v>
      </c>
    </row>
    <row r="14" spans="2:10" ht="13.5" customHeight="1">
      <c r="B14" s="220" t="s">
        <v>225</v>
      </c>
      <c r="C14" s="222"/>
      <c r="D14" s="223" t="s">
        <v>226</v>
      </c>
      <c r="E14" s="223"/>
      <c r="F14" s="223"/>
      <c r="G14" s="223"/>
      <c r="H14" s="223"/>
      <c r="I14" s="224"/>
    </row>
    <row r="15" spans="2:10">
      <c r="B15" s="220"/>
      <c r="C15" s="222"/>
      <c r="D15" s="225"/>
      <c r="E15" s="225"/>
      <c r="F15" s="225"/>
      <c r="G15" s="225"/>
      <c r="H15" s="225"/>
      <c r="I15" s="226"/>
    </row>
    <row r="16" spans="2:10" ht="34.5" customHeight="1">
      <c r="B16" s="227" t="s">
        <v>227</v>
      </c>
      <c r="C16" s="228"/>
      <c r="D16" s="229"/>
      <c r="E16" s="229"/>
      <c r="F16" s="229"/>
      <c r="G16" s="229"/>
      <c r="H16" s="229"/>
      <c r="I16" s="230"/>
    </row>
  </sheetData>
  <mergeCells count="20">
    <mergeCell ref="B16:C16"/>
    <mergeCell ref="D16:I16"/>
    <mergeCell ref="H2:H3"/>
    <mergeCell ref="I2:I3"/>
    <mergeCell ref="B8:B9"/>
    <mergeCell ref="C8:C9"/>
    <mergeCell ref="D8:D9"/>
    <mergeCell ref="E8:E9"/>
    <mergeCell ref="F8:F9"/>
    <mergeCell ref="G8:G9"/>
    <mergeCell ref="H8:H9"/>
    <mergeCell ref="I8:I9"/>
    <mergeCell ref="B2:B3"/>
    <mergeCell ref="C2:C3"/>
    <mergeCell ref="D2:D3"/>
    <mergeCell ref="E2:E3"/>
    <mergeCell ref="F2:F3"/>
    <mergeCell ref="G2:G3"/>
    <mergeCell ref="B14:C15"/>
    <mergeCell ref="D14:I15"/>
  </mergeCells>
  <phoneticPr fontId="3"/>
  <printOptions horizontalCentered="1"/>
  <pageMargins left="0.39370078740157483" right="0.39370078740157483" top="0.59055118110236227" bottom="0.59055118110236227" header="0.59055118110236227" footer="0.3937007874015748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15</vt:i4>
      </vt:variant>
    </vt:vector>
  </HeadingPairs>
  <TitlesOfParts>
    <vt:vector size="29" baseType="lpstr">
      <vt:lpstr>1(1)①②有形固定資産（一般会計等）</vt:lpstr>
      <vt:lpstr>1(1)①有形固定資産（全体）</vt:lpstr>
      <vt:lpstr>1(1)①有形固定資産（連結）</vt:lpstr>
      <vt:lpstr>1(1)③増減の明細</vt:lpstr>
      <vt:lpstr>1(1)④基金</vt:lpstr>
      <vt:lpstr>1(1)⑤貸付金</vt:lpstr>
      <vt:lpstr>1(1)⑥⑦未収金及び長期延滞債権</vt:lpstr>
      <vt:lpstr>1(2)①地方債（借入先別）</vt:lpstr>
      <vt:lpstr>1(2)②③④地方債（利率別など）</vt:lpstr>
      <vt:lpstr>1(2)⑤引当金</vt:lpstr>
      <vt:lpstr>2(1)補助金</vt:lpstr>
      <vt:lpstr>3(1)財源明細</vt:lpstr>
      <vt:lpstr>3(2)財源情報明細</vt:lpstr>
      <vt:lpstr>4(1)資金明細</vt:lpstr>
      <vt:lpstr>'1(1)①②有形固定資産（一般会計等）'!Print_Area</vt:lpstr>
      <vt:lpstr>'1(1)①有形固定資産（全体）'!Print_Area</vt:lpstr>
      <vt:lpstr>'1(1)①有形固定資産（連結）'!Print_Area</vt:lpstr>
      <vt:lpstr>'1(1)③増減の明細'!Print_Area</vt:lpstr>
      <vt:lpstr>'1(1)④基金'!Print_Area</vt:lpstr>
      <vt:lpstr>'1(1)⑤貸付金'!Print_Area</vt:lpstr>
      <vt:lpstr>'1(1)⑥⑦未収金及び長期延滞債権'!Print_Area</vt:lpstr>
      <vt:lpstr>'1(2)①地方債（借入先別）'!Print_Area</vt:lpstr>
      <vt:lpstr>'1(2)②③④地方債（利率別など）'!Print_Area</vt:lpstr>
      <vt:lpstr>'1(2)⑤引当金'!Print_Area</vt:lpstr>
      <vt:lpstr>'2(1)補助金'!Print_Area</vt:lpstr>
      <vt:lpstr>'3(1)財源明細'!Print_Area</vt:lpstr>
      <vt:lpstr>'3(2)財源情報明細'!Print_Area</vt:lpstr>
      <vt:lpstr>'4(1)資金明細'!Print_Area</vt:lpstr>
      <vt:lpstr>'1(1)③増減の明細'!Print_Titles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2022-03-01T02:00:42Z</cp:lastPrinted>
  <dcterms:created xsi:type="dcterms:W3CDTF">2014-03-27T08:10:30Z</dcterms:created>
  <dcterms:modified xsi:type="dcterms:W3CDTF">2022-03-15T02:36:48Z</dcterms:modified>
</cp:coreProperties>
</file>