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6年度【】\06_R6.8補正\"/>
    </mc:Choice>
  </mc:AlternateContent>
  <xr:revisionPtr revIDLastSave="0" documentId="13_ncr:1_{06EDC6C4-1A01-44C0-848F-986E4D5AC7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6.8補" sheetId="53" r:id="rId1"/>
  </sheets>
  <definedNames>
    <definedName name="_xlnm.Print_Area" localSheetId="0">'R6.8補'!$A$1:$I$70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6" i="53" l="1"/>
  <c r="I66" i="53" s="1"/>
  <c r="G66" i="53"/>
  <c r="F60" i="53"/>
  <c r="D60" i="53"/>
  <c r="G60" i="53" s="1"/>
  <c r="H60" i="53" s="1"/>
  <c r="I60" i="53" s="1"/>
  <c r="C60" i="53"/>
  <c r="G57" i="53"/>
  <c r="H57" i="53" s="1"/>
  <c r="I57" i="53" s="1"/>
  <c r="G54" i="53"/>
  <c r="H54" i="53" s="1"/>
  <c r="I54" i="53" s="1"/>
  <c r="G51" i="53"/>
  <c r="H51" i="53" s="1"/>
  <c r="I51" i="53" s="1"/>
  <c r="H48" i="53"/>
  <c r="I48" i="53" s="1"/>
  <c r="G48" i="53"/>
  <c r="F42" i="53"/>
  <c r="F45" i="53" s="1"/>
  <c r="F63" i="53" s="1"/>
  <c r="F69" i="53" s="1"/>
  <c r="D42" i="53"/>
  <c r="D45" i="53" s="1"/>
  <c r="D63" i="53" s="1"/>
  <c r="C42" i="53"/>
  <c r="C45" i="53" s="1"/>
  <c r="C63" i="53" s="1"/>
  <c r="C69" i="53" s="1"/>
  <c r="G39" i="53"/>
  <c r="H39" i="53" s="1"/>
  <c r="I39" i="53" s="1"/>
  <c r="G36" i="53"/>
  <c r="H36" i="53" s="1"/>
  <c r="I36" i="53" s="1"/>
  <c r="G33" i="53"/>
  <c r="H33" i="53" s="1"/>
  <c r="I33" i="53" s="1"/>
  <c r="G30" i="53"/>
  <c r="H30" i="53" s="1"/>
  <c r="I30" i="53" s="1"/>
  <c r="G27" i="53"/>
  <c r="H27" i="53" s="1"/>
  <c r="I27" i="53" s="1"/>
  <c r="G24" i="53"/>
  <c r="H24" i="53" s="1"/>
  <c r="I24" i="53" s="1"/>
  <c r="G21" i="53"/>
  <c r="H21" i="53" s="1"/>
  <c r="I21" i="53" s="1"/>
  <c r="G18" i="53"/>
  <c r="H18" i="53" s="1"/>
  <c r="I18" i="53" s="1"/>
  <c r="G15" i="53"/>
  <c r="H15" i="53" s="1"/>
  <c r="I15" i="53" s="1"/>
  <c r="G12" i="53"/>
  <c r="H12" i="53" s="1"/>
  <c r="I12" i="53" s="1"/>
  <c r="G9" i="53"/>
  <c r="H9" i="53" s="1"/>
  <c r="I9" i="53" s="1"/>
  <c r="G6" i="53"/>
  <c r="H6" i="53" s="1"/>
  <c r="I6" i="53" s="1"/>
  <c r="G42" i="53" l="1"/>
  <c r="H42" i="53" s="1"/>
  <c r="I42" i="53" s="1"/>
  <c r="G63" i="53"/>
  <c r="H63" i="53" s="1"/>
  <c r="I63" i="53" s="1"/>
  <c r="D69" i="53"/>
  <c r="G69" i="53" s="1"/>
  <c r="H69" i="53" s="1"/>
  <c r="I69" i="53" s="1"/>
  <c r="G45" i="53"/>
  <c r="H45" i="53" s="1"/>
  <c r="I45" i="53" s="1"/>
</calcChain>
</file>

<file path=xl/sharedStrings.xml><?xml version="1.0" encoding="utf-8"?>
<sst xmlns="http://schemas.openxmlformats.org/spreadsheetml/2006/main" count="36" uniqueCount="36">
  <si>
    <t>（単位：千円）</t>
  </si>
  <si>
    <t>備考</t>
  </si>
  <si>
    <t>現計予算額</t>
  </si>
  <si>
    <t xml:space="preserve">特  別  会  計 </t>
  </si>
  <si>
    <t>水道会計</t>
    <phoneticPr fontId="3"/>
  </si>
  <si>
    <t>簡易水道会計</t>
    <phoneticPr fontId="3"/>
  </si>
  <si>
    <t>工業用水道会計</t>
    <phoneticPr fontId="3"/>
  </si>
  <si>
    <t>下水道会計</t>
    <rPh sb="0" eb="3">
      <t>ゲスイドウ</t>
    </rPh>
    <rPh sb="3" eb="5">
      <t>カイケイ</t>
    </rPh>
    <phoneticPr fontId="3"/>
  </si>
  <si>
    <t>特別
会計</t>
    <rPh sb="0" eb="2">
      <t>トクベツ</t>
    </rPh>
    <rPh sb="3" eb="4">
      <t>カイ</t>
    </rPh>
    <rPh sb="4" eb="5">
      <t>ケイ</t>
    </rPh>
    <phoneticPr fontId="1"/>
  </si>
  <si>
    <t>令和６年度　各会計別予算総括表</t>
    <rPh sb="0" eb="1">
      <t>レイ</t>
    </rPh>
    <rPh sb="1" eb="2">
      <t>ワ</t>
    </rPh>
    <phoneticPr fontId="1"/>
  </si>
  <si>
    <t>区　　分</t>
    <phoneticPr fontId="3"/>
  </si>
  <si>
    <t>　 ５年度
　 同期補正後
　 予算額 （Ａ）</t>
    <rPh sb="8" eb="10">
      <t>ドウキ</t>
    </rPh>
    <rPh sb="10" eb="12">
      <t>ホセイ</t>
    </rPh>
    <rPh sb="12" eb="13">
      <t>ゴ</t>
    </rPh>
    <phoneticPr fontId="1"/>
  </si>
  <si>
    <t>６　年　度</t>
    <phoneticPr fontId="1"/>
  </si>
  <si>
    <t xml:space="preserve">増減額
(Ｂ-Ａ) （Ｃ）
</t>
    <phoneticPr fontId="3"/>
  </si>
  <si>
    <t>増減率
（Ｃ）/（Ａ）
％</t>
    <phoneticPr fontId="3"/>
  </si>
  <si>
    <t>　計 （Ｂ）</t>
    <phoneticPr fontId="3"/>
  </si>
  <si>
    <t>一　　般　　会　　計　（ａ）</t>
    <phoneticPr fontId="3"/>
  </si>
  <si>
    <t>競輪事業
特別会計</t>
    <phoneticPr fontId="3"/>
  </si>
  <si>
    <t>国民健康保険事業
勘定特別会計</t>
    <phoneticPr fontId="3"/>
  </si>
  <si>
    <t>介護保険事業
特別会計</t>
    <phoneticPr fontId="3"/>
  </si>
  <si>
    <t>母子父子寡婦福祉
資金貸付事業
特別会計</t>
    <rPh sb="16" eb="18">
      <t>トクベツ</t>
    </rPh>
    <phoneticPr fontId="2"/>
  </si>
  <si>
    <t>駐車場事業
特別会計</t>
    <phoneticPr fontId="3"/>
  </si>
  <si>
    <t>道後温泉事業
特別会計</t>
    <phoneticPr fontId="3"/>
  </si>
  <si>
    <t>卸売市場事業
特別会計</t>
    <phoneticPr fontId="3"/>
  </si>
  <si>
    <t>勤労者福祉サービス
センター事業
特別会計</t>
    <phoneticPr fontId="3"/>
  </si>
  <si>
    <t>鹿島観光事業
特別会計</t>
    <phoneticPr fontId="3"/>
  </si>
  <si>
    <t>松山城観光事業
特別会計</t>
    <phoneticPr fontId="3"/>
  </si>
  <si>
    <t>後期高齢者医療
特別会計</t>
    <phoneticPr fontId="3"/>
  </si>
  <si>
    <t>計　　（ｂ）</t>
    <phoneticPr fontId="3"/>
  </si>
  <si>
    <t>計　　（ａ＋ｂ）　（ｃ）</t>
    <phoneticPr fontId="3"/>
  </si>
  <si>
    <t>企　業　会　計</t>
    <phoneticPr fontId="3"/>
  </si>
  <si>
    <t>計　　（ｄ）</t>
    <phoneticPr fontId="3"/>
  </si>
  <si>
    <t>計　　（ｃ＋ｄ）　（ｅ）</t>
    <phoneticPr fontId="1"/>
  </si>
  <si>
    <t>公 債 管 理 会 計　　（ｆ）</t>
    <rPh sb="0" eb="1">
      <t>コウ</t>
    </rPh>
    <rPh sb="2" eb="3">
      <t>サイ</t>
    </rPh>
    <rPh sb="4" eb="5">
      <t>カン</t>
    </rPh>
    <rPh sb="6" eb="7">
      <t>リ</t>
    </rPh>
    <rPh sb="8" eb="9">
      <t>カイ</t>
    </rPh>
    <rPh sb="10" eb="11">
      <t>ケイ</t>
    </rPh>
    <phoneticPr fontId="1"/>
  </si>
  <si>
    <t>合計　　（ｅ＋ｆ）　（ｇ）</t>
    <phoneticPr fontId="1"/>
  </si>
  <si>
    <t>8月補正額</t>
    <rPh sb="1" eb="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</si>
</sst>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#,##0;&quot;△ &quot;#,##0"/>
    <numFmt numFmtId="180" formatCode="#,##0.00;&quot;△ &quot;#,##0.00"/>
  </numFmts>
  <fonts count="11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BIZ UDゴシック"/>
      <family val="3"/>
      <charset val="128"/>
    </font>
    <font>
      <sz val="11"/>
      <name val="Arial"/>
      <family val="2"/>
    </font>
    <font>
      <sz val="11"/>
      <color rgb="FF0000FF"/>
      <name val="Arial"/>
      <family val="2"/>
    </font>
    <font>
      <b/>
      <sz val="16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126">
    <xf numFmtId="0" fontId="0" fillId="0" borderId="0" xfId="0"/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5" fillId="0" borderId="5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5" fillId="0" borderId="9" xfId="0" applyNumberFormat="1" applyFont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176" fontId="6" fillId="0" borderId="3" xfId="1" applyNumberFormat="1" applyFont="1" applyBorder="1" applyAlignment="1">
      <alignment horizontal="center" vertical="center" wrapText="1"/>
    </xf>
    <xf numFmtId="176" fontId="6" fillId="0" borderId="8" xfId="1" applyNumberFormat="1" applyFont="1" applyBorder="1" applyAlignment="1">
      <alignment horizontal="center" vertical="center"/>
    </xf>
    <xf numFmtId="176" fontId="7" fillId="0" borderId="4" xfId="1" applyNumberFormat="1" applyFont="1" applyBorder="1" applyAlignment="1">
      <alignment horizontal="center" vertical="center"/>
    </xf>
    <xf numFmtId="176" fontId="7" fillId="0" borderId="3" xfId="1" applyNumberFormat="1" applyFont="1" applyBorder="1" applyAlignment="1">
      <alignment horizontal="center" vertical="center" shrinkToFit="1"/>
    </xf>
    <xf numFmtId="180" fontId="7" fillId="0" borderId="3" xfId="1" applyNumberFormat="1" applyFont="1" applyBorder="1" applyAlignment="1">
      <alignment horizontal="center" vertical="center"/>
    </xf>
    <xf numFmtId="176" fontId="6" fillId="0" borderId="3" xfId="1" applyNumberFormat="1" applyFont="1" applyBorder="1" applyAlignment="1">
      <alignment horizontal="right" vertical="center"/>
    </xf>
    <xf numFmtId="176" fontId="7" fillId="0" borderId="12" xfId="1" applyNumberFormat="1" applyFont="1" applyBorder="1" applyAlignment="1">
      <alignment vertical="center"/>
    </xf>
    <xf numFmtId="176" fontId="7" fillId="0" borderId="3" xfId="1" applyNumberFormat="1" applyFont="1" applyBorder="1" applyAlignment="1">
      <alignment vertical="center" shrinkToFit="1"/>
    </xf>
    <xf numFmtId="180" fontId="7" fillId="0" borderId="3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176" fontId="6" fillId="0" borderId="10" xfId="1" applyNumberFormat="1" applyFont="1" applyBorder="1" applyAlignment="1">
      <alignment vertical="center"/>
    </xf>
    <xf numFmtId="176" fontId="7" fillId="0" borderId="7" xfId="1" applyNumberFormat="1" applyFont="1" applyBorder="1" applyAlignment="1">
      <alignment vertical="center"/>
    </xf>
    <xf numFmtId="176" fontId="7" fillId="0" borderId="5" xfId="1" applyNumberFormat="1" applyFont="1" applyBorder="1" applyAlignment="1">
      <alignment vertical="center" shrinkToFit="1"/>
    </xf>
    <xf numFmtId="180" fontId="7" fillId="0" borderId="5" xfId="1" applyNumberFormat="1" applyFont="1" applyBorder="1" applyAlignment="1">
      <alignment vertical="center"/>
    </xf>
    <xf numFmtId="176" fontId="6" fillId="0" borderId="9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7" fillId="0" borderId="4" xfId="1" applyNumberFormat="1" applyFont="1" applyBorder="1" applyAlignment="1">
      <alignment vertical="center"/>
    </xf>
    <xf numFmtId="176" fontId="7" fillId="0" borderId="9" xfId="1" applyNumberFormat="1" applyFont="1" applyBorder="1" applyAlignment="1">
      <alignment vertical="center" shrinkToFit="1"/>
    </xf>
    <xf numFmtId="180" fontId="7" fillId="0" borderId="9" xfId="1" applyNumberFormat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176" fontId="7" fillId="0" borderId="3" xfId="1" applyNumberFormat="1" applyFont="1" applyBorder="1" applyAlignment="1">
      <alignment vertical="center"/>
    </xf>
    <xf numFmtId="176" fontId="7" fillId="0" borderId="0" xfId="1" applyNumberFormat="1" applyFont="1" applyAlignment="1">
      <alignment vertical="center"/>
    </xf>
    <xf numFmtId="176" fontId="6" fillId="0" borderId="3" xfId="1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10" xfId="0" applyFont="1" applyBorder="1" applyAlignment="1">
      <alignment horizontal="right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6" fillId="0" borderId="19" xfId="1" applyNumberFormat="1" applyFont="1" applyBorder="1" applyAlignment="1">
      <alignment horizontal="right" vertical="center" shrinkToFit="1"/>
    </xf>
    <xf numFmtId="176" fontId="6" fillId="0" borderId="14" xfId="1" applyNumberFormat="1" applyFont="1" applyBorder="1" applyAlignment="1">
      <alignment vertical="center" shrinkToFit="1"/>
    </xf>
    <xf numFmtId="0" fontId="9" fillId="0" borderId="2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176" fontId="6" fillId="0" borderId="15" xfId="1" applyNumberFormat="1" applyFont="1" applyBorder="1" applyAlignment="1">
      <alignment horizontal="right" vertical="center"/>
    </xf>
    <xf numFmtId="176" fontId="6" fillId="0" borderId="20" xfId="1" applyNumberFormat="1" applyFont="1" applyBorder="1" applyAlignment="1">
      <alignment horizontal="right" vertical="center" shrinkToFit="1"/>
    </xf>
    <xf numFmtId="176" fontId="6" fillId="0" borderId="15" xfId="1" applyNumberFormat="1" applyFont="1" applyFill="1" applyBorder="1" applyAlignment="1">
      <alignment vertical="center" shrinkToFit="1"/>
    </xf>
    <xf numFmtId="176" fontId="5" fillId="0" borderId="0" xfId="0" applyNumberFormat="1" applyFont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176" fontId="6" fillId="0" borderId="21" xfId="1" applyNumberFormat="1" applyFont="1" applyBorder="1" applyAlignment="1">
      <alignment horizontal="right" vertical="center" shrinkToFit="1"/>
    </xf>
    <xf numFmtId="176" fontId="6" fillId="0" borderId="16" xfId="1" applyNumberFormat="1" applyFont="1" applyFill="1" applyBorder="1" applyAlignment="1">
      <alignment vertical="center" shrinkToFit="1"/>
    </xf>
    <xf numFmtId="176" fontId="6" fillId="0" borderId="14" xfId="1" applyNumberFormat="1" applyFont="1" applyFill="1" applyBorder="1" applyAlignment="1">
      <alignment vertical="center" shrinkToFit="1"/>
    </xf>
    <xf numFmtId="0" fontId="9" fillId="0" borderId="2" xfId="0" applyFont="1" applyBorder="1" applyAlignment="1">
      <alignment horizontal="center" vertical="center" textRotation="255"/>
    </xf>
    <xf numFmtId="0" fontId="9" fillId="0" borderId="26" xfId="0" applyFont="1" applyBorder="1" applyAlignment="1">
      <alignment horizontal="distributed" vertical="center" indent="1"/>
    </xf>
    <xf numFmtId="176" fontId="6" fillId="0" borderId="0" xfId="1" applyNumberFormat="1" applyFont="1" applyBorder="1" applyAlignment="1">
      <alignment vertical="center"/>
    </xf>
    <xf numFmtId="0" fontId="9" fillId="0" borderId="27" xfId="0" applyFont="1" applyBorder="1" applyAlignment="1">
      <alignment horizontal="distributed" vertical="center" indent="1"/>
    </xf>
    <xf numFmtId="176" fontId="6" fillId="0" borderId="28" xfId="1" applyNumberFormat="1" applyFont="1" applyBorder="1" applyAlignment="1">
      <alignment vertical="center"/>
    </xf>
    <xf numFmtId="176" fontId="6" fillId="0" borderId="29" xfId="1" applyNumberFormat="1" applyFont="1" applyBorder="1" applyAlignment="1">
      <alignment vertical="center"/>
    </xf>
    <xf numFmtId="176" fontId="6" fillId="0" borderId="30" xfId="1" applyNumberFormat="1" applyFont="1" applyBorder="1" applyAlignment="1">
      <alignment horizontal="right" vertical="center" shrinkToFit="1"/>
    </xf>
    <xf numFmtId="176" fontId="6" fillId="0" borderId="31" xfId="1" applyNumberFormat="1" applyFont="1" applyFill="1" applyBorder="1" applyAlignment="1">
      <alignment vertical="center" shrinkToFit="1"/>
    </xf>
    <xf numFmtId="176" fontId="7" fillId="0" borderId="32" xfId="1" applyNumberFormat="1" applyFont="1" applyBorder="1" applyAlignment="1">
      <alignment vertical="center"/>
    </xf>
    <xf numFmtId="176" fontId="7" fillId="0" borderId="28" xfId="1" applyNumberFormat="1" applyFont="1" applyBorder="1" applyAlignment="1">
      <alignment vertical="center" shrinkToFit="1"/>
    </xf>
    <xf numFmtId="180" fontId="7" fillId="0" borderId="28" xfId="1" applyNumberFormat="1" applyFont="1" applyBorder="1" applyAlignment="1">
      <alignment vertical="center"/>
    </xf>
    <xf numFmtId="176" fontId="6" fillId="0" borderId="34" xfId="1" applyNumberFormat="1" applyFont="1" applyBorder="1" applyAlignment="1">
      <alignment vertical="center"/>
    </xf>
    <xf numFmtId="176" fontId="6" fillId="0" borderId="35" xfId="1" applyNumberFormat="1" applyFont="1" applyBorder="1" applyAlignment="1">
      <alignment vertical="center"/>
    </xf>
    <xf numFmtId="176" fontId="6" fillId="0" borderId="36" xfId="1" applyNumberFormat="1" applyFont="1" applyBorder="1" applyAlignment="1">
      <alignment horizontal="right" vertical="center" shrinkToFit="1"/>
    </xf>
    <xf numFmtId="176" fontId="6" fillId="0" borderId="37" xfId="1" applyNumberFormat="1" applyFont="1" applyFill="1" applyBorder="1" applyAlignment="1">
      <alignment vertical="center" shrinkToFit="1"/>
    </xf>
    <xf numFmtId="176" fontId="7" fillId="0" borderId="38" xfId="1" applyNumberFormat="1" applyFont="1" applyBorder="1" applyAlignment="1">
      <alignment vertical="center"/>
    </xf>
    <xf numFmtId="176" fontId="7" fillId="0" borderId="34" xfId="1" applyNumberFormat="1" applyFont="1" applyBorder="1" applyAlignment="1">
      <alignment vertical="center" shrinkToFit="1"/>
    </xf>
    <xf numFmtId="180" fontId="7" fillId="0" borderId="34" xfId="1" applyNumberFormat="1" applyFont="1" applyBorder="1" applyAlignment="1">
      <alignment vertical="center"/>
    </xf>
    <xf numFmtId="176" fontId="6" fillId="0" borderId="15" xfId="1" applyNumberFormat="1" applyFont="1" applyBorder="1" applyAlignment="1">
      <alignment vertical="center" shrinkToFit="1"/>
    </xf>
    <xf numFmtId="176" fontId="6" fillId="0" borderId="31" xfId="1" applyNumberFormat="1" applyFont="1" applyBorder="1" applyAlignment="1">
      <alignment vertical="center" shrinkToFit="1"/>
    </xf>
    <xf numFmtId="176" fontId="6" fillId="0" borderId="37" xfId="1" applyNumberFormat="1" applyFont="1" applyBorder="1" applyAlignment="1">
      <alignment vertical="center" shrinkToFit="1"/>
    </xf>
    <xf numFmtId="42" fontId="5" fillId="0" borderId="0" xfId="0" applyNumberFormat="1" applyFont="1" applyAlignment="1">
      <alignment vertical="center"/>
    </xf>
    <xf numFmtId="0" fontId="9" fillId="0" borderId="0" xfId="0" applyFont="1" applyAlignment="1">
      <alignment horizontal="distributed" vertical="center"/>
    </xf>
    <xf numFmtId="176" fontId="7" fillId="0" borderId="0" xfId="1" applyNumberFormat="1" applyFont="1" applyBorder="1" applyAlignment="1">
      <alignment vertical="center"/>
    </xf>
    <xf numFmtId="176" fontId="7" fillId="0" borderId="20" xfId="1" applyNumberFormat="1" applyFont="1" applyBorder="1" applyAlignment="1">
      <alignment horizontal="right" vertical="center" shrinkToFit="1"/>
    </xf>
    <xf numFmtId="176" fontId="7" fillId="0" borderId="15" xfId="1" applyNumberFormat="1" applyFont="1" applyBorder="1" applyAlignment="1">
      <alignment vertical="center" shrinkToFit="1"/>
    </xf>
    <xf numFmtId="176" fontId="7" fillId="0" borderId="5" xfId="1" applyNumberFormat="1" applyFont="1" applyBorder="1" applyAlignment="1">
      <alignment vertical="center"/>
    </xf>
    <xf numFmtId="176" fontId="7" fillId="0" borderId="10" xfId="1" applyNumberFormat="1" applyFont="1" applyBorder="1" applyAlignment="1">
      <alignment vertical="center"/>
    </xf>
    <xf numFmtId="176" fontId="7" fillId="0" borderId="21" xfId="1" applyNumberFormat="1" applyFont="1" applyBorder="1" applyAlignment="1">
      <alignment horizontal="right" vertical="center" shrinkToFit="1"/>
    </xf>
    <xf numFmtId="176" fontId="7" fillId="0" borderId="16" xfId="1" applyNumberFormat="1" applyFont="1" applyBorder="1" applyAlignment="1">
      <alignment vertical="center" shrinkToFit="1"/>
    </xf>
    <xf numFmtId="0" fontId="9" fillId="0" borderId="12" xfId="0" applyFont="1" applyBorder="1" applyAlignment="1">
      <alignment horizontal="right" vertical="center"/>
    </xf>
    <xf numFmtId="0" fontId="9" fillId="0" borderId="10" xfId="0" applyFont="1" applyBorder="1" applyAlignment="1">
      <alignment vertical="center"/>
    </xf>
    <xf numFmtId="0" fontId="9" fillId="0" borderId="25" xfId="0" applyFont="1" applyBorder="1" applyAlignment="1">
      <alignment horizontal="distributed" vertical="center" indent="1"/>
    </xf>
    <xf numFmtId="0" fontId="9" fillId="0" borderId="33" xfId="0" applyFont="1" applyBorder="1" applyAlignment="1">
      <alignment horizontal="distributed" vertical="center" indent="1"/>
    </xf>
    <xf numFmtId="0" fontId="9" fillId="0" borderId="12" xfId="0" applyFont="1" applyBorder="1" applyAlignment="1">
      <alignment horizontal="distributed" vertical="center" wrapText="1"/>
    </xf>
    <xf numFmtId="0" fontId="9" fillId="0" borderId="4" xfId="0" applyFont="1" applyBorder="1" applyAlignment="1">
      <alignment horizontal="right" vertical="center"/>
    </xf>
    <xf numFmtId="176" fontId="7" fillId="0" borderId="9" xfId="1" applyNumberFormat="1" applyFont="1" applyBorder="1" applyAlignment="1">
      <alignment vertical="center"/>
    </xf>
    <xf numFmtId="176" fontId="7" fillId="0" borderId="8" xfId="1" applyNumberFormat="1" applyFont="1" applyBorder="1" applyAlignment="1">
      <alignment vertical="center"/>
    </xf>
    <xf numFmtId="176" fontId="7" fillId="0" borderId="19" xfId="1" applyNumberFormat="1" applyFont="1" applyBorder="1" applyAlignment="1">
      <alignment horizontal="right" vertical="center" shrinkToFit="1"/>
    </xf>
    <xf numFmtId="176" fontId="7" fillId="0" borderId="14" xfId="1" applyNumberFormat="1" applyFont="1" applyBorder="1" applyAlignment="1">
      <alignment vertical="center" shrinkToFit="1"/>
    </xf>
    <xf numFmtId="0" fontId="9" fillId="0" borderId="11" xfId="0" applyFont="1" applyBorder="1" applyAlignment="1">
      <alignment vertical="center"/>
    </xf>
    <xf numFmtId="0" fontId="9" fillId="0" borderId="6" xfId="0" applyFont="1" applyBorder="1" applyAlignment="1">
      <alignment horizontal="distributed" vertical="center"/>
    </xf>
    <xf numFmtId="176" fontId="6" fillId="0" borderId="16" xfId="1" applyNumberFormat="1" applyFont="1" applyBorder="1" applyAlignment="1">
      <alignment vertical="center" shrinkToFit="1"/>
    </xf>
    <xf numFmtId="176" fontId="7" fillId="0" borderId="22" xfId="1" applyNumberFormat="1" applyFont="1" applyBorder="1" applyAlignment="1">
      <alignment horizontal="right" vertical="center" shrinkToFit="1"/>
    </xf>
    <xf numFmtId="176" fontId="7" fillId="0" borderId="17" xfId="1" applyNumberFormat="1" applyFont="1" applyBorder="1" applyAlignment="1">
      <alignment vertical="center" shrinkToFit="1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9" fillId="0" borderId="33" xfId="0" applyFont="1" applyBorder="1" applyAlignment="1">
      <alignment horizontal="distributed" vertical="center" wrapText="1" indent="1"/>
    </xf>
    <xf numFmtId="0" fontId="9" fillId="0" borderId="26" xfId="0" applyFont="1" applyBorder="1" applyAlignment="1">
      <alignment horizontal="distributed" vertical="center" indent="1"/>
    </xf>
    <xf numFmtId="0" fontId="9" fillId="0" borderId="27" xfId="0" applyFont="1" applyBorder="1" applyAlignment="1">
      <alignment horizontal="distributed" vertical="center" indent="1"/>
    </xf>
    <xf numFmtId="0" fontId="9" fillId="0" borderId="11" xfId="0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9" fillId="0" borderId="0" xfId="0" applyFont="1" applyAlignment="1">
      <alignment horizontal="right" vertical="center"/>
    </xf>
    <xf numFmtId="0" fontId="9" fillId="0" borderId="25" xfId="0" applyFont="1" applyBorder="1" applyAlignment="1">
      <alignment horizontal="distributed" vertical="center" wrapText="1" indent="1"/>
    </xf>
    <xf numFmtId="0" fontId="8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A9588-678C-4A8B-8254-EB2E3953C61E}">
  <sheetPr>
    <pageSetUpPr fitToPage="1"/>
  </sheetPr>
  <dimension ref="A1:M70"/>
  <sheetViews>
    <sheetView showGridLines="0" tabSelected="1" view="pageBreakPreview" zoomScale="85" zoomScaleNormal="100" zoomScaleSheetLayoutView="85" workbookViewId="0">
      <pane ySplit="4" topLeftCell="A5" activePane="bottomLeft" state="frozen"/>
      <selection pane="bottomLeft" activeCell="H9" sqref="H9"/>
    </sheetView>
  </sheetViews>
  <sheetFormatPr defaultColWidth="9" defaultRowHeight="12.6" x14ac:dyDescent="0.2"/>
  <cols>
    <col min="1" max="1" width="4.44140625" style="1" customWidth="1"/>
    <col min="2" max="2" width="24.44140625" style="1" customWidth="1"/>
    <col min="3" max="4" width="15.21875" style="1" customWidth="1"/>
    <col min="5" max="5" width="2.21875" style="1" customWidth="1"/>
    <col min="6" max="6" width="13" style="1" customWidth="1"/>
    <col min="7" max="8" width="15.21875" style="1" customWidth="1"/>
    <col min="9" max="9" width="11.109375" style="1" customWidth="1"/>
    <col min="10" max="10" width="6.33203125" style="1" hidden="1" customWidth="1"/>
    <col min="11" max="11" width="9" style="1"/>
    <col min="12" max="12" width="18.88671875" style="1" customWidth="1"/>
    <col min="13" max="16384" width="9" style="1"/>
  </cols>
  <sheetData>
    <row r="1" spans="1:13" ht="18.600000000000001" x14ac:dyDescent="0.2">
      <c r="A1" s="108" t="s">
        <v>9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3" ht="24.6" customHeight="1" x14ac:dyDescent="0.2">
      <c r="A2" s="31"/>
      <c r="B2" s="31"/>
      <c r="C2" s="31"/>
      <c r="D2" s="31"/>
      <c r="E2" s="31"/>
      <c r="F2" s="31"/>
      <c r="G2" s="31"/>
      <c r="H2" s="109" t="s">
        <v>0</v>
      </c>
      <c r="I2" s="109"/>
      <c r="J2" s="109"/>
    </row>
    <row r="3" spans="1:13" ht="18" customHeight="1" thickBot="1" x14ac:dyDescent="0.25">
      <c r="A3" s="110" t="s">
        <v>10</v>
      </c>
      <c r="B3" s="111"/>
      <c r="C3" s="114" t="s">
        <v>11</v>
      </c>
      <c r="D3" s="116" t="s">
        <v>12</v>
      </c>
      <c r="E3" s="116"/>
      <c r="F3" s="117"/>
      <c r="G3" s="118"/>
      <c r="H3" s="119" t="s">
        <v>13</v>
      </c>
      <c r="I3" s="119" t="s">
        <v>14</v>
      </c>
      <c r="J3" s="122" t="s">
        <v>1</v>
      </c>
    </row>
    <row r="4" spans="1:13" ht="25.2" customHeight="1" x14ac:dyDescent="0.2">
      <c r="A4" s="112"/>
      <c r="B4" s="113"/>
      <c r="C4" s="115"/>
      <c r="D4" s="33" t="s">
        <v>2</v>
      </c>
      <c r="E4" s="124" t="s">
        <v>35</v>
      </c>
      <c r="F4" s="125"/>
      <c r="G4" s="34" t="s">
        <v>15</v>
      </c>
      <c r="H4" s="120"/>
      <c r="I4" s="121"/>
      <c r="J4" s="123"/>
    </row>
    <row r="5" spans="1:13" ht="13.95" customHeight="1" x14ac:dyDescent="0.2">
      <c r="A5" s="35"/>
      <c r="B5" s="36"/>
      <c r="C5" s="8"/>
      <c r="D5" s="9"/>
      <c r="E5" s="37"/>
      <c r="F5" s="38"/>
      <c r="G5" s="10"/>
      <c r="H5" s="11"/>
      <c r="I5" s="12"/>
      <c r="J5" s="2"/>
    </row>
    <row r="6" spans="1:13" ht="13.95" customHeight="1" x14ac:dyDescent="0.2">
      <c r="A6" s="98" t="s">
        <v>16</v>
      </c>
      <c r="B6" s="106"/>
      <c r="C6" s="13">
        <v>215600087</v>
      </c>
      <c r="D6" s="41">
        <v>228136142</v>
      </c>
      <c r="E6" s="42"/>
      <c r="F6" s="43">
        <v>238000</v>
      </c>
      <c r="G6" s="14">
        <f>SUM(D6:F6)</f>
        <v>228374142</v>
      </c>
      <c r="H6" s="15">
        <f>+G6-C6</f>
        <v>12774055</v>
      </c>
      <c r="I6" s="16">
        <f>ROUND(H6/C6*100,2)</f>
        <v>5.92</v>
      </c>
      <c r="J6" s="2"/>
      <c r="M6" s="44"/>
    </row>
    <row r="7" spans="1:13" ht="13.95" customHeight="1" x14ac:dyDescent="0.2">
      <c r="A7" s="45"/>
      <c r="B7" s="46"/>
      <c r="C7" s="17"/>
      <c r="D7" s="18"/>
      <c r="E7" s="47"/>
      <c r="F7" s="48"/>
      <c r="G7" s="19"/>
      <c r="H7" s="20"/>
      <c r="I7" s="21"/>
      <c r="J7" s="4"/>
      <c r="M7" s="44"/>
    </row>
    <row r="8" spans="1:13" ht="13.95" customHeight="1" x14ac:dyDescent="0.2">
      <c r="A8" s="103" t="s">
        <v>3</v>
      </c>
      <c r="B8" s="107" t="s">
        <v>17</v>
      </c>
      <c r="C8" s="22"/>
      <c r="D8" s="23"/>
      <c r="E8" s="37"/>
      <c r="F8" s="49"/>
      <c r="G8" s="24"/>
      <c r="H8" s="25"/>
      <c r="I8" s="26"/>
      <c r="J8" s="4"/>
      <c r="M8" s="44"/>
    </row>
    <row r="9" spans="1:13" ht="13.95" customHeight="1" x14ac:dyDescent="0.2">
      <c r="A9" s="104"/>
      <c r="B9" s="101"/>
      <c r="C9" s="13">
        <v>26959940</v>
      </c>
      <c r="D9" s="52">
        <v>33531100</v>
      </c>
      <c r="E9" s="42"/>
      <c r="F9" s="43">
        <v>0</v>
      </c>
      <c r="G9" s="14">
        <f>SUM(D9:F9)</f>
        <v>33531100</v>
      </c>
      <c r="H9" s="15">
        <f t="shared" ref="H9:H36" si="0">+G9-C9</f>
        <v>6571160</v>
      </c>
      <c r="I9" s="16">
        <f>ROUND(H9/C9*100,2)</f>
        <v>24.37</v>
      </c>
      <c r="J9" s="5"/>
      <c r="M9" s="44"/>
    </row>
    <row r="10" spans="1:13" ht="13.95" customHeight="1" x14ac:dyDescent="0.2">
      <c r="A10" s="104"/>
      <c r="B10" s="102"/>
      <c r="C10" s="54"/>
      <c r="D10" s="55"/>
      <c r="E10" s="56"/>
      <c r="F10" s="57"/>
      <c r="G10" s="58"/>
      <c r="H10" s="59"/>
      <c r="I10" s="60"/>
      <c r="J10" s="5"/>
      <c r="M10" s="44"/>
    </row>
    <row r="11" spans="1:13" ht="13.95" customHeight="1" x14ac:dyDescent="0.2">
      <c r="A11" s="104"/>
      <c r="B11" s="100" t="s">
        <v>18</v>
      </c>
      <c r="C11" s="61"/>
      <c r="D11" s="62"/>
      <c r="E11" s="63"/>
      <c r="F11" s="64"/>
      <c r="G11" s="65"/>
      <c r="H11" s="66"/>
      <c r="I11" s="67"/>
      <c r="J11" s="5"/>
      <c r="M11" s="44"/>
    </row>
    <row r="12" spans="1:13" ht="13.95" customHeight="1" x14ac:dyDescent="0.2">
      <c r="A12" s="104"/>
      <c r="B12" s="101"/>
      <c r="C12" s="13">
        <v>54954500</v>
      </c>
      <c r="D12" s="52">
        <v>54401629</v>
      </c>
      <c r="E12" s="42"/>
      <c r="F12" s="43">
        <v>0</v>
      </c>
      <c r="G12" s="14">
        <f t="shared" ref="G12:G63" si="1">SUM(D12:F12)</f>
        <v>54401629</v>
      </c>
      <c r="H12" s="15">
        <f t="shared" si="0"/>
        <v>-552871</v>
      </c>
      <c r="I12" s="16">
        <f>ROUND(H12/C12*100,2)</f>
        <v>-1.01</v>
      </c>
      <c r="J12" s="5"/>
      <c r="M12" s="44"/>
    </row>
    <row r="13" spans="1:13" ht="13.95" customHeight="1" x14ac:dyDescent="0.2">
      <c r="A13" s="104"/>
      <c r="B13" s="102"/>
      <c r="C13" s="54"/>
      <c r="D13" s="55"/>
      <c r="E13" s="56"/>
      <c r="F13" s="57"/>
      <c r="G13" s="58"/>
      <c r="H13" s="59"/>
      <c r="I13" s="60"/>
      <c r="J13" s="5"/>
      <c r="M13" s="44"/>
    </row>
    <row r="14" spans="1:13" ht="13.95" customHeight="1" x14ac:dyDescent="0.2">
      <c r="A14" s="104"/>
      <c r="B14" s="100" t="s">
        <v>19</v>
      </c>
      <c r="C14" s="61"/>
      <c r="D14" s="62"/>
      <c r="E14" s="63"/>
      <c r="F14" s="64"/>
      <c r="G14" s="65"/>
      <c r="H14" s="66"/>
      <c r="I14" s="67"/>
      <c r="J14" s="5"/>
    </row>
    <row r="15" spans="1:13" ht="13.95" customHeight="1" x14ac:dyDescent="0.2">
      <c r="A15" s="104"/>
      <c r="B15" s="101"/>
      <c r="C15" s="13">
        <v>52343500</v>
      </c>
      <c r="D15" s="52">
        <v>53436100</v>
      </c>
      <c r="E15" s="42"/>
      <c r="F15" s="43">
        <v>0</v>
      </c>
      <c r="G15" s="14">
        <f t="shared" si="1"/>
        <v>53436100</v>
      </c>
      <c r="H15" s="15">
        <f t="shared" si="0"/>
        <v>1092600</v>
      </c>
      <c r="I15" s="16">
        <f>ROUND(H15/C15*100,2)</f>
        <v>2.09</v>
      </c>
      <c r="J15" s="5"/>
    </row>
    <row r="16" spans="1:13" ht="13.95" customHeight="1" x14ac:dyDescent="0.2">
      <c r="A16" s="104"/>
      <c r="B16" s="102"/>
      <c r="C16" s="54"/>
      <c r="D16" s="55"/>
      <c r="E16" s="56"/>
      <c r="F16" s="57"/>
      <c r="G16" s="58"/>
      <c r="H16" s="59"/>
      <c r="I16" s="60"/>
      <c r="J16" s="5"/>
    </row>
    <row r="17" spans="1:13" ht="13.95" customHeight="1" x14ac:dyDescent="0.2">
      <c r="A17" s="104"/>
      <c r="B17" s="100" t="s">
        <v>20</v>
      </c>
      <c r="C17" s="61"/>
      <c r="D17" s="62"/>
      <c r="E17" s="63"/>
      <c r="F17" s="64"/>
      <c r="G17" s="65"/>
      <c r="H17" s="66"/>
      <c r="I17" s="67"/>
      <c r="J17" s="5"/>
    </row>
    <row r="18" spans="1:13" ht="13.95" customHeight="1" x14ac:dyDescent="0.2">
      <c r="A18" s="104"/>
      <c r="B18" s="101"/>
      <c r="C18" s="13">
        <v>283900</v>
      </c>
      <c r="D18" s="52">
        <v>319100</v>
      </c>
      <c r="E18" s="42"/>
      <c r="F18" s="43">
        <v>0</v>
      </c>
      <c r="G18" s="14">
        <f t="shared" si="1"/>
        <v>319100</v>
      </c>
      <c r="H18" s="15">
        <f t="shared" si="0"/>
        <v>35200</v>
      </c>
      <c r="I18" s="16">
        <f>ROUND(H18/C18*100,2)</f>
        <v>12.4</v>
      </c>
      <c r="J18" s="5"/>
    </row>
    <row r="19" spans="1:13" ht="13.95" customHeight="1" x14ac:dyDescent="0.2">
      <c r="A19" s="104"/>
      <c r="B19" s="102"/>
      <c r="C19" s="54"/>
      <c r="D19" s="55"/>
      <c r="E19" s="56"/>
      <c r="F19" s="57"/>
      <c r="G19" s="58"/>
      <c r="H19" s="59"/>
      <c r="I19" s="60"/>
      <c r="J19" s="5"/>
    </row>
    <row r="20" spans="1:13" ht="13.95" customHeight="1" x14ac:dyDescent="0.2">
      <c r="A20" s="104"/>
      <c r="B20" s="100" t="s">
        <v>21</v>
      </c>
      <c r="C20" s="61"/>
      <c r="D20" s="62"/>
      <c r="E20" s="63"/>
      <c r="F20" s="64"/>
      <c r="G20" s="65"/>
      <c r="H20" s="66"/>
      <c r="I20" s="67"/>
      <c r="J20" s="5"/>
    </row>
    <row r="21" spans="1:13" ht="13.95" customHeight="1" x14ac:dyDescent="0.2">
      <c r="A21" s="104"/>
      <c r="B21" s="101"/>
      <c r="C21" s="13">
        <v>63300</v>
      </c>
      <c r="D21" s="52">
        <v>58800</v>
      </c>
      <c r="E21" s="42"/>
      <c r="F21" s="43">
        <v>0</v>
      </c>
      <c r="G21" s="14">
        <f t="shared" si="1"/>
        <v>58800</v>
      </c>
      <c r="H21" s="15">
        <f t="shared" si="0"/>
        <v>-4500</v>
      </c>
      <c r="I21" s="16">
        <f>ROUND(H21/C21*100,2)</f>
        <v>-7.11</v>
      </c>
      <c r="J21" s="5"/>
    </row>
    <row r="22" spans="1:13" ht="13.95" customHeight="1" x14ac:dyDescent="0.2">
      <c r="A22" s="104"/>
      <c r="B22" s="102"/>
      <c r="C22" s="54"/>
      <c r="D22" s="55"/>
      <c r="E22" s="56"/>
      <c r="F22" s="57"/>
      <c r="G22" s="58"/>
      <c r="H22" s="59"/>
      <c r="I22" s="60"/>
      <c r="J22" s="5"/>
    </row>
    <row r="23" spans="1:13" ht="13.95" customHeight="1" x14ac:dyDescent="0.2">
      <c r="A23" s="104"/>
      <c r="B23" s="100" t="s">
        <v>22</v>
      </c>
      <c r="C23" s="61"/>
      <c r="D23" s="62"/>
      <c r="E23" s="63"/>
      <c r="F23" s="64"/>
      <c r="G23" s="65"/>
      <c r="H23" s="66"/>
      <c r="I23" s="67"/>
      <c r="J23" s="5"/>
    </row>
    <row r="24" spans="1:13" ht="13.95" customHeight="1" x14ac:dyDescent="0.2">
      <c r="A24" s="104"/>
      <c r="B24" s="101"/>
      <c r="C24" s="13">
        <v>1489100</v>
      </c>
      <c r="D24" s="52">
        <v>1555700</v>
      </c>
      <c r="E24" s="42"/>
      <c r="F24" s="43">
        <v>0</v>
      </c>
      <c r="G24" s="14">
        <f t="shared" si="1"/>
        <v>1555700</v>
      </c>
      <c r="H24" s="15">
        <f t="shared" si="0"/>
        <v>66600</v>
      </c>
      <c r="I24" s="16">
        <f t="shared" ref="I24:I42" si="2">ROUND(H24/C24*100,2)</f>
        <v>4.47</v>
      </c>
      <c r="J24" s="5"/>
    </row>
    <row r="25" spans="1:13" ht="13.95" customHeight="1" x14ac:dyDescent="0.2">
      <c r="A25" s="104"/>
      <c r="B25" s="102"/>
      <c r="C25" s="54"/>
      <c r="D25" s="55"/>
      <c r="E25" s="56"/>
      <c r="F25" s="57"/>
      <c r="G25" s="58"/>
      <c r="H25" s="59"/>
      <c r="I25" s="60"/>
      <c r="J25" s="5"/>
      <c r="M25" s="44"/>
    </row>
    <row r="26" spans="1:13" ht="13.95" customHeight="1" x14ac:dyDescent="0.2">
      <c r="A26" s="104"/>
      <c r="B26" s="100" t="s">
        <v>23</v>
      </c>
      <c r="C26" s="61"/>
      <c r="D26" s="62"/>
      <c r="E26" s="63"/>
      <c r="F26" s="64"/>
      <c r="G26" s="65"/>
      <c r="H26" s="66"/>
      <c r="I26" s="67"/>
      <c r="J26" s="5"/>
      <c r="M26" s="44"/>
    </row>
    <row r="27" spans="1:13" ht="13.95" customHeight="1" x14ac:dyDescent="0.2">
      <c r="A27" s="104"/>
      <c r="B27" s="101"/>
      <c r="C27" s="13">
        <v>1004500</v>
      </c>
      <c r="D27" s="52">
        <v>1089600</v>
      </c>
      <c r="E27" s="42"/>
      <c r="F27" s="43">
        <v>0</v>
      </c>
      <c r="G27" s="14">
        <f t="shared" si="1"/>
        <v>1089600</v>
      </c>
      <c r="H27" s="15">
        <f t="shared" si="0"/>
        <v>85100</v>
      </c>
      <c r="I27" s="16">
        <f t="shared" si="2"/>
        <v>8.4700000000000006</v>
      </c>
      <c r="J27" s="5"/>
      <c r="M27" s="44"/>
    </row>
    <row r="28" spans="1:13" ht="13.95" customHeight="1" x14ac:dyDescent="0.2">
      <c r="A28" s="104"/>
      <c r="B28" s="102"/>
      <c r="C28" s="54"/>
      <c r="D28" s="55"/>
      <c r="E28" s="56"/>
      <c r="F28" s="57"/>
      <c r="G28" s="58"/>
      <c r="H28" s="59"/>
      <c r="I28" s="60"/>
      <c r="J28" s="5"/>
      <c r="M28" s="44"/>
    </row>
    <row r="29" spans="1:13" ht="13.95" customHeight="1" x14ac:dyDescent="0.2">
      <c r="A29" s="104"/>
      <c r="B29" s="100" t="s">
        <v>24</v>
      </c>
      <c r="C29" s="61"/>
      <c r="D29" s="62"/>
      <c r="E29" s="63"/>
      <c r="F29" s="64"/>
      <c r="G29" s="65"/>
      <c r="H29" s="66"/>
      <c r="I29" s="67"/>
      <c r="J29" s="5"/>
      <c r="M29" s="44"/>
    </row>
    <row r="30" spans="1:13" ht="13.95" customHeight="1" x14ac:dyDescent="0.2">
      <c r="A30" s="104"/>
      <c r="B30" s="101"/>
      <c r="C30" s="13">
        <v>78200</v>
      </c>
      <c r="D30" s="52">
        <v>79100</v>
      </c>
      <c r="E30" s="42"/>
      <c r="F30" s="68">
        <v>0</v>
      </c>
      <c r="G30" s="14">
        <f t="shared" si="1"/>
        <v>79100</v>
      </c>
      <c r="H30" s="15">
        <f t="shared" si="0"/>
        <v>900</v>
      </c>
      <c r="I30" s="16">
        <f t="shared" si="2"/>
        <v>1.1499999999999999</v>
      </c>
      <c r="J30" s="5"/>
    </row>
    <row r="31" spans="1:13" ht="13.95" customHeight="1" x14ac:dyDescent="0.2">
      <c r="A31" s="104"/>
      <c r="B31" s="102"/>
      <c r="C31" s="54"/>
      <c r="D31" s="55"/>
      <c r="E31" s="56"/>
      <c r="F31" s="69"/>
      <c r="G31" s="58"/>
      <c r="H31" s="59"/>
      <c r="I31" s="60"/>
      <c r="J31" s="5"/>
    </row>
    <row r="32" spans="1:13" ht="13.95" customHeight="1" x14ac:dyDescent="0.2">
      <c r="A32" s="104"/>
      <c r="B32" s="100" t="s">
        <v>25</v>
      </c>
      <c r="C32" s="61"/>
      <c r="D32" s="62"/>
      <c r="E32" s="63"/>
      <c r="F32" s="70"/>
      <c r="G32" s="65"/>
      <c r="H32" s="66"/>
      <c r="I32" s="67"/>
      <c r="J32" s="5"/>
    </row>
    <row r="33" spans="1:12" ht="13.95" customHeight="1" x14ac:dyDescent="0.2">
      <c r="A33" s="104"/>
      <c r="B33" s="101"/>
      <c r="C33" s="13">
        <v>34100</v>
      </c>
      <c r="D33" s="52">
        <v>34300</v>
      </c>
      <c r="E33" s="42"/>
      <c r="F33" s="68">
        <v>0</v>
      </c>
      <c r="G33" s="14">
        <f t="shared" si="1"/>
        <v>34300</v>
      </c>
      <c r="H33" s="15">
        <f>+G33-C33</f>
        <v>200</v>
      </c>
      <c r="I33" s="16">
        <f t="shared" si="2"/>
        <v>0.59</v>
      </c>
      <c r="J33" s="5"/>
      <c r="L33" s="71"/>
    </row>
    <row r="34" spans="1:12" ht="13.95" customHeight="1" x14ac:dyDescent="0.2">
      <c r="A34" s="104"/>
      <c r="B34" s="102"/>
      <c r="C34" s="54"/>
      <c r="D34" s="55"/>
      <c r="E34" s="56"/>
      <c r="F34" s="69"/>
      <c r="G34" s="58"/>
      <c r="H34" s="59"/>
      <c r="I34" s="60"/>
      <c r="J34" s="5"/>
    </row>
    <row r="35" spans="1:12" ht="13.95" customHeight="1" x14ac:dyDescent="0.2">
      <c r="A35" s="104"/>
      <c r="B35" s="100" t="s">
        <v>26</v>
      </c>
      <c r="C35" s="30"/>
      <c r="D35" s="52"/>
      <c r="E35" s="42"/>
      <c r="F35" s="68"/>
      <c r="G35" s="14"/>
      <c r="H35" s="15"/>
      <c r="I35" s="16"/>
      <c r="J35" s="5"/>
    </row>
    <row r="36" spans="1:12" ht="13.95" customHeight="1" x14ac:dyDescent="0.2">
      <c r="A36" s="104"/>
      <c r="B36" s="101"/>
      <c r="C36" s="13">
        <v>581400</v>
      </c>
      <c r="D36" s="52">
        <v>532200</v>
      </c>
      <c r="E36" s="42"/>
      <c r="F36" s="68">
        <v>0</v>
      </c>
      <c r="G36" s="14">
        <f t="shared" si="1"/>
        <v>532200</v>
      </c>
      <c r="H36" s="15">
        <f t="shared" si="0"/>
        <v>-49200</v>
      </c>
      <c r="I36" s="16">
        <f t="shared" si="2"/>
        <v>-8.4600000000000009</v>
      </c>
      <c r="J36" s="5"/>
    </row>
    <row r="37" spans="1:12" ht="13.95" customHeight="1" x14ac:dyDescent="0.2">
      <c r="A37" s="104"/>
      <c r="B37" s="102"/>
      <c r="C37" s="54"/>
      <c r="D37" s="55"/>
      <c r="E37" s="56"/>
      <c r="F37" s="69"/>
      <c r="G37" s="58"/>
      <c r="H37" s="59"/>
      <c r="I37" s="60"/>
      <c r="J37" s="5"/>
    </row>
    <row r="38" spans="1:12" ht="13.95" customHeight="1" x14ac:dyDescent="0.2">
      <c r="A38" s="104"/>
      <c r="B38" s="100" t="s">
        <v>27</v>
      </c>
      <c r="C38" s="61"/>
      <c r="D38" s="62"/>
      <c r="E38" s="63"/>
      <c r="F38" s="70"/>
      <c r="G38" s="65"/>
      <c r="H38" s="66"/>
      <c r="I38" s="67"/>
      <c r="J38" s="5"/>
    </row>
    <row r="39" spans="1:12" ht="13.95" customHeight="1" x14ac:dyDescent="0.2">
      <c r="A39" s="104"/>
      <c r="B39" s="101"/>
      <c r="C39" s="13">
        <v>7403400</v>
      </c>
      <c r="D39" s="52">
        <v>8549900</v>
      </c>
      <c r="E39" s="42"/>
      <c r="F39" s="68">
        <v>0</v>
      </c>
      <c r="G39" s="14">
        <f t="shared" si="1"/>
        <v>8549900</v>
      </c>
      <c r="H39" s="15">
        <f>+G39-C39</f>
        <v>1146500</v>
      </c>
      <c r="I39" s="16">
        <f t="shared" si="2"/>
        <v>15.49</v>
      </c>
      <c r="J39" s="5"/>
    </row>
    <row r="40" spans="1:12" ht="13.95" customHeight="1" x14ac:dyDescent="0.2">
      <c r="A40" s="104"/>
      <c r="B40" s="102"/>
      <c r="C40" s="54"/>
      <c r="D40" s="55"/>
      <c r="E40" s="56"/>
      <c r="F40" s="69"/>
      <c r="G40" s="58"/>
      <c r="H40" s="59"/>
      <c r="I40" s="60"/>
      <c r="J40" s="5"/>
    </row>
    <row r="41" spans="1:12" ht="13.95" customHeight="1" x14ac:dyDescent="0.2">
      <c r="A41" s="104"/>
      <c r="B41" s="72"/>
      <c r="C41" s="28"/>
      <c r="D41" s="73"/>
      <c r="E41" s="74"/>
      <c r="F41" s="75"/>
      <c r="G41" s="14"/>
      <c r="H41" s="15"/>
      <c r="I41" s="16"/>
      <c r="J41" s="5"/>
    </row>
    <row r="42" spans="1:12" ht="13.95" customHeight="1" x14ac:dyDescent="0.2">
      <c r="A42" s="104"/>
      <c r="B42" s="40" t="s">
        <v>28</v>
      </c>
      <c r="C42" s="28">
        <f>SUM(C9,C12,C15,C18,C21,C24,C27,C30,C33,C36,C39)</f>
        <v>145195840</v>
      </c>
      <c r="D42" s="29">
        <f>SUM(D9,D12,D15,D18,D21,D24,D27,D30,D33,D36,D39)</f>
        <v>153587529</v>
      </c>
      <c r="E42" s="74"/>
      <c r="F42" s="75">
        <f>SUM(F9,F12,F15,F18,F21,F24,F27,F30,F33,F36,F39)</f>
        <v>0</v>
      </c>
      <c r="G42" s="14">
        <f>SUM(D42:F42)</f>
        <v>153587529</v>
      </c>
      <c r="H42" s="15">
        <f>+G42-C42</f>
        <v>8391689</v>
      </c>
      <c r="I42" s="16">
        <f t="shared" si="2"/>
        <v>5.78</v>
      </c>
      <c r="J42" s="5"/>
    </row>
    <row r="43" spans="1:12" ht="13.95" customHeight="1" x14ac:dyDescent="0.2">
      <c r="A43" s="105"/>
      <c r="B43" s="32"/>
      <c r="C43" s="76"/>
      <c r="D43" s="77"/>
      <c r="E43" s="78"/>
      <c r="F43" s="79"/>
      <c r="G43" s="19"/>
      <c r="H43" s="20"/>
      <c r="I43" s="21"/>
      <c r="J43" s="6"/>
    </row>
    <row r="44" spans="1:12" ht="13.95" customHeight="1" x14ac:dyDescent="0.2">
      <c r="A44" s="50"/>
      <c r="B44" s="40"/>
      <c r="C44" s="28"/>
      <c r="D44" s="29"/>
      <c r="E44" s="74"/>
      <c r="F44" s="75"/>
      <c r="G44" s="14"/>
      <c r="H44" s="15"/>
      <c r="I44" s="16"/>
      <c r="J44" s="6"/>
    </row>
    <row r="45" spans="1:12" ht="13.95" customHeight="1" x14ac:dyDescent="0.2">
      <c r="A45" s="98" t="s">
        <v>29</v>
      </c>
      <c r="B45" s="99"/>
      <c r="C45" s="28">
        <f>SUM(C6,C42)</f>
        <v>360795927</v>
      </c>
      <c r="D45" s="29">
        <f>SUM(D6,D42)</f>
        <v>381723671</v>
      </c>
      <c r="E45" s="74"/>
      <c r="F45" s="75">
        <f>SUM(F6,F42)</f>
        <v>238000</v>
      </c>
      <c r="G45" s="14">
        <f t="shared" si="1"/>
        <v>381961671</v>
      </c>
      <c r="H45" s="15">
        <f>+G45-C45</f>
        <v>21165744</v>
      </c>
      <c r="I45" s="16">
        <f>ROUND(H45/C45*100,2)</f>
        <v>5.87</v>
      </c>
      <c r="J45" s="7"/>
    </row>
    <row r="46" spans="1:12" ht="13.95" customHeight="1" x14ac:dyDescent="0.2">
      <c r="A46" s="45"/>
      <c r="B46" s="81"/>
      <c r="C46" s="76"/>
      <c r="D46" s="77"/>
      <c r="E46" s="78"/>
      <c r="F46" s="79"/>
      <c r="G46" s="19"/>
      <c r="H46" s="20"/>
      <c r="I46" s="21"/>
      <c r="J46" s="3"/>
    </row>
    <row r="47" spans="1:12" ht="13.95" customHeight="1" x14ac:dyDescent="0.2">
      <c r="A47" s="103" t="s">
        <v>30</v>
      </c>
      <c r="B47" s="82"/>
      <c r="C47" s="22"/>
      <c r="D47" s="23"/>
      <c r="E47" s="37"/>
      <c r="F47" s="38"/>
      <c r="G47" s="24"/>
      <c r="H47" s="25"/>
      <c r="I47" s="26"/>
      <c r="J47" s="3"/>
    </row>
    <row r="48" spans="1:12" ht="13.95" customHeight="1" x14ac:dyDescent="0.2">
      <c r="A48" s="104"/>
      <c r="B48" s="51" t="s">
        <v>4</v>
      </c>
      <c r="C48" s="30">
        <v>16977500</v>
      </c>
      <c r="D48" s="52">
        <v>17034500</v>
      </c>
      <c r="E48" s="42"/>
      <c r="F48" s="68">
        <v>0</v>
      </c>
      <c r="G48" s="14">
        <f t="shared" si="1"/>
        <v>17034500</v>
      </c>
      <c r="H48" s="15">
        <f t="shared" ref="H48:H60" si="3">+G48-C48</f>
        <v>57000</v>
      </c>
      <c r="I48" s="16">
        <f>ROUND(H48/C48*100,2)</f>
        <v>0.34</v>
      </c>
      <c r="J48" s="5"/>
    </row>
    <row r="49" spans="1:10" ht="13.95" customHeight="1" x14ac:dyDescent="0.2">
      <c r="A49" s="104"/>
      <c r="B49" s="53"/>
      <c r="C49" s="54"/>
      <c r="D49" s="55"/>
      <c r="E49" s="56"/>
      <c r="F49" s="69"/>
      <c r="G49" s="58"/>
      <c r="H49" s="59"/>
      <c r="I49" s="60"/>
      <c r="J49" s="5"/>
    </row>
    <row r="50" spans="1:10" ht="13.95" customHeight="1" x14ac:dyDescent="0.2">
      <c r="A50" s="104"/>
      <c r="B50" s="83"/>
      <c r="C50" s="61"/>
      <c r="D50" s="62"/>
      <c r="E50" s="63"/>
      <c r="F50" s="70"/>
      <c r="G50" s="65"/>
      <c r="H50" s="66"/>
      <c r="I50" s="67"/>
      <c r="J50" s="5"/>
    </row>
    <row r="51" spans="1:10" ht="13.95" customHeight="1" x14ac:dyDescent="0.2">
      <c r="A51" s="104"/>
      <c r="B51" s="51" t="s">
        <v>5</v>
      </c>
      <c r="C51" s="30">
        <v>609300</v>
      </c>
      <c r="D51" s="52">
        <v>652800</v>
      </c>
      <c r="E51" s="42"/>
      <c r="F51" s="68">
        <v>0</v>
      </c>
      <c r="G51" s="14">
        <f t="shared" si="1"/>
        <v>652800</v>
      </c>
      <c r="H51" s="15">
        <f t="shared" si="3"/>
        <v>43500</v>
      </c>
      <c r="I51" s="16">
        <f>ROUND(H51/C51*100,2)</f>
        <v>7.14</v>
      </c>
      <c r="J51" s="5"/>
    </row>
    <row r="52" spans="1:10" ht="13.95" customHeight="1" x14ac:dyDescent="0.2">
      <c r="A52" s="104"/>
      <c r="B52" s="53"/>
      <c r="C52" s="54"/>
      <c r="D52" s="55"/>
      <c r="E52" s="56"/>
      <c r="F52" s="69"/>
      <c r="G52" s="58"/>
      <c r="H52" s="59"/>
      <c r="I52" s="60"/>
      <c r="J52" s="5"/>
    </row>
    <row r="53" spans="1:10" ht="13.95" customHeight="1" x14ac:dyDescent="0.2">
      <c r="A53" s="104"/>
      <c r="B53" s="51"/>
      <c r="C53" s="30"/>
      <c r="D53" s="52"/>
      <c r="E53" s="42"/>
      <c r="F53" s="68"/>
      <c r="G53" s="14"/>
      <c r="H53" s="15"/>
      <c r="I53" s="16"/>
      <c r="J53" s="5"/>
    </row>
    <row r="54" spans="1:10" ht="13.95" customHeight="1" x14ac:dyDescent="0.2">
      <c r="A54" s="104"/>
      <c r="B54" s="51" t="s">
        <v>6</v>
      </c>
      <c r="C54" s="30">
        <v>1145500</v>
      </c>
      <c r="D54" s="52">
        <v>1344700</v>
      </c>
      <c r="E54" s="42"/>
      <c r="F54" s="68">
        <v>0</v>
      </c>
      <c r="G54" s="14">
        <f t="shared" si="1"/>
        <v>1344700</v>
      </c>
      <c r="H54" s="15">
        <f t="shared" si="3"/>
        <v>199200</v>
      </c>
      <c r="I54" s="16">
        <f>ROUND(H54/C54*100,2)</f>
        <v>17.39</v>
      </c>
      <c r="J54" s="5"/>
    </row>
    <row r="55" spans="1:10" ht="13.95" customHeight="1" x14ac:dyDescent="0.2">
      <c r="A55" s="104"/>
      <c r="B55" s="53"/>
      <c r="C55" s="54"/>
      <c r="D55" s="55"/>
      <c r="E55" s="56"/>
      <c r="F55" s="69"/>
      <c r="G55" s="58"/>
      <c r="H55" s="59"/>
      <c r="I55" s="60"/>
      <c r="J55" s="5"/>
    </row>
    <row r="56" spans="1:10" ht="13.95" customHeight="1" x14ac:dyDescent="0.2">
      <c r="A56" s="104"/>
      <c r="B56" s="83"/>
      <c r="C56" s="61"/>
      <c r="D56" s="62"/>
      <c r="E56" s="63"/>
      <c r="F56" s="70"/>
      <c r="G56" s="65"/>
      <c r="H56" s="66"/>
      <c r="I56" s="67"/>
      <c r="J56" s="5"/>
    </row>
    <row r="57" spans="1:10" ht="13.95" customHeight="1" x14ac:dyDescent="0.2">
      <c r="A57" s="104"/>
      <c r="B57" s="51" t="s">
        <v>7</v>
      </c>
      <c r="C57" s="30">
        <v>31853500</v>
      </c>
      <c r="D57" s="52">
        <v>32209100</v>
      </c>
      <c r="E57" s="42"/>
      <c r="F57" s="68">
        <v>0</v>
      </c>
      <c r="G57" s="14">
        <f t="shared" si="1"/>
        <v>32209100</v>
      </c>
      <c r="H57" s="15">
        <f t="shared" si="3"/>
        <v>355600</v>
      </c>
      <c r="I57" s="16">
        <f>ROUND(H57/C57*100,2)</f>
        <v>1.1200000000000001</v>
      </c>
      <c r="J57" s="5"/>
    </row>
    <row r="58" spans="1:10" ht="13.95" customHeight="1" x14ac:dyDescent="0.2">
      <c r="A58" s="104"/>
      <c r="B58" s="53"/>
      <c r="C58" s="54"/>
      <c r="D58" s="55"/>
      <c r="E58" s="56"/>
      <c r="F58" s="69"/>
      <c r="G58" s="58"/>
      <c r="H58" s="59"/>
      <c r="I58" s="60"/>
      <c r="J58" s="5"/>
    </row>
    <row r="59" spans="1:10" ht="13.95" customHeight="1" x14ac:dyDescent="0.2">
      <c r="A59" s="104"/>
      <c r="B59" s="84"/>
      <c r="C59" s="28"/>
      <c r="D59" s="73"/>
      <c r="E59" s="74"/>
      <c r="F59" s="75"/>
      <c r="G59" s="14"/>
      <c r="H59" s="15"/>
      <c r="I59" s="16"/>
      <c r="J59" s="5"/>
    </row>
    <row r="60" spans="1:10" ht="13.95" customHeight="1" x14ac:dyDescent="0.2">
      <c r="A60" s="104"/>
      <c r="B60" s="80" t="s">
        <v>31</v>
      </c>
      <c r="C60" s="28">
        <f>SUM(C48,C51,C54,C57)</f>
        <v>50585800</v>
      </c>
      <c r="D60" s="29">
        <f>SUM(D48,D51,D54,D57)</f>
        <v>51241100</v>
      </c>
      <c r="E60" s="74"/>
      <c r="F60" s="75">
        <f>SUM(F48,F51,F54,F57)</f>
        <v>0</v>
      </c>
      <c r="G60" s="14">
        <f t="shared" si="1"/>
        <v>51241100</v>
      </c>
      <c r="H60" s="15">
        <f t="shared" si="3"/>
        <v>655300</v>
      </c>
      <c r="I60" s="16">
        <f>ROUND(H60/C60*100,2)</f>
        <v>1.3</v>
      </c>
      <c r="J60" s="5"/>
    </row>
    <row r="61" spans="1:10" ht="13.95" customHeight="1" x14ac:dyDescent="0.2">
      <c r="A61" s="105"/>
      <c r="B61" s="80"/>
      <c r="C61" s="28"/>
      <c r="D61" s="29"/>
      <c r="E61" s="74"/>
      <c r="F61" s="75"/>
      <c r="G61" s="14"/>
      <c r="H61" s="15"/>
      <c r="I61" s="16"/>
      <c r="J61" s="6"/>
    </row>
    <row r="62" spans="1:10" ht="13.95" customHeight="1" x14ac:dyDescent="0.2">
      <c r="A62" s="50"/>
      <c r="B62" s="85"/>
      <c r="C62" s="86"/>
      <c r="D62" s="87"/>
      <c r="E62" s="88"/>
      <c r="F62" s="89"/>
      <c r="G62" s="24"/>
      <c r="H62" s="25"/>
      <c r="I62" s="26"/>
      <c r="J62" s="6"/>
    </row>
    <row r="63" spans="1:10" ht="13.95" customHeight="1" x14ac:dyDescent="0.2">
      <c r="A63" s="98" t="s">
        <v>32</v>
      </c>
      <c r="B63" s="99"/>
      <c r="C63" s="28">
        <f t="shared" ref="C63" si="4">SUM(C45,C60)</f>
        <v>411381727</v>
      </c>
      <c r="D63" s="29">
        <f>SUM(D45,D60)</f>
        <v>432964771</v>
      </c>
      <c r="E63" s="74"/>
      <c r="F63" s="75">
        <f>SUM(F45,F60)</f>
        <v>238000</v>
      </c>
      <c r="G63" s="14">
        <f t="shared" si="1"/>
        <v>433202771</v>
      </c>
      <c r="H63" s="15">
        <f>+G63-C63</f>
        <v>21821044</v>
      </c>
      <c r="I63" s="16">
        <f>ROUND(H63/C63*100,2)</f>
        <v>5.3</v>
      </c>
      <c r="J63" s="7"/>
    </row>
    <row r="64" spans="1:10" ht="13.95" customHeight="1" x14ac:dyDescent="0.2">
      <c r="A64" s="45"/>
      <c r="B64" s="81"/>
      <c r="C64" s="76"/>
      <c r="D64" s="77"/>
      <c r="E64" s="78"/>
      <c r="F64" s="79"/>
      <c r="G64" s="19"/>
      <c r="H64" s="20"/>
      <c r="I64" s="21"/>
      <c r="J64" s="3"/>
    </row>
    <row r="65" spans="1:10" ht="13.95" customHeight="1" x14ac:dyDescent="0.2">
      <c r="A65" s="95" t="s">
        <v>8</v>
      </c>
      <c r="B65" s="90"/>
      <c r="C65" s="22"/>
      <c r="D65" s="23"/>
      <c r="E65" s="37"/>
      <c r="F65" s="38"/>
      <c r="G65" s="24"/>
      <c r="H65" s="25"/>
      <c r="I65" s="26"/>
      <c r="J65" s="3"/>
    </row>
    <row r="66" spans="1:10" ht="13.95" customHeight="1" x14ac:dyDescent="0.2">
      <c r="A66" s="96"/>
      <c r="B66" s="39" t="s">
        <v>33</v>
      </c>
      <c r="C66" s="30">
        <v>17554100</v>
      </c>
      <c r="D66" s="27">
        <v>17804400</v>
      </c>
      <c r="E66" s="42"/>
      <c r="F66" s="68">
        <v>0</v>
      </c>
      <c r="G66" s="14">
        <f>SUM(D66:F66)</f>
        <v>17804400</v>
      </c>
      <c r="H66" s="15">
        <f>+G66-C66</f>
        <v>250300</v>
      </c>
      <c r="I66" s="16">
        <f>ROUND(H66/C66*100,2)</f>
        <v>1.43</v>
      </c>
      <c r="J66" s="5"/>
    </row>
    <row r="67" spans="1:10" ht="13.95" customHeight="1" x14ac:dyDescent="0.2">
      <c r="A67" s="97"/>
      <c r="B67" s="91"/>
      <c r="C67" s="17"/>
      <c r="D67" s="18"/>
      <c r="E67" s="47"/>
      <c r="F67" s="92"/>
      <c r="G67" s="19"/>
      <c r="H67" s="20"/>
      <c r="I67" s="21"/>
      <c r="J67" s="6"/>
    </row>
    <row r="68" spans="1:10" ht="13.95" customHeight="1" x14ac:dyDescent="0.2">
      <c r="A68" s="50"/>
      <c r="B68" s="85"/>
      <c r="C68" s="86"/>
      <c r="D68" s="87"/>
      <c r="E68" s="88"/>
      <c r="F68" s="89"/>
      <c r="G68" s="24"/>
      <c r="H68" s="25"/>
      <c r="I68" s="26"/>
      <c r="J68" s="6"/>
    </row>
    <row r="69" spans="1:10" ht="13.95" customHeight="1" x14ac:dyDescent="0.2">
      <c r="A69" s="98" t="s">
        <v>34</v>
      </c>
      <c r="B69" s="99"/>
      <c r="C69" s="28">
        <f t="shared" ref="C69:D69" si="5">SUM(C63,C66)</f>
        <v>428935827</v>
      </c>
      <c r="D69" s="29">
        <f t="shared" si="5"/>
        <v>450769171</v>
      </c>
      <c r="E69" s="74"/>
      <c r="F69" s="75">
        <f>SUM(F63,F66)</f>
        <v>238000</v>
      </c>
      <c r="G69" s="14">
        <f t="shared" ref="G69" si="6">SUM(D69:F69)</f>
        <v>451007171</v>
      </c>
      <c r="H69" s="15">
        <f>+G69-C69</f>
        <v>22071344</v>
      </c>
      <c r="I69" s="16">
        <f>ROUND(H69/C69*100,2)</f>
        <v>5.15</v>
      </c>
      <c r="J69" s="7"/>
    </row>
    <row r="70" spans="1:10" ht="13.95" customHeight="1" thickBot="1" x14ac:dyDescent="0.25">
      <c r="A70" s="45"/>
      <c r="B70" s="81"/>
      <c r="C70" s="76"/>
      <c r="D70" s="77"/>
      <c r="E70" s="93"/>
      <c r="F70" s="94"/>
      <c r="G70" s="19"/>
      <c r="H70" s="20"/>
      <c r="I70" s="21"/>
      <c r="J70" s="3"/>
    </row>
  </sheetData>
  <mergeCells count="27">
    <mergeCell ref="A1:J1"/>
    <mergeCell ref="H2:J2"/>
    <mergeCell ref="A3:B4"/>
    <mergeCell ref="C3:C4"/>
    <mergeCell ref="D3:G3"/>
    <mergeCell ref="H3:H4"/>
    <mergeCell ref="I3:I4"/>
    <mergeCell ref="J3:J4"/>
    <mergeCell ref="E4:F4"/>
    <mergeCell ref="A6:B6"/>
    <mergeCell ref="A8:A43"/>
    <mergeCell ref="B8:B10"/>
    <mergeCell ref="B11:B13"/>
    <mergeCell ref="B14:B16"/>
    <mergeCell ref="B17:B19"/>
    <mergeCell ref="B20:B22"/>
    <mergeCell ref="B23:B25"/>
    <mergeCell ref="B26:B28"/>
    <mergeCell ref="B29:B31"/>
    <mergeCell ref="A65:A67"/>
    <mergeCell ref="A69:B69"/>
    <mergeCell ref="B32:B34"/>
    <mergeCell ref="B35:B37"/>
    <mergeCell ref="B38:B40"/>
    <mergeCell ref="A45:B45"/>
    <mergeCell ref="A47:A61"/>
    <mergeCell ref="A63:B63"/>
  </mergeCells>
  <phoneticPr fontId="3"/>
  <printOptions horizontalCentered="1"/>
  <pageMargins left="0.7" right="0.7" top="0.75" bottom="0.75" header="0.3" footer="0.3"/>
  <pageSetup paperSize="9" scale="76" firstPageNumber="2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R6.8補</vt:lpstr>
      <vt:lpstr>R6.8補!Print_Area</vt:lpstr>
    </vt:vector>
  </TitlesOfParts>
  <Company>松山市役所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</dc:creator>
  <cp:lastPrinted>2023-08-09T00:39:46Z</cp:lastPrinted>
  <dcterms:created xsi:type="dcterms:W3CDTF">1998-01-20T01:29:43Z</dcterms:created>
  <dcterms:modified xsi:type="dcterms:W3CDTF">2025-03-24T02:23:17Z</dcterms:modified>
</cp:coreProperties>
</file>