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tnnsfe25\ファイルサーバ\本庁\理財部\財政課\15 庶務\★オープンデータ\R5年度←R5年度末に掲載すること！\09_R5.3月補正（R6.3分）（追加）\"/>
    </mc:Choice>
  </mc:AlternateContent>
  <xr:revisionPtr revIDLastSave="0" documentId="13_ncr:1_{84C271D6-4464-46CF-9FB8-10FED976CF2D}" xr6:coauthVersionLast="47" xr6:coauthVersionMax="47" xr10:uidLastSave="{00000000-0000-0000-0000-000000000000}"/>
  <bookViews>
    <workbookView xWindow="-108" yWindow="-108" windowWidth="23256" windowHeight="12576" tabRatio="930" xr2:uid="{00000000-000D-0000-FFFF-FFFF00000000}"/>
  </bookViews>
  <sheets>
    <sheet name="R5年度3補（後送）" sheetId="57" r:id="rId1"/>
  </sheets>
  <definedNames>
    <definedName name="_xlnm.Print_Area" localSheetId="0">'R5年度3補（後送）'!$A$1:$I$70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6" i="57" l="1"/>
  <c r="H66" i="57" s="1"/>
  <c r="I66" i="57" s="1"/>
  <c r="F60" i="57"/>
  <c r="D60" i="57"/>
  <c r="G60" i="57" s="1"/>
  <c r="H60" i="57" s="1"/>
  <c r="I60" i="57" s="1"/>
  <c r="C60" i="57"/>
  <c r="G57" i="57"/>
  <c r="H57" i="57" s="1"/>
  <c r="I57" i="57" s="1"/>
  <c r="G54" i="57"/>
  <c r="H54" i="57" s="1"/>
  <c r="I54" i="57" s="1"/>
  <c r="G51" i="57"/>
  <c r="H51" i="57" s="1"/>
  <c r="I51" i="57" s="1"/>
  <c r="G48" i="57"/>
  <c r="H48" i="57" s="1"/>
  <c r="I48" i="57" s="1"/>
  <c r="F42" i="57"/>
  <c r="F45" i="57" s="1"/>
  <c r="F63" i="57" s="1"/>
  <c r="F69" i="57" s="1"/>
  <c r="D42" i="57"/>
  <c r="C42" i="57"/>
  <c r="C45" i="57" s="1"/>
  <c r="C63" i="57" s="1"/>
  <c r="C69" i="57" s="1"/>
  <c r="G39" i="57"/>
  <c r="H39" i="57" s="1"/>
  <c r="I39" i="57" s="1"/>
  <c r="G36" i="57"/>
  <c r="H36" i="57" s="1"/>
  <c r="I36" i="57" s="1"/>
  <c r="G33" i="57"/>
  <c r="H33" i="57" s="1"/>
  <c r="I33" i="57" s="1"/>
  <c r="G30" i="57"/>
  <c r="H30" i="57" s="1"/>
  <c r="I30" i="57" s="1"/>
  <c r="G27" i="57"/>
  <c r="H27" i="57" s="1"/>
  <c r="I27" i="57" s="1"/>
  <c r="G24" i="57"/>
  <c r="H24" i="57" s="1"/>
  <c r="I24" i="57" s="1"/>
  <c r="G21" i="57"/>
  <c r="H21" i="57" s="1"/>
  <c r="I21" i="57" s="1"/>
  <c r="G18" i="57"/>
  <c r="H18" i="57" s="1"/>
  <c r="I18" i="57" s="1"/>
  <c r="G15" i="57"/>
  <c r="H15" i="57" s="1"/>
  <c r="I15" i="57" s="1"/>
  <c r="G12" i="57"/>
  <c r="H12" i="57" s="1"/>
  <c r="I12" i="57" s="1"/>
  <c r="G9" i="57"/>
  <c r="H9" i="57" s="1"/>
  <c r="I9" i="57" s="1"/>
  <c r="G6" i="57"/>
  <c r="H6" i="57" s="1"/>
  <c r="I6" i="57" s="1"/>
  <c r="G42" i="57" l="1"/>
  <c r="H42" i="57" s="1"/>
  <c r="I42" i="57" s="1"/>
  <c r="D45" i="57"/>
  <c r="G45" i="57" l="1"/>
  <c r="H45" i="57" s="1"/>
  <c r="I45" i="57" s="1"/>
  <c r="D63" i="57"/>
  <c r="G63" i="57" l="1"/>
  <c r="H63" i="57" s="1"/>
  <c r="I63" i="57" s="1"/>
  <c r="D69" i="57"/>
  <c r="G69" i="57" s="1"/>
  <c r="H69" i="57" s="1"/>
  <c r="I69" i="57" s="1"/>
</calcChain>
</file>

<file path=xl/sharedStrings.xml><?xml version="1.0" encoding="utf-8"?>
<sst xmlns="http://schemas.openxmlformats.org/spreadsheetml/2006/main" count="35" uniqueCount="35">
  <si>
    <t>競輪会計</t>
  </si>
  <si>
    <t>国保会計</t>
  </si>
  <si>
    <t>介護保険会計</t>
  </si>
  <si>
    <t>（単位：千円）</t>
  </si>
  <si>
    <t>区      分</t>
  </si>
  <si>
    <t>企業会計</t>
  </si>
  <si>
    <t xml:space="preserve">特  別  会  計 </t>
  </si>
  <si>
    <t>駐車場会計</t>
    <phoneticPr fontId="3"/>
  </si>
  <si>
    <t>道後温泉会計</t>
    <phoneticPr fontId="3"/>
  </si>
  <si>
    <t>卸売市場会計</t>
    <phoneticPr fontId="3"/>
  </si>
  <si>
    <t>鹿島観光会計</t>
    <phoneticPr fontId="3"/>
  </si>
  <si>
    <t>松山城観光会計</t>
    <rPh sb="0" eb="2">
      <t>マツヤマ</t>
    </rPh>
    <rPh sb="3" eb="5">
      <t>カンコウ</t>
    </rPh>
    <rPh sb="5" eb="6">
      <t>カイ</t>
    </rPh>
    <rPh sb="6" eb="7">
      <t>ケイ</t>
    </rPh>
    <phoneticPr fontId="3"/>
  </si>
  <si>
    <t>後期高齢者医療会計</t>
    <rPh sb="0" eb="2">
      <t>コウキ</t>
    </rPh>
    <rPh sb="2" eb="5">
      <t>コウレイシャ</t>
    </rPh>
    <rPh sb="5" eb="7">
      <t>イリョウ</t>
    </rPh>
    <rPh sb="7" eb="9">
      <t>カイケイ</t>
    </rPh>
    <phoneticPr fontId="3"/>
  </si>
  <si>
    <t>水道会計</t>
    <phoneticPr fontId="3"/>
  </si>
  <si>
    <t>簡易水道会計</t>
    <phoneticPr fontId="3"/>
  </si>
  <si>
    <t>工業用水道会計</t>
    <phoneticPr fontId="3"/>
  </si>
  <si>
    <t>母子父子寡婦
貸付会計</t>
    <rPh sb="2" eb="4">
      <t>フシ</t>
    </rPh>
    <phoneticPr fontId="2"/>
  </si>
  <si>
    <t>下水道会計</t>
    <rPh sb="0" eb="3">
      <t>ゲスイドウ</t>
    </rPh>
    <rPh sb="3" eb="5">
      <t>カイケイ</t>
    </rPh>
    <phoneticPr fontId="3"/>
  </si>
  <si>
    <t>合　計 （ｅ＋ｆ） （ｇ）</t>
    <phoneticPr fontId="1"/>
  </si>
  <si>
    <t>公 債 管 理 会 計（ｆ）</t>
    <rPh sb="0" eb="1">
      <t>コウ</t>
    </rPh>
    <rPh sb="2" eb="3">
      <t>サイ</t>
    </rPh>
    <rPh sb="4" eb="5">
      <t>カン</t>
    </rPh>
    <rPh sb="6" eb="7">
      <t>リ</t>
    </rPh>
    <rPh sb="8" eb="9">
      <t>カイ</t>
    </rPh>
    <rPh sb="10" eb="11">
      <t>ケイ</t>
    </rPh>
    <phoneticPr fontId="1"/>
  </si>
  <si>
    <t>特別
会計</t>
    <rPh sb="0" eb="2">
      <t>トクベツ</t>
    </rPh>
    <rPh sb="3" eb="4">
      <t>カイ</t>
    </rPh>
    <rPh sb="4" eb="5">
      <t>ケイ</t>
    </rPh>
    <phoneticPr fontId="1"/>
  </si>
  <si>
    <t>計 　（ｃ＋ｄ） （ｅ）</t>
    <phoneticPr fontId="1"/>
  </si>
  <si>
    <t>計     （ｄ）</t>
    <phoneticPr fontId="3"/>
  </si>
  <si>
    <t>計 　（ａ＋ｂ） （ｃ）</t>
    <phoneticPr fontId="3"/>
  </si>
  <si>
    <t>　計 　　（ｂ）</t>
    <phoneticPr fontId="3"/>
  </si>
  <si>
    <t>勤労者福祉サービスセンター会計</t>
    <phoneticPr fontId="3"/>
  </si>
  <si>
    <t>一　 般　 会　 計　（ａ）</t>
    <phoneticPr fontId="3"/>
  </si>
  <si>
    <t>　計（Ｂ）</t>
    <phoneticPr fontId="3"/>
  </si>
  <si>
    <t>増 減 率
Ｃ/Ａ ％</t>
    <phoneticPr fontId="3"/>
  </si>
  <si>
    <t>増 減 額
(Ｂ-Ａ) Ｃ</t>
    <phoneticPr fontId="3"/>
  </si>
  <si>
    <t>令 和 ５ 年 度 各 会 計 別 予 算 総 括 表</t>
    <rPh sb="0" eb="1">
      <t>レイ</t>
    </rPh>
    <rPh sb="2" eb="3">
      <t>ワ</t>
    </rPh>
    <phoneticPr fontId="1"/>
  </si>
  <si>
    <t>現計予算額</t>
  </si>
  <si>
    <t>４年度
同期補正後
予算額（Ａ）</t>
    <rPh sb="4" eb="6">
      <t>ドウキ</t>
    </rPh>
    <rPh sb="6" eb="8">
      <t>ホセイ</t>
    </rPh>
    <rPh sb="8" eb="9">
      <t>ゴ</t>
    </rPh>
    <phoneticPr fontId="1"/>
  </si>
  <si>
    <t>５　　年　　度</t>
    <phoneticPr fontId="1"/>
  </si>
  <si>
    <t>３月補正額
（後送分）</t>
    <rPh sb="1" eb="2">
      <t>ガツ</t>
    </rPh>
    <rPh sb="7" eb="8">
      <t>アト</t>
    </rPh>
    <rPh sb="8" eb="9">
      <t>オク</t>
    </rPh>
    <rPh sb="9" eb="10">
      <t>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</si>
</sst>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△ &quot;#,##0"/>
    <numFmt numFmtId="178" formatCode="0.00;&quot;△ &quot;0.00"/>
  </numFmts>
  <fonts count="10" x14ac:knownFonts="1"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BIZ UDPゴシック"/>
      <family val="3"/>
      <charset val="128"/>
    </font>
    <font>
      <sz val="11"/>
      <name val="Arial"/>
      <family val="2"/>
    </font>
    <font>
      <sz val="9"/>
      <name val="Arial"/>
      <family val="2"/>
    </font>
    <font>
      <sz val="11"/>
      <name val="BIZ UDゴシック"/>
      <family val="3"/>
      <charset val="128"/>
    </font>
    <font>
      <sz val="8"/>
      <name val="BIZ UDゴシック"/>
      <family val="3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38" fontId="4" fillId="0" borderId="0" applyFont="0" applyFill="0" applyBorder="0" applyAlignment="0" applyProtection="0">
      <alignment vertical="center"/>
    </xf>
  </cellStyleXfs>
  <cellXfs count="81">
    <xf numFmtId="0" fontId="0" fillId="0" borderId="0" xfId="0"/>
    <xf numFmtId="176" fontId="6" fillId="0" borderId="2" xfId="2" applyNumberFormat="1" applyFont="1" applyBorder="1" applyAlignment="1">
      <alignment horizontal="center" vertical="center" shrinkToFit="1"/>
    </xf>
    <xf numFmtId="176" fontId="6" fillId="0" borderId="11" xfId="2" applyNumberFormat="1" applyFont="1" applyBorder="1" applyAlignment="1">
      <alignment horizontal="center" vertical="center" shrinkToFit="1"/>
    </xf>
    <xf numFmtId="176" fontId="6" fillId="0" borderId="18" xfId="2" applyNumberFormat="1" applyFont="1" applyBorder="1" applyAlignment="1">
      <alignment horizontal="right" vertical="center" shrinkToFit="1"/>
    </xf>
    <xf numFmtId="176" fontId="6" fillId="0" borderId="17" xfId="2" applyNumberFormat="1" applyFont="1" applyFill="1" applyBorder="1" applyAlignment="1">
      <alignment vertical="center" shrinkToFit="1"/>
    </xf>
    <xf numFmtId="176" fontId="6" fillId="0" borderId="2" xfId="2" applyNumberFormat="1" applyFont="1" applyBorder="1" applyAlignment="1">
      <alignment vertical="center" shrinkToFit="1"/>
    </xf>
    <xf numFmtId="176" fontId="6" fillId="0" borderId="1" xfId="2" applyNumberFormat="1" applyFont="1" applyBorder="1" applyAlignment="1">
      <alignment vertical="center" shrinkToFit="1"/>
    </xf>
    <xf numFmtId="176" fontId="7" fillId="0" borderId="16" xfId="2" applyNumberFormat="1" applyFont="1" applyBorder="1" applyAlignment="1">
      <alignment horizontal="center" vertical="center" shrinkToFit="1"/>
    </xf>
    <xf numFmtId="176" fontId="6" fillId="0" borderId="5" xfId="2" applyNumberFormat="1" applyFont="1" applyBorder="1" applyAlignment="1">
      <alignment vertical="center" shrinkToFit="1"/>
    </xf>
    <xf numFmtId="176" fontId="6" fillId="0" borderId="6" xfId="2" applyNumberFormat="1" applyFont="1" applyBorder="1" applyAlignment="1">
      <alignment vertical="center" shrinkToFit="1"/>
    </xf>
    <xf numFmtId="176" fontId="6" fillId="0" borderId="20" xfId="2" applyNumberFormat="1" applyFont="1" applyBorder="1" applyAlignment="1">
      <alignment horizontal="right" vertical="center" shrinkToFit="1"/>
    </xf>
    <xf numFmtId="176" fontId="6" fillId="0" borderId="19" xfId="2" applyNumberFormat="1" applyFont="1" applyFill="1" applyBorder="1" applyAlignment="1">
      <alignment horizontal="right" vertical="center" shrinkToFit="1"/>
    </xf>
    <xf numFmtId="176" fontId="6" fillId="0" borderId="9" xfId="2" applyNumberFormat="1" applyFont="1" applyBorder="1" applyAlignment="1">
      <alignment vertical="center" shrinkToFit="1"/>
    </xf>
    <xf numFmtId="176" fontId="6" fillId="0" borderId="11" xfId="2" applyNumberFormat="1" applyFont="1" applyBorder="1" applyAlignment="1">
      <alignment vertical="center" shrinkToFit="1"/>
    </xf>
    <xf numFmtId="176" fontId="6" fillId="0" borderId="15" xfId="2" applyNumberFormat="1" applyFont="1" applyFill="1" applyBorder="1" applyAlignment="1">
      <alignment horizontal="right" vertical="center" shrinkToFit="1"/>
    </xf>
    <xf numFmtId="176" fontId="6" fillId="0" borderId="16" xfId="2" applyNumberFormat="1" applyFont="1" applyBorder="1" applyAlignment="1">
      <alignment horizontal="right" vertical="center" shrinkToFit="1"/>
    </xf>
    <xf numFmtId="176" fontId="6" fillId="0" borderId="15" xfId="2" applyNumberFormat="1" applyFont="1" applyFill="1" applyBorder="1" applyAlignment="1">
      <alignment vertical="center" shrinkToFit="1"/>
    </xf>
    <xf numFmtId="176" fontId="6" fillId="0" borderId="19" xfId="2" applyNumberFormat="1" applyFont="1" applyFill="1" applyBorder="1" applyAlignment="1">
      <alignment vertical="center" shrinkToFit="1"/>
    </xf>
    <xf numFmtId="176" fontId="6" fillId="0" borderId="2" xfId="2" applyNumberFormat="1" applyFont="1" applyBorder="1" applyAlignment="1">
      <alignment vertical="center"/>
    </xf>
    <xf numFmtId="176" fontId="6" fillId="0" borderId="1" xfId="2" applyNumberFormat="1" applyFont="1" applyBorder="1" applyAlignment="1">
      <alignment vertical="center"/>
    </xf>
    <xf numFmtId="176" fontId="6" fillId="0" borderId="4" xfId="2" applyNumberFormat="1" applyFont="1" applyBorder="1" applyAlignment="1">
      <alignment vertical="center" shrinkToFit="1"/>
    </xf>
    <xf numFmtId="176" fontId="6" fillId="0" borderId="13" xfId="2" applyNumberFormat="1" applyFont="1" applyFill="1" applyBorder="1" applyAlignment="1">
      <alignment vertical="center" shrinkToFit="1"/>
    </xf>
    <xf numFmtId="0" fontId="8" fillId="0" borderId="0" xfId="0" applyFont="1" applyAlignment="1">
      <alignment vertical="center"/>
    </xf>
    <xf numFmtId="0" fontId="8" fillId="0" borderId="2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7" xfId="0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176" fontId="6" fillId="0" borderId="4" xfId="2" applyNumberFormat="1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right" vertical="center"/>
    </xf>
    <xf numFmtId="0" fontId="8" fillId="0" borderId="0" xfId="0" applyFont="1" applyAlignment="1">
      <alignment horizontal="right" vertical="center"/>
    </xf>
    <xf numFmtId="176" fontId="6" fillId="0" borderId="12" xfId="2" applyNumberFormat="1" applyFont="1" applyBorder="1" applyAlignment="1">
      <alignment vertical="center" shrinkToFit="1"/>
    </xf>
    <xf numFmtId="178" fontId="6" fillId="0" borderId="2" xfId="0" applyNumberFormat="1" applyFont="1" applyBorder="1" applyAlignment="1">
      <alignment vertical="center" shrinkToFit="1"/>
    </xf>
    <xf numFmtId="0" fontId="8" fillId="0" borderId="6" xfId="0" applyFont="1" applyBorder="1" applyAlignment="1">
      <alignment vertical="center"/>
    </xf>
    <xf numFmtId="176" fontId="6" fillId="0" borderId="7" xfId="2" applyNumberFormat="1" applyFont="1" applyBorder="1" applyAlignment="1">
      <alignment vertical="center" shrinkToFit="1"/>
    </xf>
    <xf numFmtId="0" fontId="6" fillId="0" borderId="5" xfId="0" applyFont="1" applyBorder="1" applyAlignment="1">
      <alignment vertical="center" shrinkToFit="1"/>
    </xf>
    <xf numFmtId="0" fontId="8" fillId="0" borderId="8" xfId="0" applyFont="1" applyBorder="1" applyAlignment="1">
      <alignment horizontal="distributed" vertical="center" indent="1"/>
    </xf>
    <xf numFmtId="0" fontId="6" fillId="0" borderId="9" xfId="0" applyFont="1" applyBorder="1" applyAlignment="1">
      <alignment vertical="center" shrinkToFit="1"/>
    </xf>
    <xf numFmtId="0" fontId="8" fillId="0" borderId="0" xfId="0" applyFont="1" applyAlignment="1">
      <alignment horizontal="distributed" vertical="center" indent="1"/>
    </xf>
    <xf numFmtId="0" fontId="8" fillId="0" borderId="10" xfId="0" applyFont="1" applyBorder="1" applyAlignment="1">
      <alignment horizontal="distributed" vertical="center" indent="1"/>
    </xf>
    <xf numFmtId="178" fontId="6" fillId="0" borderId="5" xfId="0" applyNumberFormat="1" applyFont="1" applyBorder="1" applyAlignment="1">
      <alignment vertical="center" shrinkToFit="1"/>
    </xf>
    <xf numFmtId="0" fontId="8" fillId="0" borderId="11" xfId="0" applyFont="1" applyBorder="1" applyAlignment="1">
      <alignment horizontal="distributed" vertical="center"/>
    </xf>
    <xf numFmtId="178" fontId="6" fillId="0" borderId="9" xfId="0" applyNumberFormat="1" applyFont="1" applyBorder="1" applyAlignment="1">
      <alignment vertical="center" shrinkToFit="1"/>
    </xf>
    <xf numFmtId="0" fontId="8" fillId="0" borderId="6" xfId="0" applyFont="1" applyBorder="1" applyAlignment="1">
      <alignment horizontal="right" vertical="center"/>
    </xf>
    <xf numFmtId="0" fontId="8" fillId="0" borderId="1" xfId="0" applyFont="1" applyBorder="1" applyAlignment="1">
      <alignment horizontal="center" vertical="center" textRotation="255"/>
    </xf>
    <xf numFmtId="0" fontId="8" fillId="0" borderId="12" xfId="0" applyFont="1" applyBorder="1" applyAlignment="1">
      <alignment horizontal="right" vertical="center"/>
    </xf>
    <xf numFmtId="0" fontId="8" fillId="0" borderId="10" xfId="0" applyFont="1" applyBorder="1" applyAlignment="1">
      <alignment vertical="center"/>
    </xf>
    <xf numFmtId="0" fontId="8" fillId="0" borderId="9" xfId="0" applyFont="1" applyBorder="1" applyAlignment="1">
      <alignment horizontal="distributed" vertical="center" wrapText="1"/>
    </xf>
    <xf numFmtId="0" fontId="8" fillId="0" borderId="2" xfId="0" applyFont="1" applyBorder="1" applyAlignment="1">
      <alignment horizontal="right" vertical="center"/>
    </xf>
    <xf numFmtId="0" fontId="8" fillId="0" borderId="4" xfId="0" applyFont="1" applyBorder="1" applyAlignment="1">
      <alignment horizontal="right" vertical="center"/>
    </xf>
    <xf numFmtId="0" fontId="8" fillId="0" borderId="11" xfId="0" applyFont="1" applyBorder="1" applyAlignment="1">
      <alignment vertical="center"/>
    </xf>
    <xf numFmtId="0" fontId="8" fillId="0" borderId="6" xfId="0" applyFont="1" applyBorder="1" applyAlignment="1">
      <alignment horizontal="distributed" vertical="center"/>
    </xf>
    <xf numFmtId="176" fontId="6" fillId="0" borderId="14" xfId="2" applyNumberFormat="1" applyFont="1" applyBorder="1" applyAlignment="1">
      <alignment horizontal="right" vertical="center" shrinkToFit="1"/>
    </xf>
    <xf numFmtId="0" fontId="5" fillId="0" borderId="0" xfId="0" applyFont="1" applyAlignment="1">
      <alignment horizontal="center" vertical="center"/>
    </xf>
    <xf numFmtId="0" fontId="8" fillId="0" borderId="10" xfId="0" applyFont="1" applyBorder="1" applyAlignment="1">
      <alignment horizontal="right" vertical="center"/>
    </xf>
    <xf numFmtId="0" fontId="8" fillId="0" borderId="11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8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8" fillId="0" borderId="5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right" vertical="center"/>
    </xf>
    <xf numFmtId="0" fontId="8" fillId="0" borderId="12" xfId="0" applyFont="1" applyBorder="1" applyAlignment="1">
      <alignment horizontal="right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8" fillId="0" borderId="0" xfId="0" applyFont="1" applyAlignment="1">
      <alignment horizontal="right" vertical="center"/>
    </xf>
    <xf numFmtId="0" fontId="8" fillId="0" borderId="9" xfId="0" applyFont="1" applyBorder="1" applyAlignment="1">
      <alignment horizontal="center" vertical="center" textRotation="255"/>
    </xf>
    <xf numFmtId="0" fontId="8" fillId="0" borderId="2" xfId="0" applyFont="1" applyBorder="1" applyAlignment="1">
      <alignment horizontal="center" vertical="center" textRotation="255"/>
    </xf>
    <xf numFmtId="0" fontId="8" fillId="0" borderId="5" xfId="0" applyFont="1" applyBorder="1" applyAlignment="1">
      <alignment horizontal="center" vertical="center" textRotation="255"/>
    </xf>
    <xf numFmtId="0" fontId="8" fillId="0" borderId="9" xfId="0" applyFont="1" applyBorder="1" applyAlignment="1">
      <alignment horizontal="distributed" vertical="center" wrapText="1" indent="1"/>
    </xf>
    <xf numFmtId="0" fontId="8" fillId="0" borderId="2" xfId="0" applyFont="1" applyBorder="1" applyAlignment="1">
      <alignment horizontal="distributed" vertical="center" indent="1"/>
    </xf>
    <xf numFmtId="0" fontId="8" fillId="0" borderId="5" xfId="0" applyFont="1" applyBorder="1" applyAlignment="1">
      <alignment horizontal="distributed" vertical="center" indent="1"/>
    </xf>
  </cellXfs>
  <cellStyles count="3">
    <cellStyle name="桁区切り" xfId="2" builtinId="6"/>
    <cellStyle name="標準" xfId="0" builtinId="0"/>
    <cellStyle name="標準 25" xfId="1" xr:uid="{00000000-0005-0000-0000-000001000000}"/>
  </cellStyles>
  <dxfs count="0"/>
  <tableStyles count="0" defaultTableStyle="TableStyleMedium2" defaultPivotStyle="PivotStyleLight16"/>
  <colors>
    <mruColors>
      <color rgb="FF333333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26CFD5-2B50-44BD-B20D-28661ADEB094}">
  <sheetPr>
    <tabColor rgb="FFFFFF00"/>
  </sheetPr>
  <dimension ref="A1:I71"/>
  <sheetViews>
    <sheetView showGridLines="0" tabSelected="1" view="pageBreakPreview" zoomScale="85" zoomScaleNormal="80" zoomScaleSheetLayoutView="85" workbookViewId="0">
      <pane ySplit="4" topLeftCell="A5" activePane="bottomLeft" state="frozen"/>
      <selection pane="bottomLeft" sqref="A1:I1"/>
    </sheetView>
  </sheetViews>
  <sheetFormatPr defaultColWidth="9" defaultRowHeight="12.6" x14ac:dyDescent="0.2"/>
  <cols>
    <col min="1" max="1" width="3.6640625" style="22" customWidth="1"/>
    <col min="2" max="2" width="24.44140625" style="22" customWidth="1"/>
    <col min="3" max="4" width="13.44140625" style="22" customWidth="1"/>
    <col min="5" max="5" width="2.88671875" style="22" customWidth="1"/>
    <col min="6" max="8" width="13.44140625" style="22" customWidth="1"/>
    <col min="9" max="9" width="9.88671875" style="22" bestFit="1" customWidth="1"/>
    <col min="10" max="16384" width="9" style="22"/>
  </cols>
  <sheetData>
    <row r="1" spans="1:9" ht="26.25" customHeight="1" x14ac:dyDescent="0.2">
      <c r="A1" s="54" t="s">
        <v>30</v>
      </c>
      <c r="B1" s="54"/>
      <c r="C1" s="54"/>
      <c r="D1" s="54"/>
      <c r="E1" s="54"/>
      <c r="F1" s="54"/>
      <c r="G1" s="54"/>
      <c r="H1" s="54"/>
      <c r="I1" s="54"/>
    </row>
    <row r="2" spans="1:9" ht="21" customHeight="1" x14ac:dyDescent="0.2">
      <c r="H2" s="55" t="s">
        <v>3</v>
      </c>
      <c r="I2" s="55"/>
    </row>
    <row r="3" spans="1:9" ht="30" customHeight="1" thickBot="1" x14ac:dyDescent="0.25">
      <c r="A3" s="56" t="s">
        <v>4</v>
      </c>
      <c r="B3" s="57"/>
      <c r="C3" s="60" t="s">
        <v>32</v>
      </c>
      <c r="D3" s="62" t="s">
        <v>33</v>
      </c>
      <c r="E3" s="63"/>
      <c r="F3" s="64"/>
      <c r="G3" s="65"/>
      <c r="H3" s="60" t="s">
        <v>29</v>
      </c>
      <c r="I3" s="60" t="s">
        <v>28</v>
      </c>
    </row>
    <row r="4" spans="1:9" ht="30" customHeight="1" thickTop="1" x14ac:dyDescent="0.2">
      <c r="A4" s="58"/>
      <c r="B4" s="59"/>
      <c r="C4" s="61"/>
      <c r="D4" s="23" t="s">
        <v>31</v>
      </c>
      <c r="E4" s="67" t="s">
        <v>34</v>
      </c>
      <c r="F4" s="68"/>
      <c r="G4" s="24" t="s">
        <v>27</v>
      </c>
      <c r="H4" s="61"/>
      <c r="I4" s="66"/>
    </row>
    <row r="5" spans="1:9" ht="12.75" customHeight="1" x14ac:dyDescent="0.2">
      <c r="A5" s="26"/>
      <c r="B5" s="27"/>
      <c r="C5" s="1"/>
      <c r="D5" s="2"/>
      <c r="E5" s="3"/>
      <c r="F5" s="4"/>
      <c r="G5" s="28"/>
      <c r="H5" s="1"/>
      <c r="I5" s="29"/>
    </row>
    <row r="6" spans="1:9" ht="12.75" customHeight="1" x14ac:dyDescent="0.2">
      <c r="A6" s="69" t="s">
        <v>26</v>
      </c>
      <c r="B6" s="74"/>
      <c r="C6" s="5">
        <v>225665710</v>
      </c>
      <c r="D6" s="6">
        <v>238858943</v>
      </c>
      <c r="E6" s="7"/>
      <c r="F6" s="14">
        <v>1171</v>
      </c>
      <c r="G6" s="32">
        <f>SUM(D6,F6)</f>
        <v>238860114</v>
      </c>
      <c r="H6" s="5">
        <f>+G6-C6</f>
        <v>13194404</v>
      </c>
      <c r="I6" s="33">
        <f>ROUND(H6/C6*100,2)</f>
        <v>5.85</v>
      </c>
    </row>
    <row r="7" spans="1:9" ht="12.75" customHeight="1" x14ac:dyDescent="0.2">
      <c r="A7" s="34"/>
      <c r="B7" s="25"/>
      <c r="C7" s="8"/>
      <c r="D7" s="9"/>
      <c r="E7" s="10"/>
      <c r="F7" s="11"/>
      <c r="G7" s="35"/>
      <c r="H7" s="8"/>
      <c r="I7" s="36"/>
    </row>
    <row r="8" spans="1:9" ht="12.75" customHeight="1" x14ac:dyDescent="0.2">
      <c r="A8" s="75" t="s">
        <v>6</v>
      </c>
      <c r="B8" s="37"/>
      <c r="C8" s="12"/>
      <c r="D8" s="13"/>
      <c r="E8" s="3"/>
      <c r="F8" s="4"/>
      <c r="G8" s="28"/>
      <c r="H8" s="12"/>
      <c r="I8" s="38"/>
    </row>
    <row r="9" spans="1:9" ht="12.75" customHeight="1" x14ac:dyDescent="0.2">
      <c r="A9" s="76"/>
      <c r="B9" s="39" t="s">
        <v>0</v>
      </c>
      <c r="C9" s="5">
        <v>27360938</v>
      </c>
      <c r="D9" s="6">
        <v>26968032</v>
      </c>
      <c r="E9" s="7"/>
      <c r="F9" s="14">
        <v>0</v>
      </c>
      <c r="G9" s="32">
        <f>SUM(D9,F9)</f>
        <v>26968032</v>
      </c>
      <c r="H9" s="5">
        <f>+G9-C9</f>
        <v>-392906</v>
      </c>
      <c r="I9" s="33">
        <f>ROUND(H9/C9*100,2)</f>
        <v>-1.44</v>
      </c>
    </row>
    <row r="10" spans="1:9" ht="12.75" customHeight="1" x14ac:dyDescent="0.2">
      <c r="A10" s="76"/>
      <c r="B10" s="40"/>
      <c r="C10" s="8"/>
      <c r="D10" s="9"/>
      <c r="E10" s="10"/>
      <c r="F10" s="11"/>
      <c r="G10" s="35"/>
      <c r="H10" s="8"/>
      <c r="I10" s="41"/>
    </row>
    <row r="11" spans="1:9" ht="12.75" customHeight="1" x14ac:dyDescent="0.2">
      <c r="A11" s="76"/>
      <c r="B11" s="37"/>
      <c r="C11" s="12"/>
      <c r="D11" s="13"/>
      <c r="E11" s="3"/>
      <c r="F11" s="4"/>
      <c r="G11" s="28"/>
      <c r="H11" s="12"/>
      <c r="I11" s="38"/>
    </row>
    <row r="12" spans="1:9" ht="12.75" customHeight="1" x14ac:dyDescent="0.2">
      <c r="A12" s="76"/>
      <c r="B12" s="39" t="s">
        <v>1</v>
      </c>
      <c r="C12" s="5">
        <v>54209661</v>
      </c>
      <c r="D12" s="6">
        <v>54981171</v>
      </c>
      <c r="E12" s="7"/>
      <c r="F12" s="14">
        <v>0</v>
      </c>
      <c r="G12" s="32">
        <f>SUM(D12,F12)</f>
        <v>54981171</v>
      </c>
      <c r="H12" s="5">
        <f>+G12-C12</f>
        <v>771510</v>
      </c>
      <c r="I12" s="33">
        <f>ROUND(H12/C12*100,2)</f>
        <v>1.42</v>
      </c>
    </row>
    <row r="13" spans="1:9" ht="12.75" customHeight="1" x14ac:dyDescent="0.2">
      <c r="A13" s="76"/>
      <c r="B13" s="40"/>
      <c r="C13" s="8"/>
      <c r="D13" s="9"/>
      <c r="E13" s="10"/>
      <c r="F13" s="11"/>
      <c r="G13" s="35"/>
      <c r="H13" s="8"/>
      <c r="I13" s="41"/>
    </row>
    <row r="14" spans="1:9" ht="12.75" customHeight="1" x14ac:dyDescent="0.2">
      <c r="A14" s="76"/>
      <c r="B14" s="37"/>
      <c r="C14" s="12"/>
      <c r="D14" s="13"/>
      <c r="E14" s="3"/>
      <c r="F14" s="4"/>
      <c r="G14" s="28"/>
      <c r="H14" s="12"/>
      <c r="I14" s="38"/>
    </row>
    <row r="15" spans="1:9" ht="12.75" customHeight="1" x14ac:dyDescent="0.2">
      <c r="A15" s="76"/>
      <c r="B15" s="39" t="s">
        <v>2</v>
      </c>
      <c r="C15" s="5">
        <v>53294206</v>
      </c>
      <c r="D15" s="6">
        <v>53446339</v>
      </c>
      <c r="E15" s="7"/>
      <c r="F15" s="14">
        <v>0</v>
      </c>
      <c r="G15" s="32">
        <f>SUM(D15,F15)</f>
        <v>53446339</v>
      </c>
      <c r="H15" s="5">
        <f>+G15-C15</f>
        <v>152133</v>
      </c>
      <c r="I15" s="33">
        <f>ROUND(H15/C15*100,2)</f>
        <v>0.28999999999999998</v>
      </c>
    </row>
    <row r="16" spans="1:9" ht="12.75" customHeight="1" x14ac:dyDescent="0.2">
      <c r="A16" s="76"/>
      <c r="B16" s="40"/>
      <c r="C16" s="8"/>
      <c r="D16" s="9"/>
      <c r="E16" s="10"/>
      <c r="F16" s="11"/>
      <c r="G16" s="35"/>
      <c r="H16" s="8"/>
      <c r="I16" s="41"/>
    </row>
    <row r="17" spans="1:9" ht="12.75" customHeight="1" x14ac:dyDescent="0.2">
      <c r="A17" s="76"/>
      <c r="B17" s="78" t="s">
        <v>16</v>
      </c>
      <c r="C17" s="12"/>
      <c r="D17" s="13"/>
      <c r="E17" s="3"/>
      <c r="F17" s="4"/>
      <c r="G17" s="28"/>
      <c r="H17" s="12"/>
      <c r="I17" s="38"/>
    </row>
    <row r="18" spans="1:9" ht="12.75" customHeight="1" x14ac:dyDescent="0.2">
      <c r="A18" s="76"/>
      <c r="B18" s="79"/>
      <c r="C18" s="5">
        <v>267200</v>
      </c>
      <c r="D18" s="6">
        <v>283900</v>
      </c>
      <c r="E18" s="15"/>
      <c r="F18" s="16">
        <v>0</v>
      </c>
      <c r="G18" s="32">
        <f>SUM(D18,F18)</f>
        <v>283900</v>
      </c>
      <c r="H18" s="5">
        <f>+G18-C18</f>
        <v>16700</v>
      </c>
      <c r="I18" s="33">
        <f>ROUND(H18/C18*100,2)</f>
        <v>6.25</v>
      </c>
    </row>
    <row r="19" spans="1:9" ht="12.75" customHeight="1" x14ac:dyDescent="0.2">
      <c r="A19" s="76"/>
      <c r="B19" s="80"/>
      <c r="C19" s="8"/>
      <c r="D19" s="9"/>
      <c r="E19" s="10"/>
      <c r="F19" s="17"/>
      <c r="G19" s="35"/>
      <c r="H19" s="8"/>
      <c r="I19" s="41"/>
    </row>
    <row r="20" spans="1:9" ht="12.75" customHeight="1" x14ac:dyDescent="0.2">
      <c r="A20" s="76"/>
      <c r="B20" s="37"/>
      <c r="C20" s="12"/>
      <c r="D20" s="13"/>
      <c r="E20" s="3"/>
      <c r="F20" s="4"/>
      <c r="G20" s="28"/>
      <c r="H20" s="12"/>
      <c r="I20" s="38"/>
    </row>
    <row r="21" spans="1:9" ht="12.75" customHeight="1" x14ac:dyDescent="0.2">
      <c r="A21" s="76"/>
      <c r="B21" s="39" t="s">
        <v>7</v>
      </c>
      <c r="C21" s="5">
        <v>57500</v>
      </c>
      <c r="D21" s="6">
        <v>63300</v>
      </c>
      <c r="E21" s="15"/>
      <c r="F21" s="16">
        <v>0</v>
      </c>
      <c r="G21" s="32">
        <f>SUM(D21,F21)</f>
        <v>63300</v>
      </c>
      <c r="H21" s="5">
        <f>+G21-C21</f>
        <v>5800</v>
      </c>
      <c r="I21" s="33">
        <f>ROUND(H21/C21*100,2)</f>
        <v>10.09</v>
      </c>
    </row>
    <row r="22" spans="1:9" ht="12.75" customHeight="1" x14ac:dyDescent="0.2">
      <c r="A22" s="76"/>
      <c r="B22" s="40"/>
      <c r="C22" s="8"/>
      <c r="D22" s="9"/>
      <c r="E22" s="10"/>
      <c r="F22" s="17"/>
      <c r="G22" s="35"/>
      <c r="H22" s="8"/>
      <c r="I22" s="41"/>
    </row>
    <row r="23" spans="1:9" ht="12.75" customHeight="1" x14ac:dyDescent="0.2">
      <c r="A23" s="76"/>
      <c r="B23" s="37"/>
      <c r="C23" s="12"/>
      <c r="D23" s="13"/>
      <c r="E23" s="3"/>
      <c r="F23" s="4"/>
      <c r="G23" s="28"/>
      <c r="H23" s="12"/>
      <c r="I23" s="38"/>
    </row>
    <row r="24" spans="1:9" ht="12.75" customHeight="1" x14ac:dyDescent="0.2">
      <c r="A24" s="76"/>
      <c r="B24" s="39" t="s">
        <v>8</v>
      </c>
      <c r="C24" s="5">
        <v>1239085</v>
      </c>
      <c r="D24" s="6">
        <v>1489100</v>
      </c>
      <c r="E24" s="7"/>
      <c r="F24" s="14">
        <v>0</v>
      </c>
      <c r="G24" s="32">
        <f>SUM(D24,F24)</f>
        <v>1489100</v>
      </c>
      <c r="H24" s="5">
        <f>+G24-C24</f>
        <v>250015</v>
      </c>
      <c r="I24" s="33">
        <f>ROUND(H24/C24*100,2)</f>
        <v>20.18</v>
      </c>
    </row>
    <row r="25" spans="1:9" ht="12.75" customHeight="1" x14ac:dyDescent="0.2">
      <c r="A25" s="76"/>
      <c r="B25" s="40"/>
      <c r="C25" s="8"/>
      <c r="D25" s="9"/>
      <c r="E25" s="10"/>
      <c r="F25" s="11"/>
      <c r="G25" s="35"/>
      <c r="H25" s="8"/>
      <c r="I25" s="41"/>
    </row>
    <row r="26" spans="1:9" ht="12.75" customHeight="1" x14ac:dyDescent="0.2">
      <c r="A26" s="76"/>
      <c r="B26" s="37"/>
      <c r="C26" s="12"/>
      <c r="D26" s="13"/>
      <c r="E26" s="3"/>
      <c r="F26" s="4"/>
      <c r="G26" s="28"/>
      <c r="H26" s="12"/>
      <c r="I26" s="38"/>
    </row>
    <row r="27" spans="1:9" ht="12.75" customHeight="1" x14ac:dyDescent="0.2">
      <c r="A27" s="76"/>
      <c r="B27" s="39" t="s">
        <v>9</v>
      </c>
      <c r="C27" s="5">
        <v>863688</v>
      </c>
      <c r="D27" s="6">
        <v>1007815</v>
      </c>
      <c r="E27" s="7"/>
      <c r="F27" s="14">
        <v>0</v>
      </c>
      <c r="G27" s="32">
        <f>SUM(D27,F27)</f>
        <v>1007815</v>
      </c>
      <c r="H27" s="5">
        <f>+G27-C27</f>
        <v>144127</v>
      </c>
      <c r="I27" s="33">
        <f>ROUND(H27/C27*100,2)</f>
        <v>16.690000000000001</v>
      </c>
    </row>
    <row r="28" spans="1:9" ht="12.75" customHeight="1" x14ac:dyDescent="0.2">
      <c r="A28" s="76"/>
      <c r="B28" s="40"/>
      <c r="C28" s="8"/>
      <c r="D28" s="9"/>
      <c r="E28" s="10"/>
      <c r="F28" s="11"/>
      <c r="G28" s="35"/>
      <c r="H28" s="8"/>
      <c r="I28" s="41"/>
    </row>
    <row r="29" spans="1:9" ht="12.75" customHeight="1" x14ac:dyDescent="0.2">
      <c r="A29" s="76"/>
      <c r="B29" s="78" t="s">
        <v>25</v>
      </c>
      <c r="C29" s="12"/>
      <c r="D29" s="13"/>
      <c r="E29" s="3"/>
      <c r="F29" s="4"/>
      <c r="G29" s="28"/>
      <c r="H29" s="12"/>
      <c r="I29" s="38"/>
    </row>
    <row r="30" spans="1:9" ht="12.75" customHeight="1" x14ac:dyDescent="0.2">
      <c r="A30" s="76"/>
      <c r="B30" s="79"/>
      <c r="C30" s="5">
        <v>79700</v>
      </c>
      <c r="D30" s="6">
        <v>78200</v>
      </c>
      <c r="E30" s="7"/>
      <c r="F30" s="14">
        <v>0</v>
      </c>
      <c r="G30" s="32">
        <f>SUM(D30,F30)</f>
        <v>78200</v>
      </c>
      <c r="H30" s="5">
        <f>+G30-C30</f>
        <v>-1500</v>
      </c>
      <c r="I30" s="33">
        <f>ROUND(H30/C30*100,2)</f>
        <v>-1.88</v>
      </c>
    </row>
    <row r="31" spans="1:9" ht="12.75" customHeight="1" x14ac:dyDescent="0.2">
      <c r="A31" s="76"/>
      <c r="B31" s="80"/>
      <c r="C31" s="8"/>
      <c r="D31" s="9"/>
      <c r="E31" s="10"/>
      <c r="F31" s="11"/>
      <c r="G31" s="35"/>
      <c r="H31" s="8"/>
      <c r="I31" s="41"/>
    </row>
    <row r="32" spans="1:9" ht="12.75" customHeight="1" x14ac:dyDescent="0.2">
      <c r="A32" s="76"/>
      <c r="B32" s="37"/>
      <c r="C32" s="12"/>
      <c r="D32" s="13"/>
      <c r="E32" s="3"/>
      <c r="F32" s="4"/>
      <c r="G32" s="28"/>
      <c r="H32" s="12"/>
      <c r="I32" s="38"/>
    </row>
    <row r="33" spans="1:9" ht="12.75" customHeight="1" x14ac:dyDescent="0.2">
      <c r="A33" s="76"/>
      <c r="B33" s="39" t="s">
        <v>10</v>
      </c>
      <c r="C33" s="5">
        <v>30600</v>
      </c>
      <c r="D33" s="6">
        <v>34100</v>
      </c>
      <c r="E33" s="15"/>
      <c r="F33" s="16">
        <v>0</v>
      </c>
      <c r="G33" s="32">
        <f>SUM(D33,F33)</f>
        <v>34100</v>
      </c>
      <c r="H33" s="5">
        <f>+G33-C33</f>
        <v>3500</v>
      </c>
      <c r="I33" s="33">
        <f>ROUND(H33/C33*100,2)</f>
        <v>11.44</v>
      </c>
    </row>
    <row r="34" spans="1:9" ht="12.75" customHeight="1" x14ac:dyDescent="0.2">
      <c r="A34" s="76"/>
      <c r="B34" s="40"/>
      <c r="C34" s="8"/>
      <c r="D34" s="9"/>
      <c r="E34" s="10"/>
      <c r="F34" s="17"/>
      <c r="G34" s="35"/>
      <c r="H34" s="8"/>
      <c r="I34" s="41"/>
    </row>
    <row r="35" spans="1:9" ht="12.75" customHeight="1" x14ac:dyDescent="0.2">
      <c r="A35" s="76"/>
      <c r="B35" s="37"/>
      <c r="C35" s="12"/>
      <c r="D35" s="13"/>
      <c r="E35" s="3"/>
      <c r="F35" s="4"/>
      <c r="G35" s="28"/>
      <c r="H35" s="12"/>
      <c r="I35" s="38"/>
    </row>
    <row r="36" spans="1:9" ht="12.75" customHeight="1" x14ac:dyDescent="0.2">
      <c r="A36" s="76"/>
      <c r="B36" s="39" t="s">
        <v>11</v>
      </c>
      <c r="C36" s="5">
        <v>493700</v>
      </c>
      <c r="D36" s="6">
        <v>581400</v>
      </c>
      <c r="E36" s="15"/>
      <c r="F36" s="16">
        <v>0</v>
      </c>
      <c r="G36" s="32">
        <f>SUM(D36,F36)</f>
        <v>581400</v>
      </c>
      <c r="H36" s="5">
        <f>+G36-C36</f>
        <v>87700</v>
      </c>
      <c r="I36" s="33">
        <f>ROUND(H36/C36*100,2)</f>
        <v>17.760000000000002</v>
      </c>
    </row>
    <row r="37" spans="1:9" ht="12.75" customHeight="1" x14ac:dyDescent="0.2">
      <c r="A37" s="76"/>
      <c r="B37" s="40"/>
      <c r="C37" s="8"/>
      <c r="D37" s="9"/>
      <c r="E37" s="10"/>
      <c r="F37" s="17"/>
      <c r="G37" s="35"/>
      <c r="H37" s="8"/>
      <c r="I37" s="41"/>
    </row>
    <row r="38" spans="1:9" ht="12.75" customHeight="1" x14ac:dyDescent="0.2">
      <c r="A38" s="76"/>
      <c r="B38" s="37"/>
      <c r="C38" s="12"/>
      <c r="D38" s="13"/>
      <c r="E38" s="3"/>
      <c r="F38" s="4"/>
      <c r="G38" s="28"/>
      <c r="H38" s="12"/>
      <c r="I38" s="38"/>
    </row>
    <row r="39" spans="1:9" ht="12.75" customHeight="1" x14ac:dyDescent="0.2">
      <c r="A39" s="76"/>
      <c r="B39" s="39" t="s">
        <v>12</v>
      </c>
      <c r="C39" s="5">
        <v>7538865</v>
      </c>
      <c r="D39" s="6">
        <v>7403400</v>
      </c>
      <c r="E39" s="7"/>
      <c r="F39" s="14">
        <v>0</v>
      </c>
      <c r="G39" s="32">
        <f>SUM(D39,F39)</f>
        <v>7403400</v>
      </c>
      <c r="H39" s="5">
        <f>+G39-C39</f>
        <v>-135465</v>
      </c>
      <c r="I39" s="33">
        <f>ROUND(H39/C39*100,2)</f>
        <v>-1.8</v>
      </c>
    </row>
    <row r="40" spans="1:9" ht="12.75" customHeight="1" x14ac:dyDescent="0.2">
      <c r="A40" s="76"/>
      <c r="B40" s="40"/>
      <c r="C40" s="8"/>
      <c r="D40" s="9"/>
      <c r="E40" s="10"/>
      <c r="F40" s="11"/>
      <c r="G40" s="35"/>
      <c r="H40" s="8"/>
      <c r="I40" s="41"/>
    </row>
    <row r="41" spans="1:9" ht="12.75" customHeight="1" x14ac:dyDescent="0.2">
      <c r="A41" s="76"/>
      <c r="B41" s="42"/>
      <c r="C41" s="12"/>
      <c r="D41" s="13"/>
      <c r="E41" s="3"/>
      <c r="F41" s="4"/>
      <c r="G41" s="28"/>
      <c r="H41" s="12"/>
      <c r="I41" s="43"/>
    </row>
    <row r="42" spans="1:9" ht="12.75" customHeight="1" x14ac:dyDescent="0.2">
      <c r="A42" s="76"/>
      <c r="B42" s="30" t="s">
        <v>24</v>
      </c>
      <c r="C42" s="5">
        <f>SUM(C9,C12,C15,C18,C21,C24,C27,C30,C33,C36,C39)</f>
        <v>145435143</v>
      </c>
      <c r="D42" s="6">
        <f>SUM(D9,D12,D15,D18,D21,D24,D27,D30,D33,D36,D39)</f>
        <v>146336757</v>
      </c>
      <c r="E42" s="7"/>
      <c r="F42" s="14">
        <f>SUM(F9,F12,F15,F18,F21,F24,F27,F30,F33,F36,F39)</f>
        <v>0</v>
      </c>
      <c r="G42" s="32">
        <f>SUM(D42,F42)</f>
        <v>146336757</v>
      </c>
      <c r="H42" s="5">
        <f>+G42-C42</f>
        <v>901614</v>
      </c>
      <c r="I42" s="33">
        <f>ROUND(H42/C42*100,2)</f>
        <v>0.62</v>
      </c>
    </row>
    <row r="43" spans="1:9" ht="12.75" customHeight="1" x14ac:dyDescent="0.2">
      <c r="A43" s="77"/>
      <c r="B43" s="44"/>
      <c r="C43" s="8"/>
      <c r="D43" s="9"/>
      <c r="E43" s="10"/>
      <c r="F43" s="17"/>
      <c r="G43" s="35"/>
      <c r="H43" s="8"/>
      <c r="I43" s="41"/>
    </row>
    <row r="44" spans="1:9" ht="12.75" customHeight="1" x14ac:dyDescent="0.2">
      <c r="A44" s="45"/>
      <c r="B44" s="31"/>
      <c r="C44" s="5"/>
      <c r="D44" s="6"/>
      <c r="E44" s="3"/>
      <c r="F44" s="4"/>
      <c r="G44" s="28"/>
      <c r="H44" s="5"/>
      <c r="I44" s="33"/>
    </row>
    <row r="45" spans="1:9" ht="12.75" customHeight="1" x14ac:dyDescent="0.2">
      <c r="A45" s="69" t="s">
        <v>23</v>
      </c>
      <c r="B45" s="70"/>
      <c r="C45" s="5">
        <f>SUM(C6,C42)</f>
        <v>371100853</v>
      </c>
      <c r="D45" s="6">
        <f>SUM(D6,D42)</f>
        <v>385195700</v>
      </c>
      <c r="E45" s="7"/>
      <c r="F45" s="14">
        <f>SUM(F6,F42)</f>
        <v>1171</v>
      </c>
      <c r="G45" s="32">
        <f>SUM(D45,F45)</f>
        <v>385196871</v>
      </c>
      <c r="H45" s="5">
        <f>+G45-C45</f>
        <v>14096018</v>
      </c>
      <c r="I45" s="33">
        <f>ROUND(H45/C45*100,2)</f>
        <v>3.8</v>
      </c>
    </row>
    <row r="46" spans="1:9" ht="12.75" customHeight="1" x14ac:dyDescent="0.2">
      <c r="A46" s="34"/>
      <c r="B46" s="47"/>
      <c r="C46" s="8"/>
      <c r="D46" s="9"/>
      <c r="E46" s="10"/>
      <c r="F46" s="17"/>
      <c r="G46" s="35"/>
      <c r="H46" s="8"/>
      <c r="I46" s="36"/>
    </row>
    <row r="47" spans="1:9" ht="12.75" customHeight="1" x14ac:dyDescent="0.2">
      <c r="A47" s="75" t="s">
        <v>5</v>
      </c>
      <c r="B47" s="37"/>
      <c r="C47" s="12"/>
      <c r="D47" s="13"/>
      <c r="E47" s="3"/>
      <c r="F47" s="4"/>
      <c r="G47" s="28"/>
      <c r="H47" s="12"/>
      <c r="I47" s="38"/>
    </row>
    <row r="48" spans="1:9" ht="12.75" customHeight="1" x14ac:dyDescent="0.2">
      <c r="A48" s="76"/>
      <c r="B48" s="39" t="s">
        <v>13</v>
      </c>
      <c r="C48" s="18">
        <v>16340100</v>
      </c>
      <c r="D48" s="19">
        <v>16977500</v>
      </c>
      <c r="E48" s="15"/>
      <c r="F48" s="16">
        <v>0</v>
      </c>
      <c r="G48" s="32">
        <f>SUM(D48,F48)</f>
        <v>16977500</v>
      </c>
      <c r="H48" s="5">
        <f>+G48-C48</f>
        <v>637400</v>
      </c>
      <c r="I48" s="33">
        <f>ROUND(H48/C48*100,2)</f>
        <v>3.9</v>
      </c>
    </row>
    <row r="49" spans="1:9" ht="12.75" customHeight="1" x14ac:dyDescent="0.2">
      <c r="A49" s="76"/>
      <c r="B49" s="40"/>
      <c r="C49" s="8"/>
      <c r="D49" s="9"/>
      <c r="E49" s="10"/>
      <c r="F49" s="17"/>
      <c r="G49" s="35"/>
      <c r="H49" s="8"/>
      <c r="I49" s="41"/>
    </row>
    <row r="50" spans="1:9" ht="12.75" customHeight="1" x14ac:dyDescent="0.2">
      <c r="A50" s="76"/>
      <c r="B50" s="37"/>
      <c r="C50" s="12"/>
      <c r="D50" s="13"/>
      <c r="E50" s="3"/>
      <c r="F50" s="4"/>
      <c r="G50" s="28"/>
      <c r="H50" s="12"/>
      <c r="I50" s="38"/>
    </row>
    <row r="51" spans="1:9" ht="12.75" customHeight="1" x14ac:dyDescent="0.2">
      <c r="A51" s="76"/>
      <c r="B51" s="39" t="s">
        <v>14</v>
      </c>
      <c r="C51" s="18">
        <v>614200</v>
      </c>
      <c r="D51" s="19">
        <v>609300</v>
      </c>
      <c r="E51" s="15"/>
      <c r="F51" s="16">
        <v>0</v>
      </c>
      <c r="G51" s="32">
        <f>SUM(D51,F51)</f>
        <v>609300</v>
      </c>
      <c r="H51" s="5">
        <f>+G51-C51</f>
        <v>-4900</v>
      </c>
      <c r="I51" s="33">
        <f>ROUND(H51/C51*100,2)</f>
        <v>-0.8</v>
      </c>
    </row>
    <row r="52" spans="1:9" ht="12.75" customHeight="1" x14ac:dyDescent="0.2">
      <c r="A52" s="76"/>
      <c r="B52" s="40"/>
      <c r="C52" s="8"/>
      <c r="D52" s="9"/>
      <c r="E52" s="10"/>
      <c r="F52" s="17"/>
      <c r="G52" s="35"/>
      <c r="H52" s="8"/>
      <c r="I52" s="41"/>
    </row>
    <row r="53" spans="1:9" ht="12.75" customHeight="1" x14ac:dyDescent="0.2">
      <c r="A53" s="76"/>
      <c r="B53" s="37"/>
      <c r="C53" s="12"/>
      <c r="D53" s="13"/>
      <c r="E53" s="3"/>
      <c r="F53" s="4"/>
      <c r="G53" s="28"/>
      <c r="H53" s="12"/>
      <c r="I53" s="38"/>
    </row>
    <row r="54" spans="1:9" ht="12.75" customHeight="1" x14ac:dyDescent="0.2">
      <c r="A54" s="76"/>
      <c r="B54" s="39" t="s">
        <v>15</v>
      </c>
      <c r="C54" s="18">
        <v>1247400</v>
      </c>
      <c r="D54" s="19">
        <v>1145500</v>
      </c>
      <c r="E54" s="15"/>
      <c r="F54" s="16">
        <v>0</v>
      </c>
      <c r="G54" s="32">
        <f>SUM(D54,F54)</f>
        <v>1145500</v>
      </c>
      <c r="H54" s="5">
        <f>+G54-C54</f>
        <v>-101900</v>
      </c>
      <c r="I54" s="33">
        <f>ROUND(H54/C54*100,2)</f>
        <v>-8.17</v>
      </c>
    </row>
    <row r="55" spans="1:9" ht="12.75" customHeight="1" x14ac:dyDescent="0.2">
      <c r="A55" s="76"/>
      <c r="B55" s="40"/>
      <c r="C55" s="8"/>
      <c r="D55" s="9"/>
      <c r="E55" s="10"/>
      <c r="F55" s="17"/>
      <c r="G55" s="35"/>
      <c r="H55" s="8"/>
      <c r="I55" s="41"/>
    </row>
    <row r="56" spans="1:9" ht="12.75" customHeight="1" x14ac:dyDescent="0.2">
      <c r="A56" s="76"/>
      <c r="B56" s="37"/>
      <c r="C56" s="12"/>
      <c r="D56" s="13"/>
      <c r="E56" s="3"/>
      <c r="F56" s="4"/>
      <c r="G56" s="28"/>
      <c r="H56" s="12"/>
      <c r="I56" s="38"/>
    </row>
    <row r="57" spans="1:9" ht="12.75" customHeight="1" x14ac:dyDescent="0.2">
      <c r="A57" s="76"/>
      <c r="B57" s="39" t="s">
        <v>17</v>
      </c>
      <c r="C57" s="18">
        <v>30621100</v>
      </c>
      <c r="D57" s="19">
        <v>31853500</v>
      </c>
      <c r="E57" s="7"/>
      <c r="F57" s="14">
        <v>0</v>
      </c>
      <c r="G57" s="32">
        <f>SUM(D57,F57)</f>
        <v>31853500</v>
      </c>
      <c r="H57" s="5">
        <f>+G57-C57</f>
        <v>1232400</v>
      </c>
      <c r="I57" s="33">
        <f>ROUND(H57/C57*100,2)</f>
        <v>4.0199999999999996</v>
      </c>
    </row>
    <row r="58" spans="1:9" ht="12.75" customHeight="1" x14ac:dyDescent="0.2">
      <c r="A58" s="76"/>
      <c r="B58" s="40"/>
      <c r="C58" s="8"/>
      <c r="D58" s="9"/>
      <c r="E58" s="10"/>
      <c r="F58" s="17"/>
      <c r="G58" s="35"/>
      <c r="H58" s="8"/>
      <c r="I58" s="41"/>
    </row>
    <row r="59" spans="1:9" ht="12.75" customHeight="1" x14ac:dyDescent="0.2">
      <c r="A59" s="76"/>
      <c r="B59" s="48"/>
      <c r="C59" s="20"/>
      <c r="D59" s="13"/>
      <c r="E59" s="3"/>
      <c r="F59" s="4"/>
      <c r="G59" s="28"/>
      <c r="H59" s="12"/>
      <c r="I59" s="43"/>
    </row>
    <row r="60" spans="1:9" ht="12.75" customHeight="1" x14ac:dyDescent="0.2">
      <c r="A60" s="76"/>
      <c r="B60" s="49" t="s">
        <v>22</v>
      </c>
      <c r="C60" s="6">
        <f>SUM(C48,C51,C54,C57)</f>
        <v>48822800</v>
      </c>
      <c r="D60" s="6">
        <f>SUM(D48,D51,D54,D57)</f>
        <v>50585800</v>
      </c>
      <c r="E60" s="7"/>
      <c r="F60" s="14">
        <f>SUM(F48,F51,F54,F57)</f>
        <v>0</v>
      </c>
      <c r="G60" s="32">
        <f>SUM(D60,F60)</f>
        <v>50585800</v>
      </c>
      <c r="H60" s="5">
        <f>+G60-C60</f>
        <v>1763000</v>
      </c>
      <c r="I60" s="33">
        <f>ROUND(H60/C60*100,2)</f>
        <v>3.61</v>
      </c>
    </row>
    <row r="61" spans="1:9" ht="12.75" customHeight="1" x14ac:dyDescent="0.2">
      <c r="A61" s="77"/>
      <c r="B61" s="46"/>
      <c r="C61" s="32"/>
      <c r="D61" s="6"/>
      <c r="E61" s="10"/>
      <c r="F61" s="17"/>
      <c r="G61" s="35"/>
      <c r="H61" s="5"/>
      <c r="I61" s="33"/>
    </row>
    <row r="62" spans="1:9" ht="12.75" customHeight="1" x14ac:dyDescent="0.2">
      <c r="A62" s="45"/>
      <c r="B62" s="50"/>
      <c r="C62" s="12"/>
      <c r="D62" s="13"/>
      <c r="E62" s="3"/>
      <c r="F62" s="4"/>
      <c r="G62" s="28"/>
      <c r="H62" s="12"/>
      <c r="I62" s="43"/>
    </row>
    <row r="63" spans="1:9" ht="12.75" customHeight="1" x14ac:dyDescent="0.2">
      <c r="A63" s="69" t="s">
        <v>21</v>
      </c>
      <c r="B63" s="70"/>
      <c r="C63" s="5">
        <f>SUM(C45,C60)</f>
        <v>419923653</v>
      </c>
      <c r="D63" s="6">
        <f>SUM(D45,D60)</f>
        <v>435781500</v>
      </c>
      <c r="E63" s="7"/>
      <c r="F63" s="14">
        <f>SUM(F45,F60)</f>
        <v>1171</v>
      </c>
      <c r="G63" s="32">
        <f>SUM(D63,F63)</f>
        <v>435782671</v>
      </c>
      <c r="H63" s="5">
        <f>+G63-C63</f>
        <v>15859018</v>
      </c>
      <c r="I63" s="33">
        <f>ROUND(H63/C63*100,2)</f>
        <v>3.78</v>
      </c>
    </row>
    <row r="64" spans="1:9" ht="12.75" customHeight="1" x14ac:dyDescent="0.2">
      <c r="A64" s="34"/>
      <c r="B64" s="47"/>
      <c r="C64" s="8"/>
      <c r="D64" s="9"/>
      <c r="E64" s="10"/>
      <c r="F64" s="17"/>
      <c r="G64" s="35"/>
      <c r="H64" s="8"/>
      <c r="I64" s="36"/>
    </row>
    <row r="65" spans="1:9" ht="12.75" customHeight="1" x14ac:dyDescent="0.2">
      <c r="A65" s="71" t="s">
        <v>20</v>
      </c>
      <c r="B65" s="51"/>
      <c r="C65" s="12"/>
      <c r="D65" s="13"/>
      <c r="E65" s="3"/>
      <c r="F65" s="4"/>
      <c r="G65" s="28"/>
      <c r="H65" s="12"/>
      <c r="I65" s="38"/>
    </row>
    <row r="66" spans="1:9" ht="12.75" customHeight="1" x14ac:dyDescent="0.2">
      <c r="A66" s="72"/>
      <c r="B66" s="30" t="s">
        <v>19</v>
      </c>
      <c r="C66" s="18">
        <v>17853700</v>
      </c>
      <c r="D66" s="19">
        <v>17554100</v>
      </c>
      <c r="E66" s="15"/>
      <c r="F66" s="16">
        <v>0</v>
      </c>
      <c r="G66" s="32">
        <f>SUM(D66,F66)</f>
        <v>17554100</v>
      </c>
      <c r="H66" s="5">
        <f>+G66-C66</f>
        <v>-299600</v>
      </c>
      <c r="I66" s="33">
        <f>ROUND(H66/C66*100,2)</f>
        <v>-1.68</v>
      </c>
    </row>
    <row r="67" spans="1:9" ht="12.75" customHeight="1" x14ac:dyDescent="0.2">
      <c r="A67" s="73"/>
      <c r="B67" s="52"/>
      <c r="C67" s="8"/>
      <c r="D67" s="9"/>
      <c r="E67" s="10"/>
      <c r="F67" s="17"/>
      <c r="G67" s="35"/>
      <c r="H67" s="8"/>
      <c r="I67" s="41"/>
    </row>
    <row r="68" spans="1:9" ht="12.75" customHeight="1" x14ac:dyDescent="0.2">
      <c r="A68" s="45"/>
      <c r="B68" s="50"/>
      <c r="C68" s="12"/>
      <c r="D68" s="13"/>
      <c r="E68" s="3"/>
      <c r="F68" s="4"/>
      <c r="G68" s="28"/>
      <c r="H68" s="12"/>
      <c r="I68" s="43"/>
    </row>
    <row r="69" spans="1:9" ht="12.75" customHeight="1" x14ac:dyDescent="0.2">
      <c r="A69" s="69" t="s">
        <v>18</v>
      </c>
      <c r="B69" s="70"/>
      <c r="C69" s="5">
        <f>SUM(C63,C66)</f>
        <v>437777353</v>
      </c>
      <c r="D69" s="6">
        <f>SUM(D63,D66)</f>
        <v>453335600</v>
      </c>
      <c r="E69" s="7"/>
      <c r="F69" s="14">
        <f>SUM(F63,F66)</f>
        <v>1171</v>
      </c>
      <c r="G69" s="32">
        <f>SUM(D69,F69)</f>
        <v>453336771</v>
      </c>
      <c r="H69" s="5">
        <f>+G69-C69</f>
        <v>15559418</v>
      </c>
      <c r="I69" s="33">
        <f>ROUND(H69/C69*100,2)</f>
        <v>3.55</v>
      </c>
    </row>
    <row r="70" spans="1:9" ht="12.75" customHeight="1" thickBot="1" x14ac:dyDescent="0.25">
      <c r="A70" s="34"/>
      <c r="B70" s="47"/>
      <c r="C70" s="8"/>
      <c r="D70" s="9"/>
      <c r="E70" s="53"/>
      <c r="F70" s="21"/>
      <c r="G70" s="35"/>
      <c r="H70" s="8"/>
      <c r="I70" s="36"/>
    </row>
    <row r="71" spans="1:9" ht="13.2" thickTop="1" x14ac:dyDescent="0.2"/>
  </sheetData>
  <mergeCells count="17">
    <mergeCell ref="A63:B63"/>
    <mergeCell ref="A65:A67"/>
    <mergeCell ref="A69:B69"/>
    <mergeCell ref="A6:B6"/>
    <mergeCell ref="A8:A43"/>
    <mergeCell ref="B17:B19"/>
    <mergeCell ref="B29:B31"/>
    <mergeCell ref="A45:B45"/>
    <mergeCell ref="A47:A61"/>
    <mergeCell ref="A1:I1"/>
    <mergeCell ref="H2:I2"/>
    <mergeCell ref="A3:B4"/>
    <mergeCell ref="C3:C4"/>
    <mergeCell ref="D3:G3"/>
    <mergeCell ref="H3:H4"/>
    <mergeCell ref="I3:I4"/>
    <mergeCell ref="E4:F4"/>
  </mergeCells>
  <phoneticPr fontId="3"/>
  <printOptions horizontalCentered="1"/>
  <pageMargins left="0.62992125984251968" right="0.78740157480314965" top="0.70866141732283472" bottom="0.70866141732283472" header="0.51181102362204722" footer="0.31496062992125984"/>
  <pageSetup paperSize="9" scale="82" firstPageNumber="2" orientation="portrait" blackAndWhite="1" verticalDpi="400" r:id="rId1"/>
  <headerFooter alignWithMargins="0">
    <oddFooter>&amp;C&amp;"BIZ UDPゴシック,標準"&amp;12 ２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R5年度3補（後送）</vt:lpstr>
      <vt:lpstr>'R5年度3補（後送）'!Print_Area</vt:lpstr>
    </vt:vector>
  </TitlesOfParts>
  <Company>松山市役所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財政課</dc:creator>
  <cp:lastModifiedBy>Administrator</cp:lastModifiedBy>
  <cp:lastPrinted>2024-02-06T02:46:43Z</cp:lastPrinted>
  <dcterms:created xsi:type="dcterms:W3CDTF">1998-01-20T01:29:43Z</dcterms:created>
  <dcterms:modified xsi:type="dcterms:W3CDTF">2024-03-14T02:54:21Z</dcterms:modified>
</cp:coreProperties>
</file>