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25110\Desktop\"/>
    </mc:Choice>
  </mc:AlternateContent>
  <xr:revisionPtr revIDLastSave="0" documentId="8_{688FA624-C981-4B1A-9EAF-B7B1CEE0770E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R5.12補（追加）" sheetId="54" r:id="rId1"/>
  </sheets>
  <definedNames>
    <definedName name="_xlnm.Print_Area" localSheetId="0">'R5.12補（追加）'!$A$1:$I$70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54" l="1"/>
  <c r="F42" i="54"/>
  <c r="F45" i="54" s="1"/>
  <c r="F63" i="54" s="1"/>
  <c r="F69" i="54" s="1"/>
  <c r="D45" i="54"/>
  <c r="G45" i="54" l="1"/>
  <c r="G27" i="54"/>
  <c r="H27" i="54" s="1"/>
  <c r="I27" i="54" s="1"/>
  <c r="G18" i="54"/>
  <c r="G15" i="54"/>
  <c r="H15" i="54" s="1"/>
  <c r="I15" i="54" s="1"/>
  <c r="G12" i="54"/>
  <c r="H12" i="54" s="1"/>
  <c r="I12" i="54" s="1"/>
  <c r="G9" i="54"/>
  <c r="H9" i="54" s="1"/>
  <c r="I9" i="54" s="1"/>
  <c r="G6" i="54"/>
  <c r="G66" i="54"/>
  <c r="H66" i="54" s="1"/>
  <c r="I66" i="54" s="1"/>
  <c r="F60" i="54"/>
  <c r="D60" i="54"/>
  <c r="G60" i="54" s="1"/>
  <c r="H60" i="54" s="1"/>
  <c r="I60" i="54" s="1"/>
  <c r="C60" i="54"/>
  <c r="G57" i="54"/>
  <c r="H57" i="54" s="1"/>
  <c r="I57" i="54" s="1"/>
  <c r="G54" i="54"/>
  <c r="H54" i="54" s="1"/>
  <c r="I54" i="54" s="1"/>
  <c r="H51" i="54"/>
  <c r="I51" i="54" s="1"/>
  <c r="G51" i="54"/>
  <c r="H48" i="54"/>
  <c r="I48" i="54" s="1"/>
  <c r="G48" i="54"/>
  <c r="D42" i="54"/>
  <c r="C42" i="54"/>
  <c r="C45" i="54" s="1"/>
  <c r="C63" i="54" s="1"/>
  <c r="C69" i="54" s="1"/>
  <c r="G39" i="54"/>
  <c r="H39" i="54" s="1"/>
  <c r="I39" i="54" s="1"/>
  <c r="G36" i="54"/>
  <c r="H36" i="54" s="1"/>
  <c r="I36" i="54" s="1"/>
  <c r="G33" i="54"/>
  <c r="H33" i="54" s="1"/>
  <c r="I33" i="54" s="1"/>
  <c r="G30" i="54"/>
  <c r="H30" i="54" s="1"/>
  <c r="I30" i="54" s="1"/>
  <c r="G24" i="54"/>
  <c r="H24" i="54" s="1"/>
  <c r="I24" i="54" s="1"/>
  <c r="G21" i="54"/>
  <c r="H21" i="54" s="1"/>
  <c r="I21" i="54" s="1"/>
  <c r="H18" i="54"/>
  <c r="I18" i="54" s="1"/>
  <c r="H6" i="54" l="1"/>
  <c r="I6" i="54" s="1"/>
  <c r="H42" i="54" l="1"/>
  <c r="I42" i="54" s="1"/>
  <c r="D63" i="54"/>
  <c r="G63" i="54" s="1"/>
  <c r="H45" i="54"/>
  <c r="I45" i="54" s="1"/>
  <c r="D69" i="54" l="1"/>
  <c r="H63" i="54"/>
  <c r="I63" i="54" s="1"/>
  <c r="G69" i="54" l="1"/>
  <c r="H69" i="54" s="1"/>
  <c r="I69" i="54" s="1"/>
</calcChain>
</file>

<file path=xl/sharedStrings.xml><?xml version="1.0" encoding="utf-8"?>
<sst xmlns="http://schemas.openxmlformats.org/spreadsheetml/2006/main" count="36" uniqueCount="36">
  <si>
    <t>競輪会計</t>
  </si>
  <si>
    <t>国保会計</t>
  </si>
  <si>
    <t>介護保険会計</t>
  </si>
  <si>
    <t>（単位：千円）</t>
  </si>
  <si>
    <t>区      分</t>
  </si>
  <si>
    <t>備考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</si>
  <si>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</si>
  <si>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</si>
  <si>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</si>
  <si>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</si>
  <si>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</si>
  <si>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</si>
  <si>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</si>
  <si>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</si>
  <si>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</si>
  <si>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</si>
  <si>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</si>
  <si>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</si>
  <si>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</si>
  <si>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合　計 （ｅ＋ｆ） （ｇ）</t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</si>
  <si>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</si>
  <si>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</si>
  <si>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計 　（ｃ＋ｄ） （ｅ）</t>
    <phoneticPr fontId="1"/>
  </si>
  <si>
    <t>計     （ｄ）</t>
    <phoneticPr fontId="3"/>
  </si>
  <si>
    <t>計 　（ａ＋ｂ） （ｃ）</t>
    <phoneticPr fontId="3"/>
  </si>
  <si>
    <t>　計 　　（ｂ）</t>
    <phoneticPr fontId="3"/>
  </si>
  <si>
    <t>勤労者福祉サービスセンター会計</t>
    <phoneticPr fontId="3"/>
  </si>
  <si>
    <t>一　 般　 会　 計　（ａ）</t>
    <phoneticPr fontId="3"/>
  </si>
  <si>
    <t>　計（Ｂ）</t>
    <phoneticPr fontId="3"/>
  </si>
  <si>
    <t>増 減 率
Ｃ/Ａ ％</t>
    <phoneticPr fontId="3"/>
  </si>
  <si>
    <t>増 減 額
(Ｂ-Ａ) Ｃ</t>
    <phoneticPr fontId="3"/>
  </si>
  <si>
    <t>５　　年　　度</t>
    <phoneticPr fontId="1"/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</si>
  <si>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</si>
  <si>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令 和 ５ 年 度 各 会 計 別 予 算 総 括 表</t>
    <rPh sb="0" eb="1">
      <t>レイ</t>
    </rPh>
    <rPh sb="2" eb="3">
      <t>ワ</t>
    </rPh>
    <phoneticPr fontId="1"/>
  </si>
  <si>
    <t>現計予算額</t>
    <phoneticPr fontId="3"/>
  </si>
  <si>
    <t>12月補正額
（追加提出分）</t>
    <rPh sb="2" eb="3">
      <t>ガツ</t>
    </rPh>
    <rPh sb="8" eb="10">
      <t>ツイカ</t>
    </rPh>
    <rPh sb="10" eb="12">
      <t>テイシュツ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</si>
</sst>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77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177" fontId="7" fillId="0" borderId="6" xfId="2" applyNumberFormat="1" applyFont="1" applyBorder="1" applyAlignment="1">
      <alignment vertical="center"/>
    </xf>
    <xf numFmtId="176" fontId="7" fillId="0" borderId="6" xfId="2" applyNumberFormat="1" applyFont="1" applyBorder="1" applyAlignment="1">
      <alignment vertical="center" shrinkToFit="1"/>
    </xf>
    <xf numFmtId="176" fontId="7" fillId="0" borderId="8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 shrinkToFit="1"/>
    </xf>
    <xf numFmtId="176" fontId="7" fillId="0" borderId="15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vertical="center"/>
    </xf>
    <xf numFmtId="176" fontId="7" fillId="0" borderId="6" xfId="2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7" fillId="0" borderId="3" xfId="2" applyNumberFormat="1" applyFont="1" applyBorder="1" applyAlignment="1">
      <alignment vertical="center"/>
    </xf>
    <xf numFmtId="176" fontId="7" fillId="0" borderId="3" xfId="2" applyNumberFormat="1" applyFont="1" applyBorder="1" applyAlignment="1">
      <alignment vertical="center" shrinkToFit="1"/>
    </xf>
    <xf numFmtId="176" fontId="7" fillId="0" borderId="13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 shrinkToFit="1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0" xfId="2" applyNumberFormat="1" applyFont="1" applyAlignment="1">
      <alignment vertical="center"/>
    </xf>
    <xf numFmtId="176" fontId="7" fillId="0" borderId="3" xfId="2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7" fontId="7" fillId="0" borderId="10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 shrinkToFit="1"/>
    </xf>
    <xf numFmtId="176" fontId="7" fillId="0" borderId="5" xfId="2" applyNumberFormat="1" applyFont="1" applyBorder="1" applyAlignment="1">
      <alignment vertical="center"/>
    </xf>
    <xf numFmtId="176" fontId="7" fillId="0" borderId="18" xfId="2" applyNumberFormat="1" applyFont="1" applyBorder="1" applyAlignment="1">
      <alignment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textRotation="255"/>
    </xf>
    <xf numFmtId="176" fontId="7" fillId="0" borderId="20" xfId="2" applyNumberFormat="1" applyFont="1" applyBorder="1" applyAlignment="1">
      <alignment vertical="center" shrinkToFit="1"/>
    </xf>
    <xf numFmtId="176" fontId="7" fillId="0" borderId="21" xfId="2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176" fontId="7" fillId="0" borderId="3" xfId="2" applyNumberFormat="1" applyFont="1" applyBorder="1" applyAlignment="1">
      <alignment horizontal="right" vertical="center"/>
    </xf>
    <xf numFmtId="42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7" fillId="0" borderId="18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6" fontId="7" fillId="0" borderId="16" xfId="2" applyNumberFormat="1" applyFont="1" applyFill="1" applyBorder="1" applyAlignment="1">
      <alignment vertical="center" shrinkToFit="1"/>
    </xf>
    <xf numFmtId="176" fontId="6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7" fontId="7" fillId="0" borderId="3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 shrinkToFit="1"/>
    </xf>
    <xf numFmtId="176" fontId="7" fillId="0" borderId="5" xfId="2" applyNumberFormat="1" applyFont="1" applyBorder="1" applyAlignment="1">
      <alignment horizontal="center" vertical="center"/>
    </xf>
    <xf numFmtId="176" fontId="7" fillId="0" borderId="9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9" fillId="0" borderId="17" xfId="2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C1E90-9CCF-43F4-A821-5E0A2F2CEEBA}">
  <sheetPr>
    <tabColor rgb="FFFFFF00"/>
    <pageSetUpPr fitToPage="1"/>
  </sheetPr>
  <dimension ref="A1:M71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21" customHeight="1" x14ac:dyDescent="0.2">
      <c r="A2" s="62"/>
      <c r="B2" s="62"/>
      <c r="C2" s="62"/>
      <c r="D2" s="62"/>
      <c r="E2" s="62"/>
      <c r="F2" s="62"/>
      <c r="G2" s="62"/>
      <c r="H2" s="66" t="s">
        <v>3</v>
      </c>
      <c r="I2" s="66"/>
      <c r="J2" s="66"/>
    </row>
    <row r="3" spans="1:13" ht="30" customHeight="1" thickBot="1" x14ac:dyDescent="0.25">
      <c r="A3" s="67" t="s">
        <v>4</v>
      </c>
      <c r="B3" s="68"/>
      <c r="C3" s="71" t="s">
        <v>32</v>
      </c>
      <c r="D3" s="73" t="s">
        <v>31</v>
      </c>
      <c r="E3" s="74"/>
      <c r="F3" s="75"/>
      <c r="G3" s="76"/>
      <c r="H3" s="71" t="s">
        <v>30</v>
      </c>
      <c r="I3" s="71" t="s">
        <v>29</v>
      </c>
      <c r="J3" s="78" t="s">
        <v>5</v>
      </c>
    </row>
    <row r="4" spans="1:13" ht="30" customHeight="1" thickTop="1" x14ac:dyDescent="0.2">
      <c r="A4" s="69"/>
      <c r="B4" s="70"/>
      <c r="C4" s="72"/>
      <c r="D4" s="64" t="s">
        <v>34</v>
      </c>
      <c r="E4" s="79" t="s">
        <v>35</v>
      </c>
      <c r="F4" s="80"/>
      <c r="G4" s="61" t="s">
        <v>28</v>
      </c>
      <c r="H4" s="72"/>
      <c r="I4" s="77"/>
      <c r="J4" s="77"/>
    </row>
    <row r="5" spans="1:13" ht="12.75" customHeight="1" x14ac:dyDescent="0.2">
      <c r="A5" s="60"/>
      <c r="B5" s="59"/>
      <c r="C5" s="58"/>
      <c r="D5" s="57"/>
      <c r="E5" s="27"/>
      <c r="F5" s="26"/>
      <c r="G5" s="56"/>
      <c r="H5" s="55"/>
      <c r="I5" s="54"/>
      <c r="J5" s="52"/>
    </row>
    <row r="6" spans="1:13" ht="12.75" customHeight="1" x14ac:dyDescent="0.2">
      <c r="A6" s="81" t="s">
        <v>27</v>
      </c>
      <c r="B6" s="86"/>
      <c r="C6" s="45">
        <v>221370282</v>
      </c>
      <c r="D6" s="53">
        <v>221922210</v>
      </c>
      <c r="E6" s="63"/>
      <c r="F6" s="50">
        <v>5547624</v>
      </c>
      <c r="G6" s="15">
        <f>SUM(D6,F6)</f>
        <v>227469834</v>
      </c>
      <c r="H6" s="14">
        <f>+G6-C6</f>
        <v>6099552</v>
      </c>
      <c r="I6" s="13">
        <f>ROUND(H6/C6*100,2)</f>
        <v>2.76</v>
      </c>
      <c r="J6" s="52"/>
      <c r="M6" s="47"/>
    </row>
    <row r="7" spans="1:13" ht="12.75" customHeight="1" x14ac:dyDescent="0.2">
      <c r="A7" s="11"/>
      <c r="B7" s="2"/>
      <c r="C7" s="9"/>
      <c r="D7" s="8"/>
      <c r="E7" s="33"/>
      <c r="F7" s="49"/>
      <c r="G7" s="5"/>
      <c r="H7" s="4"/>
      <c r="I7" s="3"/>
      <c r="J7" s="51"/>
      <c r="M7" s="47"/>
    </row>
    <row r="8" spans="1:13" ht="12.75" customHeight="1" x14ac:dyDescent="0.2">
      <c r="A8" s="87" t="s">
        <v>7</v>
      </c>
      <c r="B8" s="41"/>
      <c r="C8" s="29"/>
      <c r="D8" s="28"/>
      <c r="E8" s="27"/>
      <c r="F8" s="48"/>
      <c r="G8" s="25"/>
      <c r="H8" s="24"/>
      <c r="I8" s="23"/>
      <c r="J8" s="51"/>
      <c r="M8" s="47"/>
    </row>
    <row r="9" spans="1:13" ht="12.75" customHeight="1" x14ac:dyDescent="0.2">
      <c r="A9" s="88"/>
      <c r="B9" s="40" t="s">
        <v>0</v>
      </c>
      <c r="C9" s="45">
        <v>27360938</v>
      </c>
      <c r="D9" s="18">
        <v>26968032</v>
      </c>
      <c r="E9" s="63"/>
      <c r="F9" s="50">
        <v>0</v>
      </c>
      <c r="G9" s="15">
        <f>SUM(D9,F9)</f>
        <v>26968032</v>
      </c>
      <c r="H9" s="14">
        <f>+G9-C9</f>
        <v>-392906</v>
      </c>
      <c r="I9" s="13">
        <f>ROUND(H9/C9*100,2)</f>
        <v>-1.44</v>
      </c>
      <c r="J9" s="35"/>
      <c r="M9" s="47"/>
    </row>
    <row r="10" spans="1:13" ht="12.75" customHeight="1" x14ac:dyDescent="0.2">
      <c r="A10" s="88"/>
      <c r="B10" s="39"/>
      <c r="C10" s="9"/>
      <c r="D10" s="8"/>
      <c r="E10" s="33"/>
      <c r="F10" s="49"/>
      <c r="G10" s="5"/>
      <c r="H10" s="4"/>
      <c r="I10" s="3"/>
      <c r="J10" s="35"/>
      <c r="M10" s="47"/>
    </row>
    <row r="11" spans="1:13" ht="12.75" customHeight="1" x14ac:dyDescent="0.2">
      <c r="A11" s="88"/>
      <c r="B11" s="41"/>
      <c r="C11" s="29"/>
      <c r="D11" s="28"/>
      <c r="E11" s="27"/>
      <c r="F11" s="48"/>
      <c r="G11" s="25"/>
      <c r="H11" s="24"/>
      <c r="I11" s="23"/>
      <c r="J11" s="35"/>
      <c r="M11" s="47"/>
    </row>
    <row r="12" spans="1:13" ht="12.75" customHeight="1" x14ac:dyDescent="0.2">
      <c r="A12" s="88"/>
      <c r="B12" s="40" t="s">
        <v>1</v>
      </c>
      <c r="C12" s="45">
        <v>54209661</v>
      </c>
      <c r="D12" s="18">
        <v>54981171</v>
      </c>
      <c r="E12" s="63"/>
      <c r="F12" s="50">
        <v>0</v>
      </c>
      <c r="G12" s="15">
        <f>SUM(D12,F12)</f>
        <v>54981171</v>
      </c>
      <c r="H12" s="14">
        <f>+G12-C12</f>
        <v>771510</v>
      </c>
      <c r="I12" s="13">
        <f>ROUND(H12/C12*100,2)</f>
        <v>1.42</v>
      </c>
      <c r="J12" s="35"/>
      <c r="M12" s="47"/>
    </row>
    <row r="13" spans="1:13" ht="12.75" customHeight="1" x14ac:dyDescent="0.2">
      <c r="A13" s="88"/>
      <c r="B13" s="39"/>
      <c r="C13" s="9"/>
      <c r="D13" s="8"/>
      <c r="E13" s="33"/>
      <c r="F13" s="49"/>
      <c r="G13" s="5"/>
      <c r="H13" s="4"/>
      <c r="I13" s="3"/>
      <c r="J13" s="35"/>
      <c r="M13" s="47"/>
    </row>
    <row r="14" spans="1:13" ht="12.75" customHeight="1" x14ac:dyDescent="0.2">
      <c r="A14" s="88"/>
      <c r="B14" s="41"/>
      <c r="C14" s="29"/>
      <c r="D14" s="28"/>
      <c r="E14" s="27"/>
      <c r="F14" s="48"/>
      <c r="G14" s="25"/>
      <c r="H14" s="24"/>
      <c r="I14" s="23"/>
      <c r="J14" s="35"/>
    </row>
    <row r="15" spans="1:13" ht="12.75" customHeight="1" x14ac:dyDescent="0.2">
      <c r="A15" s="88"/>
      <c r="B15" s="40" t="s">
        <v>2</v>
      </c>
      <c r="C15" s="45">
        <v>52696164</v>
      </c>
      <c r="D15" s="18">
        <v>52849445</v>
      </c>
      <c r="E15" s="63"/>
      <c r="F15" s="50">
        <v>0</v>
      </c>
      <c r="G15" s="15">
        <f>SUM(D15,F15)</f>
        <v>52849445</v>
      </c>
      <c r="H15" s="14">
        <f>+G15-C15</f>
        <v>153281</v>
      </c>
      <c r="I15" s="13">
        <f>ROUND(H15/C15*100,2)</f>
        <v>0.28999999999999998</v>
      </c>
      <c r="J15" s="35"/>
    </row>
    <row r="16" spans="1:13" ht="12.75" customHeight="1" x14ac:dyDescent="0.2">
      <c r="A16" s="88"/>
      <c r="B16" s="39"/>
      <c r="C16" s="9"/>
      <c r="D16" s="8"/>
      <c r="E16" s="33"/>
      <c r="F16" s="49"/>
      <c r="G16" s="5"/>
      <c r="H16" s="4"/>
      <c r="I16" s="3"/>
      <c r="J16" s="35"/>
    </row>
    <row r="17" spans="1:13" ht="12.75" customHeight="1" x14ac:dyDescent="0.2">
      <c r="A17" s="88"/>
      <c r="B17" s="90" t="s">
        <v>17</v>
      </c>
      <c r="C17" s="29"/>
      <c r="D17" s="28"/>
      <c r="E17" s="27"/>
      <c r="F17" s="48"/>
      <c r="G17" s="25"/>
      <c r="H17" s="24"/>
      <c r="I17" s="23"/>
      <c r="J17" s="35"/>
    </row>
    <row r="18" spans="1:13" ht="12.75" customHeight="1" x14ac:dyDescent="0.2">
      <c r="A18" s="88"/>
      <c r="B18" s="91"/>
      <c r="C18" s="45">
        <v>267200</v>
      </c>
      <c r="D18" s="18">
        <v>283900</v>
      </c>
      <c r="E18" s="17"/>
      <c r="F18" s="50">
        <v>0</v>
      </c>
      <c r="G18" s="15">
        <f>SUM(D18:F18)</f>
        <v>283900</v>
      </c>
      <c r="H18" s="14">
        <f>+G18-C18</f>
        <v>16700</v>
      </c>
      <c r="I18" s="13">
        <f>ROUND(H18/C18*100,2)</f>
        <v>6.25</v>
      </c>
      <c r="J18" s="35"/>
    </row>
    <row r="19" spans="1:13" ht="12.75" customHeight="1" x14ac:dyDescent="0.2">
      <c r="A19" s="88"/>
      <c r="B19" s="92"/>
      <c r="C19" s="9"/>
      <c r="D19" s="8"/>
      <c r="E19" s="33"/>
      <c r="F19" s="49"/>
      <c r="G19" s="5"/>
      <c r="H19" s="4"/>
      <c r="I19" s="3"/>
      <c r="J19" s="35"/>
    </row>
    <row r="20" spans="1:13" ht="12.75" customHeight="1" x14ac:dyDescent="0.2">
      <c r="A20" s="88"/>
      <c r="B20" s="41"/>
      <c r="C20" s="29"/>
      <c r="D20" s="28"/>
      <c r="E20" s="27"/>
      <c r="F20" s="48"/>
      <c r="G20" s="25"/>
      <c r="H20" s="24"/>
      <c r="I20" s="23"/>
      <c r="J20" s="35"/>
    </row>
    <row r="21" spans="1:13" ht="12.75" customHeight="1" x14ac:dyDescent="0.2">
      <c r="A21" s="88"/>
      <c r="B21" s="40" t="s">
        <v>8</v>
      </c>
      <c r="C21" s="45">
        <v>57500</v>
      </c>
      <c r="D21" s="18">
        <v>63300</v>
      </c>
      <c r="E21" s="17"/>
      <c r="F21" s="50">
        <v>0</v>
      </c>
      <c r="G21" s="15">
        <f>SUM(D21:F21)</f>
        <v>63300</v>
      </c>
      <c r="H21" s="14">
        <f>+G21-C21</f>
        <v>5800</v>
      </c>
      <c r="I21" s="13">
        <f>ROUND(H21/C21*100,2)</f>
        <v>10.09</v>
      </c>
      <c r="J21" s="35"/>
    </row>
    <row r="22" spans="1:13" ht="12.75" customHeight="1" x14ac:dyDescent="0.2">
      <c r="A22" s="88"/>
      <c r="B22" s="39"/>
      <c r="C22" s="9"/>
      <c r="D22" s="8"/>
      <c r="E22" s="33"/>
      <c r="F22" s="49"/>
      <c r="G22" s="5"/>
      <c r="H22" s="4"/>
      <c r="I22" s="3"/>
      <c r="J22" s="35"/>
    </row>
    <row r="23" spans="1:13" ht="12.75" customHeight="1" x14ac:dyDescent="0.2">
      <c r="A23" s="88"/>
      <c r="B23" s="41"/>
      <c r="C23" s="29"/>
      <c r="D23" s="28"/>
      <c r="E23" s="27"/>
      <c r="F23" s="48"/>
      <c r="G23" s="25"/>
      <c r="H23" s="24"/>
      <c r="I23" s="23"/>
      <c r="J23" s="35"/>
    </row>
    <row r="24" spans="1:13" ht="12.75" customHeight="1" x14ac:dyDescent="0.2">
      <c r="A24" s="88"/>
      <c r="B24" s="40" t="s">
        <v>9</v>
      </c>
      <c r="C24" s="45">
        <v>1239085</v>
      </c>
      <c r="D24" s="18">
        <v>1489100</v>
      </c>
      <c r="E24" s="17"/>
      <c r="F24" s="50">
        <v>0</v>
      </c>
      <c r="G24" s="15">
        <f>SUM(D24:F24)</f>
        <v>1489100</v>
      </c>
      <c r="H24" s="14">
        <f>+G24-C24</f>
        <v>250015</v>
      </c>
      <c r="I24" s="13">
        <f>ROUND(H24/C24*100,2)</f>
        <v>20.18</v>
      </c>
      <c r="J24" s="35"/>
    </row>
    <row r="25" spans="1:13" ht="12.75" customHeight="1" x14ac:dyDescent="0.2">
      <c r="A25" s="88"/>
      <c r="B25" s="39"/>
      <c r="C25" s="9"/>
      <c r="D25" s="8"/>
      <c r="E25" s="33"/>
      <c r="F25" s="49"/>
      <c r="G25" s="5"/>
      <c r="H25" s="4"/>
      <c r="I25" s="3"/>
      <c r="J25" s="35"/>
      <c r="M25" s="47"/>
    </row>
    <row r="26" spans="1:13" ht="12.75" customHeight="1" x14ac:dyDescent="0.2">
      <c r="A26" s="88"/>
      <c r="B26" s="41"/>
      <c r="C26" s="29"/>
      <c r="D26" s="28"/>
      <c r="E26" s="27"/>
      <c r="F26" s="48"/>
      <c r="G26" s="25"/>
      <c r="H26" s="24"/>
      <c r="I26" s="23"/>
      <c r="J26" s="35"/>
      <c r="M26" s="47"/>
    </row>
    <row r="27" spans="1:13" ht="12.75" customHeight="1" x14ac:dyDescent="0.2">
      <c r="A27" s="88"/>
      <c r="B27" s="40" t="s">
        <v>10</v>
      </c>
      <c r="C27" s="45">
        <v>863688</v>
      </c>
      <c r="D27" s="18">
        <v>1007815</v>
      </c>
      <c r="E27" s="63"/>
      <c r="F27" s="50">
        <v>0</v>
      </c>
      <c r="G27" s="15">
        <f>SUM(D27,F27)</f>
        <v>1007815</v>
      </c>
      <c r="H27" s="14">
        <f>+G27-C27</f>
        <v>144127</v>
      </c>
      <c r="I27" s="13">
        <f>ROUND(H27/C27*100,2)</f>
        <v>16.690000000000001</v>
      </c>
      <c r="J27" s="35"/>
      <c r="M27" s="47"/>
    </row>
    <row r="28" spans="1:13" ht="12.75" customHeight="1" x14ac:dyDescent="0.2">
      <c r="A28" s="88"/>
      <c r="B28" s="39"/>
      <c r="C28" s="9"/>
      <c r="D28" s="8"/>
      <c r="E28" s="33"/>
      <c r="F28" s="49"/>
      <c r="G28" s="5"/>
      <c r="H28" s="4"/>
      <c r="I28" s="3"/>
      <c r="J28" s="35"/>
      <c r="M28" s="47"/>
    </row>
    <row r="29" spans="1:13" ht="12.75" customHeight="1" x14ac:dyDescent="0.2">
      <c r="A29" s="88"/>
      <c r="B29" s="90" t="s">
        <v>26</v>
      </c>
      <c r="C29" s="29"/>
      <c r="D29" s="28"/>
      <c r="E29" s="27"/>
      <c r="F29" s="48"/>
      <c r="G29" s="25"/>
      <c r="H29" s="24"/>
      <c r="I29" s="23"/>
      <c r="J29" s="35"/>
      <c r="M29" s="47"/>
    </row>
    <row r="30" spans="1:13" ht="12.75" customHeight="1" x14ac:dyDescent="0.2">
      <c r="A30" s="88"/>
      <c r="B30" s="91"/>
      <c r="C30" s="45">
        <v>79700</v>
      </c>
      <c r="D30" s="18">
        <v>78200</v>
      </c>
      <c r="E30" s="17"/>
      <c r="F30" s="16">
        <v>0</v>
      </c>
      <c r="G30" s="15">
        <f>SUM(D30:F30)</f>
        <v>78200</v>
      </c>
      <c r="H30" s="14">
        <f>+G30-C30</f>
        <v>-1500</v>
      </c>
      <c r="I30" s="13">
        <f>ROUND(H30/C30*100,2)</f>
        <v>-1.88</v>
      </c>
      <c r="J30" s="35"/>
    </row>
    <row r="31" spans="1:13" ht="12.75" customHeight="1" x14ac:dyDescent="0.2">
      <c r="A31" s="88"/>
      <c r="B31" s="92"/>
      <c r="C31" s="9"/>
      <c r="D31" s="8"/>
      <c r="E31" s="33"/>
      <c r="F31" s="32"/>
      <c r="G31" s="5"/>
      <c r="H31" s="4"/>
      <c r="I31" s="3"/>
      <c r="J31" s="35"/>
    </row>
    <row r="32" spans="1:13" ht="12.75" customHeight="1" x14ac:dyDescent="0.2">
      <c r="A32" s="88"/>
      <c r="B32" s="41"/>
      <c r="C32" s="29"/>
      <c r="D32" s="28"/>
      <c r="E32" s="27"/>
      <c r="F32" s="26"/>
      <c r="G32" s="25"/>
      <c r="H32" s="24"/>
      <c r="I32" s="23"/>
      <c r="J32" s="35"/>
    </row>
    <row r="33" spans="1:12" ht="12.75" customHeight="1" x14ac:dyDescent="0.2">
      <c r="A33" s="88"/>
      <c r="B33" s="40" t="s">
        <v>11</v>
      </c>
      <c r="C33" s="45">
        <v>30600</v>
      </c>
      <c r="D33" s="18">
        <v>34100</v>
      </c>
      <c r="E33" s="17"/>
      <c r="F33" s="16">
        <v>0</v>
      </c>
      <c r="G33" s="15">
        <f>SUM(D33:F33)</f>
        <v>34100</v>
      </c>
      <c r="H33" s="14">
        <f>+G33-C33</f>
        <v>3500</v>
      </c>
      <c r="I33" s="13">
        <f>ROUND(H33/C33*100,2)</f>
        <v>11.44</v>
      </c>
      <c r="J33" s="35"/>
      <c r="L33" s="46"/>
    </row>
    <row r="34" spans="1:12" ht="12.75" customHeight="1" x14ac:dyDescent="0.2">
      <c r="A34" s="88"/>
      <c r="B34" s="39"/>
      <c r="C34" s="9"/>
      <c r="D34" s="8"/>
      <c r="E34" s="33"/>
      <c r="F34" s="32"/>
      <c r="G34" s="5"/>
      <c r="H34" s="4"/>
      <c r="I34" s="3"/>
      <c r="J34" s="35"/>
    </row>
    <row r="35" spans="1:12" ht="12.75" customHeight="1" x14ac:dyDescent="0.2">
      <c r="A35" s="88"/>
      <c r="B35" s="41"/>
      <c r="C35" s="29"/>
      <c r="D35" s="28"/>
      <c r="E35" s="27"/>
      <c r="F35" s="26"/>
      <c r="G35" s="25"/>
      <c r="H35" s="24"/>
      <c r="I35" s="23"/>
      <c r="J35" s="35"/>
    </row>
    <row r="36" spans="1:12" ht="12.75" customHeight="1" x14ac:dyDescent="0.2">
      <c r="A36" s="88"/>
      <c r="B36" s="40" t="s">
        <v>12</v>
      </c>
      <c r="C36" s="45">
        <v>493700</v>
      </c>
      <c r="D36" s="18">
        <v>581400</v>
      </c>
      <c r="E36" s="17"/>
      <c r="F36" s="16">
        <v>0</v>
      </c>
      <c r="G36" s="15">
        <f>SUM(D36:F36)</f>
        <v>581400</v>
      </c>
      <c r="H36" s="14">
        <f>+G36-C36</f>
        <v>87700</v>
      </c>
      <c r="I36" s="13">
        <f>ROUND(H36/C36*100,2)</f>
        <v>17.760000000000002</v>
      </c>
      <c r="J36" s="35"/>
    </row>
    <row r="37" spans="1:12" ht="12.75" customHeight="1" x14ac:dyDescent="0.2">
      <c r="A37" s="88"/>
      <c r="B37" s="39"/>
      <c r="C37" s="9"/>
      <c r="D37" s="8"/>
      <c r="E37" s="33"/>
      <c r="F37" s="32"/>
      <c r="G37" s="5"/>
      <c r="H37" s="4"/>
      <c r="I37" s="3"/>
      <c r="J37" s="35"/>
    </row>
    <row r="38" spans="1:12" ht="12.75" customHeight="1" x14ac:dyDescent="0.2">
      <c r="A38" s="88"/>
      <c r="B38" s="41"/>
      <c r="C38" s="29"/>
      <c r="D38" s="28"/>
      <c r="E38" s="27"/>
      <c r="F38" s="26"/>
      <c r="G38" s="25"/>
      <c r="H38" s="24"/>
      <c r="I38" s="23"/>
      <c r="J38" s="35"/>
    </row>
    <row r="39" spans="1:12" ht="12.75" customHeight="1" x14ac:dyDescent="0.2">
      <c r="A39" s="88"/>
      <c r="B39" s="40" t="s">
        <v>13</v>
      </c>
      <c r="C39" s="45">
        <v>7538865</v>
      </c>
      <c r="D39" s="18">
        <v>7403400</v>
      </c>
      <c r="E39" s="17"/>
      <c r="F39" s="16">
        <v>0</v>
      </c>
      <c r="G39" s="15">
        <f>SUM(D39:F39)</f>
        <v>7403400</v>
      </c>
      <c r="H39" s="14">
        <f>+G39-C39</f>
        <v>-135465</v>
      </c>
      <c r="I39" s="13">
        <f>ROUND(H39/C39*100,2)</f>
        <v>-1.8</v>
      </c>
      <c r="J39" s="35"/>
    </row>
    <row r="40" spans="1:12" ht="12.75" customHeight="1" x14ac:dyDescent="0.2">
      <c r="A40" s="88"/>
      <c r="B40" s="39"/>
      <c r="C40" s="9"/>
      <c r="D40" s="8"/>
      <c r="E40" s="33"/>
      <c r="F40" s="32"/>
      <c r="G40" s="5"/>
      <c r="H40" s="4"/>
      <c r="I40" s="3"/>
      <c r="J40" s="35"/>
    </row>
    <row r="41" spans="1:12" ht="12.75" customHeight="1" x14ac:dyDescent="0.2">
      <c r="A41" s="88"/>
      <c r="B41" s="44"/>
      <c r="C41" s="29"/>
      <c r="D41" s="28"/>
      <c r="E41" s="27"/>
      <c r="F41" s="26"/>
      <c r="G41" s="25"/>
      <c r="H41" s="24"/>
      <c r="I41" s="23"/>
      <c r="J41" s="35"/>
    </row>
    <row r="42" spans="1:12" ht="12.75" customHeight="1" x14ac:dyDescent="0.2">
      <c r="A42" s="88"/>
      <c r="B42" s="21" t="s">
        <v>25</v>
      </c>
      <c r="C42" s="19">
        <f>SUM(C9,C12,C15,C18,C21,C24,C27,C30,C33,C36,C39)</f>
        <v>144837101</v>
      </c>
      <c r="D42" s="18">
        <f>SUM(D9,D12,D15,D18,D21,D24,D27,D30,D33,D36,D39)</f>
        <v>145739863</v>
      </c>
      <c r="E42" s="63"/>
      <c r="F42" s="16">
        <f>SUM(F9,F12,F15,F18,F21,F24,F27,F30,F33,F36,F39)</f>
        <v>0</v>
      </c>
      <c r="G42" s="15">
        <f>SUM(D42,F42)</f>
        <v>145739863</v>
      </c>
      <c r="H42" s="14">
        <f>+G42-C42</f>
        <v>902762</v>
      </c>
      <c r="I42" s="13">
        <f>ROUND(H42/C42*100,2)</f>
        <v>0.62</v>
      </c>
      <c r="J42" s="35"/>
    </row>
    <row r="43" spans="1:12" ht="12.75" customHeight="1" x14ac:dyDescent="0.2">
      <c r="A43" s="89"/>
      <c r="B43" s="43"/>
      <c r="C43" s="9"/>
      <c r="D43" s="8"/>
      <c r="E43" s="33"/>
      <c r="F43" s="32"/>
      <c r="G43" s="5"/>
      <c r="H43" s="4"/>
      <c r="I43" s="3"/>
      <c r="J43" s="22"/>
    </row>
    <row r="44" spans="1:12" ht="12.75" customHeight="1" x14ac:dyDescent="0.2">
      <c r="A44" s="31"/>
      <c r="B44" s="42"/>
      <c r="C44" s="19"/>
      <c r="D44" s="18"/>
      <c r="E44" s="17"/>
      <c r="F44" s="16"/>
      <c r="G44" s="15"/>
      <c r="H44" s="14"/>
      <c r="I44" s="13"/>
      <c r="J44" s="22"/>
    </row>
    <row r="45" spans="1:12" ht="12.75" customHeight="1" x14ac:dyDescent="0.2">
      <c r="A45" s="81" t="s">
        <v>24</v>
      </c>
      <c r="B45" s="82"/>
      <c r="C45" s="19">
        <f>SUM(C6,C42)</f>
        <v>366207383</v>
      </c>
      <c r="D45" s="18">
        <f>SUM(D6,D42)</f>
        <v>367662073</v>
      </c>
      <c r="E45" s="63"/>
      <c r="F45" s="16">
        <f>SUM(F6,F42)</f>
        <v>5547624</v>
      </c>
      <c r="G45" s="15">
        <f>SUM(D45,F45)</f>
        <v>373209697</v>
      </c>
      <c r="H45" s="14">
        <f>+G45-C45</f>
        <v>7002314</v>
      </c>
      <c r="I45" s="13">
        <f>ROUND(H45/C45*100,2)</f>
        <v>1.91</v>
      </c>
      <c r="J45" s="12"/>
    </row>
    <row r="46" spans="1:12" ht="12.75" customHeight="1" x14ac:dyDescent="0.2">
      <c r="A46" s="11"/>
      <c r="B46" s="10"/>
      <c r="C46" s="9"/>
      <c r="D46" s="8"/>
      <c r="E46" s="33"/>
      <c r="F46" s="32"/>
      <c r="G46" s="5"/>
      <c r="H46" s="4"/>
      <c r="I46" s="3"/>
      <c r="J46" s="2"/>
    </row>
    <row r="47" spans="1:12" ht="12.75" customHeight="1" x14ac:dyDescent="0.2">
      <c r="A47" s="87" t="s">
        <v>6</v>
      </c>
      <c r="B47" s="41"/>
      <c r="C47" s="29"/>
      <c r="D47" s="28"/>
      <c r="E47" s="27"/>
      <c r="F47" s="26"/>
      <c r="G47" s="25"/>
      <c r="H47" s="24"/>
      <c r="I47" s="23"/>
      <c r="J47" s="2"/>
    </row>
    <row r="48" spans="1:12" ht="12.75" customHeight="1" x14ac:dyDescent="0.2">
      <c r="A48" s="88"/>
      <c r="B48" s="40" t="s">
        <v>14</v>
      </c>
      <c r="C48" s="19">
        <v>16340100</v>
      </c>
      <c r="D48" s="18">
        <v>16977500</v>
      </c>
      <c r="E48" s="17"/>
      <c r="F48" s="16">
        <v>0</v>
      </c>
      <c r="G48" s="15">
        <f>SUM(D48:F48)</f>
        <v>16977500</v>
      </c>
      <c r="H48" s="14">
        <f>+G48-C48</f>
        <v>637400</v>
      </c>
      <c r="I48" s="13">
        <f>ROUND(H48/C48*100,2)</f>
        <v>3.9</v>
      </c>
      <c r="J48" s="35"/>
    </row>
    <row r="49" spans="1:10" ht="12.75" customHeight="1" x14ac:dyDescent="0.2">
      <c r="A49" s="88"/>
      <c r="B49" s="39"/>
      <c r="C49" s="9"/>
      <c r="D49" s="8"/>
      <c r="E49" s="33"/>
      <c r="F49" s="32"/>
      <c r="G49" s="5"/>
      <c r="H49" s="4"/>
      <c r="I49" s="3"/>
      <c r="J49" s="35"/>
    </row>
    <row r="50" spans="1:10" ht="12.75" customHeight="1" x14ac:dyDescent="0.2">
      <c r="A50" s="88"/>
      <c r="B50" s="41"/>
      <c r="C50" s="29"/>
      <c r="D50" s="28"/>
      <c r="E50" s="27"/>
      <c r="F50" s="26"/>
      <c r="G50" s="25"/>
      <c r="H50" s="24"/>
      <c r="I50" s="23"/>
      <c r="J50" s="35"/>
    </row>
    <row r="51" spans="1:10" ht="12.75" customHeight="1" x14ac:dyDescent="0.2">
      <c r="A51" s="88"/>
      <c r="B51" s="40" t="s">
        <v>15</v>
      </c>
      <c r="C51" s="19">
        <v>614200</v>
      </c>
      <c r="D51" s="18">
        <v>609300</v>
      </c>
      <c r="E51" s="17"/>
      <c r="F51" s="16">
        <v>0</v>
      </c>
      <c r="G51" s="15">
        <f>SUM(D51:F51)</f>
        <v>609300</v>
      </c>
      <c r="H51" s="14">
        <f>+G51-C51</f>
        <v>-4900</v>
      </c>
      <c r="I51" s="13">
        <f>ROUND(H51/C51*100,2)</f>
        <v>-0.8</v>
      </c>
      <c r="J51" s="35"/>
    </row>
    <row r="52" spans="1:10" ht="12.75" customHeight="1" x14ac:dyDescent="0.2">
      <c r="A52" s="88"/>
      <c r="B52" s="39"/>
      <c r="C52" s="9"/>
      <c r="D52" s="8"/>
      <c r="E52" s="33"/>
      <c r="F52" s="32"/>
      <c r="G52" s="5"/>
      <c r="H52" s="4"/>
      <c r="I52" s="3"/>
      <c r="J52" s="35"/>
    </row>
    <row r="53" spans="1:10" ht="12.75" customHeight="1" x14ac:dyDescent="0.2">
      <c r="A53" s="88"/>
      <c r="B53" s="41"/>
      <c r="C53" s="29"/>
      <c r="D53" s="28"/>
      <c r="E53" s="27"/>
      <c r="F53" s="26"/>
      <c r="G53" s="25"/>
      <c r="H53" s="24"/>
      <c r="I53" s="23"/>
      <c r="J53" s="35"/>
    </row>
    <row r="54" spans="1:10" ht="12.75" customHeight="1" x14ac:dyDescent="0.2">
      <c r="A54" s="88"/>
      <c r="B54" s="40" t="s">
        <v>16</v>
      </c>
      <c r="C54" s="19">
        <v>1247400</v>
      </c>
      <c r="D54" s="18">
        <v>1145500</v>
      </c>
      <c r="E54" s="17"/>
      <c r="F54" s="16">
        <v>0</v>
      </c>
      <c r="G54" s="15">
        <f>SUM(D54:F54)</f>
        <v>1145500</v>
      </c>
      <c r="H54" s="14">
        <f>+G54-C54</f>
        <v>-101900</v>
      </c>
      <c r="I54" s="13">
        <f>ROUND(H54/C54*100,2)</f>
        <v>-8.17</v>
      </c>
      <c r="J54" s="35"/>
    </row>
    <row r="55" spans="1:10" ht="12.75" customHeight="1" x14ac:dyDescent="0.2">
      <c r="A55" s="88"/>
      <c r="B55" s="39"/>
      <c r="C55" s="9"/>
      <c r="D55" s="8"/>
      <c r="E55" s="33"/>
      <c r="F55" s="32"/>
      <c r="G55" s="5"/>
      <c r="H55" s="4"/>
      <c r="I55" s="3"/>
      <c r="J55" s="35"/>
    </row>
    <row r="56" spans="1:10" ht="12.75" customHeight="1" x14ac:dyDescent="0.2">
      <c r="A56" s="88"/>
      <c r="B56" s="41"/>
      <c r="C56" s="29"/>
      <c r="D56" s="28"/>
      <c r="E56" s="27"/>
      <c r="F56" s="26"/>
      <c r="G56" s="25"/>
      <c r="H56" s="24"/>
      <c r="I56" s="23"/>
      <c r="J56" s="35"/>
    </row>
    <row r="57" spans="1:10" ht="12.75" customHeight="1" x14ac:dyDescent="0.2">
      <c r="A57" s="88"/>
      <c r="B57" s="40" t="s">
        <v>18</v>
      </c>
      <c r="C57" s="19">
        <v>30621100</v>
      </c>
      <c r="D57" s="18">
        <v>31853500</v>
      </c>
      <c r="E57" s="17"/>
      <c r="F57" s="16">
        <v>0</v>
      </c>
      <c r="G57" s="15">
        <f>SUM(D57:F57)</f>
        <v>31853500</v>
      </c>
      <c r="H57" s="14">
        <f>+G57-C57</f>
        <v>1232400</v>
      </c>
      <c r="I57" s="13">
        <f>ROUND(H57/C57*100,2)</f>
        <v>4.0199999999999996</v>
      </c>
      <c r="J57" s="35"/>
    </row>
    <row r="58" spans="1:10" ht="12.75" customHeight="1" x14ac:dyDescent="0.2">
      <c r="A58" s="88"/>
      <c r="B58" s="39"/>
      <c r="C58" s="9"/>
      <c r="D58" s="8"/>
      <c r="E58" s="33"/>
      <c r="F58" s="32"/>
      <c r="G58" s="5"/>
      <c r="H58" s="4"/>
      <c r="I58" s="3"/>
      <c r="J58" s="35"/>
    </row>
    <row r="59" spans="1:10" ht="12.75" customHeight="1" x14ac:dyDescent="0.2">
      <c r="A59" s="88"/>
      <c r="B59" s="38"/>
      <c r="C59" s="29"/>
      <c r="D59" s="28"/>
      <c r="E59" s="27"/>
      <c r="F59" s="26"/>
      <c r="G59" s="25"/>
      <c r="H59" s="24"/>
      <c r="I59" s="23"/>
      <c r="J59" s="35"/>
    </row>
    <row r="60" spans="1:10" ht="12.75" customHeight="1" x14ac:dyDescent="0.2">
      <c r="A60" s="88"/>
      <c r="B60" s="37" t="s">
        <v>23</v>
      </c>
      <c r="C60" s="19">
        <f>SUM(C48,C51,C54,C57)</f>
        <v>48822800</v>
      </c>
      <c r="D60" s="18">
        <f>SUM(D48,D51,D54,D57)</f>
        <v>50585800</v>
      </c>
      <c r="E60" s="17"/>
      <c r="F60" s="16">
        <f>SUM(F48,F51,F54,F57)</f>
        <v>0</v>
      </c>
      <c r="G60" s="15">
        <f>SUM(D60:F60)</f>
        <v>50585800</v>
      </c>
      <c r="H60" s="14">
        <f>+G60-C60</f>
        <v>1763000</v>
      </c>
      <c r="I60" s="13">
        <f>ROUND(H60/C60*100,2)</f>
        <v>3.61</v>
      </c>
      <c r="J60" s="35"/>
    </row>
    <row r="61" spans="1:10" ht="12.75" customHeight="1" x14ac:dyDescent="0.2">
      <c r="A61" s="89"/>
      <c r="B61" s="20"/>
      <c r="C61" s="19"/>
      <c r="D61" s="18"/>
      <c r="E61" s="17"/>
      <c r="F61" s="16"/>
      <c r="G61" s="15"/>
      <c r="H61" s="14"/>
      <c r="I61" s="13"/>
      <c r="J61" s="22"/>
    </row>
    <row r="62" spans="1:10" ht="12.75" customHeight="1" x14ac:dyDescent="0.2">
      <c r="A62" s="31"/>
      <c r="B62" s="30"/>
      <c r="C62" s="29"/>
      <c r="D62" s="28"/>
      <c r="E62" s="27"/>
      <c r="F62" s="26"/>
      <c r="G62" s="25"/>
      <c r="H62" s="24"/>
      <c r="I62" s="23"/>
      <c r="J62" s="22"/>
    </row>
    <row r="63" spans="1:10" ht="12.75" customHeight="1" x14ac:dyDescent="0.2">
      <c r="A63" s="81" t="s">
        <v>22</v>
      </c>
      <c r="B63" s="82"/>
      <c r="C63" s="19">
        <f>SUM(C45,C60)</f>
        <v>415030183</v>
      </c>
      <c r="D63" s="18">
        <f>SUM(D45,D60)</f>
        <v>418247873</v>
      </c>
      <c r="E63" s="63"/>
      <c r="F63" s="16">
        <f>SUM(F45,F60)</f>
        <v>5547624</v>
      </c>
      <c r="G63" s="15">
        <f>SUM(D63,F63)</f>
        <v>423795497</v>
      </c>
      <c r="H63" s="14">
        <f>+G63-C63</f>
        <v>8765314</v>
      </c>
      <c r="I63" s="13">
        <f>ROUND(H63/C63*100,2)</f>
        <v>2.11</v>
      </c>
      <c r="J63" s="12"/>
    </row>
    <row r="64" spans="1:10" ht="12.75" customHeight="1" x14ac:dyDescent="0.2">
      <c r="A64" s="11"/>
      <c r="B64" s="10"/>
      <c r="C64" s="9"/>
      <c r="D64" s="8"/>
      <c r="E64" s="33"/>
      <c r="F64" s="32"/>
      <c r="G64" s="5"/>
      <c r="H64" s="4"/>
      <c r="I64" s="3"/>
      <c r="J64" s="2"/>
    </row>
    <row r="65" spans="1:10" ht="12.75" customHeight="1" x14ac:dyDescent="0.2">
      <c r="A65" s="83" t="s">
        <v>21</v>
      </c>
      <c r="B65" s="36"/>
      <c r="C65" s="29"/>
      <c r="D65" s="28"/>
      <c r="E65" s="27"/>
      <c r="F65" s="26"/>
      <c r="G65" s="25"/>
      <c r="H65" s="24"/>
      <c r="I65" s="23"/>
      <c r="J65" s="2"/>
    </row>
    <row r="66" spans="1:10" ht="12.75" customHeight="1" x14ac:dyDescent="0.2">
      <c r="A66" s="84"/>
      <c r="B66" s="21" t="s">
        <v>20</v>
      </c>
      <c r="C66" s="19">
        <v>17853700</v>
      </c>
      <c r="D66" s="18">
        <v>17554100</v>
      </c>
      <c r="E66" s="17"/>
      <c r="F66" s="16">
        <v>0</v>
      </c>
      <c r="G66" s="15">
        <f>SUM(D66:F66)</f>
        <v>17554100</v>
      </c>
      <c r="H66" s="14">
        <f>+G66-C66</f>
        <v>-299600</v>
      </c>
      <c r="I66" s="13">
        <f>ROUND(H66/C66*100,2)</f>
        <v>-1.68</v>
      </c>
      <c r="J66" s="35"/>
    </row>
    <row r="67" spans="1:10" ht="12.75" customHeight="1" x14ac:dyDescent="0.2">
      <c r="A67" s="85"/>
      <c r="B67" s="34"/>
      <c r="C67" s="9"/>
      <c r="D67" s="8"/>
      <c r="E67" s="33"/>
      <c r="F67" s="32"/>
      <c r="G67" s="5"/>
      <c r="H67" s="4"/>
      <c r="I67" s="3"/>
      <c r="J67" s="22"/>
    </row>
    <row r="68" spans="1:10" ht="12.75" customHeight="1" x14ac:dyDescent="0.2">
      <c r="A68" s="31"/>
      <c r="B68" s="30"/>
      <c r="C68" s="29"/>
      <c r="D68" s="28"/>
      <c r="E68" s="27"/>
      <c r="F68" s="26"/>
      <c r="G68" s="25"/>
      <c r="H68" s="24"/>
      <c r="I68" s="23"/>
      <c r="J68" s="22"/>
    </row>
    <row r="69" spans="1:10" ht="12.75" customHeight="1" x14ac:dyDescent="0.2">
      <c r="A69" s="81" t="s">
        <v>19</v>
      </c>
      <c r="B69" s="82"/>
      <c r="C69" s="19">
        <f>SUM(C63,C66)</f>
        <v>432883883</v>
      </c>
      <c r="D69" s="18">
        <f>SUM(D63,D66)</f>
        <v>435801973</v>
      </c>
      <c r="E69" s="63"/>
      <c r="F69" s="16">
        <f>SUM(F63,F66)</f>
        <v>5547624</v>
      </c>
      <c r="G69" s="15">
        <f>SUM(D69,F69)</f>
        <v>441349597</v>
      </c>
      <c r="H69" s="14">
        <f>+G69-C69</f>
        <v>8465714</v>
      </c>
      <c r="I69" s="13">
        <f>ROUND(H69/C69*100,2)</f>
        <v>1.96</v>
      </c>
      <c r="J69" s="12"/>
    </row>
    <row r="70" spans="1:10" ht="12.75" customHeight="1" thickBot="1" x14ac:dyDescent="0.25">
      <c r="A70" s="11"/>
      <c r="B70" s="10"/>
      <c r="C70" s="9"/>
      <c r="D70" s="8"/>
      <c r="E70" s="7"/>
      <c r="F70" s="6"/>
      <c r="G70" s="5"/>
      <c r="H70" s="4"/>
      <c r="I70" s="3"/>
      <c r="J70" s="2"/>
    </row>
    <row r="71" spans="1:10" ht="13.2" thickTop="1" x14ac:dyDescent="0.2"/>
  </sheetData>
  <mergeCells count="18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8740157480314965" right="0.62992125984251968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>
    <oddFooter>&amp;C&amp;"BIZ UDPゴシック,標準"&amp;12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R5.12補（追加）</vt:lpstr>
      <vt:lpstr>'R5.12補（追加）'!Print_Area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2023-11-15T06:43:16Z</cp:lastPrinted>
  <dcterms:created xsi:type="dcterms:W3CDTF">1998-01-20T01:29:43Z</dcterms:created>
  <dcterms:modified xsi:type="dcterms:W3CDTF">2024-01-17T05:20:14Z</dcterms:modified>
</cp:coreProperties>
</file>