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8_R3.12補正【未】\"/>
    </mc:Choice>
  </mc:AlternateContent>
  <xr:revisionPtr revIDLastSave="0" documentId="13_ncr:1_{3D244C75-1C20-4E9B-ADC3-29B6169BA56C}" xr6:coauthVersionLast="47" xr6:coauthVersionMax="47" xr10:uidLastSave="{00000000-0000-0000-0000-000000000000}"/>
  <bookViews>
    <workbookView xWindow="-120" yWindow="-120" windowWidth="20730" windowHeight="11160" tabRatio="930" xr2:uid="{00000000-000D-0000-FFFF-FFFF00000000}"/>
  </bookViews>
  <sheets>
    <sheet name="R3.12補" sheetId="48" r:id="rId1"/>
  </sheets>
  <definedNames>
    <definedName name="_xlnm.Print_Area" localSheetId="0">'R3.12補'!$A$1:$I$73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48" l="1"/>
  <c r="F48" i="48" s="1"/>
  <c r="F66" i="48" s="1"/>
  <c r="F72" i="48" s="1"/>
  <c r="F44" i="48"/>
  <c r="F47" i="48" s="1"/>
  <c r="F65" i="48" s="1"/>
  <c r="F71" i="48" s="1"/>
  <c r="G69" i="48"/>
  <c r="H69" i="48" s="1"/>
  <c r="I69" i="48" s="1"/>
  <c r="D63" i="48"/>
  <c r="G63" i="48" s="1"/>
  <c r="C63" i="48"/>
  <c r="G60" i="48"/>
  <c r="H60" i="48" s="1"/>
  <c r="I60" i="48" s="1"/>
  <c r="G57" i="48"/>
  <c r="H57" i="48" s="1"/>
  <c r="I57" i="48" s="1"/>
  <c r="G54" i="48"/>
  <c r="H54" i="48" s="1"/>
  <c r="I54" i="48" s="1"/>
  <c r="G51" i="48"/>
  <c r="H51" i="48" s="1"/>
  <c r="I51" i="48" s="1"/>
  <c r="D45" i="48"/>
  <c r="D48" i="48" s="1"/>
  <c r="C45" i="48"/>
  <c r="C48" i="48" s="1"/>
  <c r="G42" i="48"/>
  <c r="H42" i="48" s="1"/>
  <c r="F40" i="48"/>
  <c r="G39" i="48" s="1"/>
  <c r="H39" i="48" s="1"/>
  <c r="I39" i="48" s="1"/>
  <c r="G36" i="48"/>
  <c r="H36" i="48" s="1"/>
  <c r="I36" i="48" s="1"/>
  <c r="G33" i="48"/>
  <c r="H33" i="48" s="1"/>
  <c r="I33" i="48" s="1"/>
  <c r="F31" i="48"/>
  <c r="G30" i="48" s="1"/>
  <c r="H30" i="48" s="1"/>
  <c r="I30" i="48" s="1"/>
  <c r="G27" i="48"/>
  <c r="H27" i="48" s="1"/>
  <c r="I27" i="48" s="1"/>
  <c r="G24" i="48"/>
  <c r="H24" i="48" s="1"/>
  <c r="I24" i="48" s="1"/>
  <c r="G21" i="48"/>
  <c r="H21" i="48" s="1"/>
  <c r="I21" i="48" s="1"/>
  <c r="G18" i="48"/>
  <c r="H18" i="48" s="1"/>
  <c r="I18" i="48" s="1"/>
  <c r="F16" i="48"/>
  <c r="G15" i="48" s="1"/>
  <c r="H15" i="48" s="1"/>
  <c r="I15" i="48" s="1"/>
  <c r="F13" i="48"/>
  <c r="G12" i="48"/>
  <c r="H12" i="48" s="1"/>
  <c r="I12" i="48" s="1"/>
  <c r="G9" i="48"/>
  <c r="H9" i="48" s="1"/>
  <c r="I9" i="48" s="1"/>
  <c r="F7" i="48"/>
  <c r="G6" i="48" s="1"/>
  <c r="H6" i="48" s="1"/>
  <c r="I6" i="48" s="1"/>
  <c r="C66" i="48" l="1"/>
  <c r="C72" i="48" s="1"/>
  <c r="H63" i="48"/>
  <c r="I63" i="48" s="1"/>
  <c r="F46" i="48"/>
  <c r="G45" i="48" s="1"/>
  <c r="H45" i="48" s="1"/>
  <c r="I45" i="48" s="1"/>
  <c r="D66" i="48"/>
  <c r="F49" i="48" l="1"/>
  <c r="G48" i="48" s="1"/>
  <c r="H48" i="48" s="1"/>
  <c r="I48" i="48" s="1"/>
  <c r="D72" i="48"/>
  <c r="F73" i="48" l="1"/>
  <c r="G72" i="48" s="1"/>
  <c r="H72" i="48" s="1"/>
  <c r="I72" i="48" s="1"/>
  <c r="F67" i="48"/>
  <c r="G66" i="48" s="1"/>
  <c r="H66" i="48" s="1"/>
  <c r="I66" i="48" s="1"/>
</calcChain>
</file>

<file path=xl/sharedStrings.xml><?xml version="1.0" encoding="utf-8"?>
<sst xmlns="http://schemas.openxmlformats.org/spreadsheetml/2006/main" count="47" uniqueCount="39">
  <si>
    <t>競輪会計</t>
  </si>
  <si>
    <t>国保会計</t>
  </si>
  <si>
    <t>介護保険会計</t>
  </si>
  <si>
    <t>（単位：千円）</t>
  </si>
  <si>
    <t>区      分</t>
  </si>
  <si>
    <t>備考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</si>
  <si>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</si>
  <si>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</si>
  <si>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</si>
  <si>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</si>
  <si>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</si>
  <si>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</si>
  <si>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</si>
  <si>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</si>
  <si>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</si>
  <si>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</si>
  <si>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</si>
  <si>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</si>
  <si>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</si>
  <si>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</si>
  <si>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</si>
  <si>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</si>
  <si>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</si>
  <si>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</si>
  <si>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小規模下水道会計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</si>
  <si>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</si>
  <si>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</si>
  <si>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</si>
  <si>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</si>
  <si>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</si>
  <si>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計         （ｄ）</t>
    <phoneticPr fontId="4"/>
  </si>
  <si>
    <t>人</t>
    <rPh sb="0" eb="1">
      <t>ヒト</t>
    </rPh>
    <phoneticPr fontId="1"/>
  </si>
  <si>
    <t>母子父子寡婦
貸付会計</t>
    <rPh sb="2" eb="4">
      <t>フシ</t>
    </rPh>
    <phoneticPr fontId="2"/>
  </si>
  <si>
    <t>令 和 3 年 度 各 会 計 別 予 算 総 括 表</t>
    <rPh sb="0" eb="1">
      <t>レイ</t>
    </rPh>
    <rPh sb="2" eb="3">
      <t>ワ</t>
    </rPh>
    <phoneticPr fontId="1"/>
  </si>
  <si>
    <t>2年度
同期補正後
予算額   （Ａ）</t>
    <rPh sb="4" eb="6">
      <t>ドウキ</t>
    </rPh>
    <rPh sb="6" eb="8">
      <t>ホセイ</t>
    </rPh>
    <rPh sb="8" eb="9">
      <t>ゴ</t>
    </rPh>
    <phoneticPr fontId="1"/>
  </si>
  <si>
    <t>3    年    度</t>
    <phoneticPr fontId="1"/>
  </si>
  <si>
    <t>皆減</t>
    <rPh sb="0" eb="2">
      <t>カイゲン</t>
    </rPh>
    <phoneticPr fontId="4"/>
  </si>
  <si>
    <t>下水道会計</t>
    <rPh sb="0" eb="3">
      <t>ゲスイドウ</t>
    </rPh>
    <rPh sb="3" eb="5">
      <t>カイケイ</t>
    </rPh>
    <phoneticPr fontId="4"/>
  </si>
  <si>
    <t>12月補正額</t>
    <rPh sb="2" eb="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</si>
</sst>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8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0" fontId="2" fillId="0" borderId="0" xfId="0" applyFont="1" applyFill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2" fillId="0" borderId="22" xfId="0" applyNumberFormat="1" applyFont="1" applyFill="1" applyBorder="1" applyAlignment="1">
      <alignment horizontal="right" vertical="center" shrinkToFit="1"/>
    </xf>
    <xf numFmtId="177" fontId="2" fillId="0" borderId="23" xfId="0" applyNumberFormat="1" applyFont="1" applyFill="1" applyBorder="1" applyAlignment="1">
      <alignment horizontal="right" vertical="center" shrinkToFit="1"/>
    </xf>
    <xf numFmtId="177" fontId="6" fillId="0" borderId="25" xfId="0" applyNumberFormat="1" applyFont="1" applyFill="1" applyBorder="1" applyAlignment="1">
      <alignment horizontal="center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7" fontId="6" fillId="0" borderId="22" xfId="0" applyNumberFormat="1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177" fontId="2" fillId="0" borderId="8" xfId="0" applyNumberFormat="1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177" fontId="2" fillId="0" borderId="13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6" fontId="2" fillId="0" borderId="6" xfId="0" applyNumberFormat="1" applyFont="1" applyFill="1" applyBorder="1" applyAlignment="1">
      <alignment vertical="center" shrinkToFit="1"/>
    </xf>
    <xf numFmtId="179" fontId="2" fillId="0" borderId="13" xfId="0" applyNumberFormat="1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177" fontId="2" fillId="0" borderId="13" xfId="0" applyNumberFormat="1" applyFont="1" applyFill="1" applyBorder="1" applyAlignment="1">
      <alignment horizontal="center" vertical="center" shrinkToFit="1"/>
    </xf>
    <xf numFmtId="176" fontId="2" fillId="0" borderId="26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 shrinkToFit="1"/>
    </xf>
    <xf numFmtId="177" fontId="2" fillId="0" borderId="14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7" fontId="2" fillId="0" borderId="9" xfId="0" applyNumberFormat="1" applyFont="1" applyFill="1" applyBorder="1" applyAlignment="1">
      <alignment vertical="center" shrinkToFit="1"/>
    </xf>
    <xf numFmtId="178" fontId="2" fillId="0" borderId="7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horizontal="right"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7" fontId="2" fillId="0" borderId="24" xfId="0" applyNumberFormat="1" applyFont="1" applyFill="1" applyBorder="1" applyAlignment="1">
      <alignment horizontal="right" vertical="center" shrinkToFit="1"/>
    </xf>
    <xf numFmtId="176" fontId="2" fillId="0" borderId="19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2"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CF72-86EF-4A59-A84E-5C6C5B78064F}">
  <sheetPr>
    <tabColor rgb="FFFFC000"/>
  </sheetPr>
  <dimension ref="A1:J73"/>
  <sheetViews>
    <sheetView tabSelected="1" view="pageBreakPreview" zoomScaleNormal="80" zoomScaleSheetLayoutView="100" workbookViewId="0">
      <pane ySplit="4" topLeftCell="A5" activePane="bottomLeft" state="frozen"/>
      <selection pane="bottomLeft" sqref="A1:J1"/>
    </sheetView>
  </sheetViews>
  <sheetFormatPr defaultRowHeight="13.5" x14ac:dyDescent="0.15"/>
  <cols>
    <col min="1" max="1" width="3.625" style="1" customWidth="1"/>
    <col min="2" max="2" width="19.375" style="1" customWidth="1"/>
    <col min="3" max="4" width="13.5" style="1" customWidth="1"/>
    <col min="5" max="5" width="2.875" style="1" customWidth="1"/>
    <col min="6" max="8" width="13.5" style="1" customWidth="1"/>
    <col min="9" max="9" width="9.25" style="1" bestFit="1" customWidth="1"/>
    <col min="10" max="10" width="6.375" style="1" hidden="1" customWidth="1"/>
    <col min="11" max="16384" width="9" style="1"/>
  </cols>
  <sheetData>
    <row r="1" spans="1:10" ht="26.25" customHeight="1" x14ac:dyDescent="0.15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1" customHeight="1" x14ac:dyDescent="0.15">
      <c r="H2" s="77" t="s">
        <v>3</v>
      </c>
      <c r="I2" s="77"/>
      <c r="J2" s="77"/>
    </row>
    <row r="3" spans="1:10" ht="30" customHeight="1" thickBot="1" x14ac:dyDescent="0.2">
      <c r="A3" s="78" t="s">
        <v>4</v>
      </c>
      <c r="B3" s="79"/>
      <c r="C3" s="82" t="s">
        <v>34</v>
      </c>
      <c r="D3" s="84" t="s">
        <v>35</v>
      </c>
      <c r="E3" s="85"/>
      <c r="F3" s="86"/>
      <c r="G3" s="87"/>
      <c r="H3" s="82" t="s">
        <v>17</v>
      </c>
      <c r="I3" s="82" t="s">
        <v>18</v>
      </c>
      <c r="J3" s="89" t="s">
        <v>5</v>
      </c>
    </row>
    <row r="4" spans="1:10" ht="30" customHeight="1" x14ac:dyDescent="0.15">
      <c r="A4" s="80"/>
      <c r="B4" s="81"/>
      <c r="C4" s="83"/>
      <c r="D4" s="52" t="s">
        <v>6</v>
      </c>
      <c r="E4" s="90" t="s">
        <v>38</v>
      </c>
      <c r="F4" s="91"/>
      <c r="G4" s="6" t="s">
        <v>7</v>
      </c>
      <c r="H4" s="83"/>
      <c r="I4" s="88"/>
      <c r="J4" s="88"/>
    </row>
    <row r="5" spans="1:10" ht="12.75" customHeight="1" x14ac:dyDescent="0.15">
      <c r="A5" s="7"/>
      <c r="B5" s="8"/>
      <c r="C5" s="44"/>
      <c r="D5" s="45"/>
      <c r="E5" s="28"/>
      <c r="F5" s="25">
        <v>1985696</v>
      </c>
      <c r="G5" s="53"/>
      <c r="H5" s="44"/>
      <c r="I5" s="44"/>
      <c r="J5" s="9"/>
    </row>
    <row r="6" spans="1:10" ht="12.75" customHeight="1" x14ac:dyDescent="0.15">
      <c r="A6" s="63" t="s">
        <v>8</v>
      </c>
      <c r="B6" s="68"/>
      <c r="C6" s="34">
        <v>255622280</v>
      </c>
      <c r="D6" s="35">
        <v>220514079</v>
      </c>
      <c r="E6" s="31" t="s">
        <v>31</v>
      </c>
      <c r="F6" s="46">
        <v>-366907</v>
      </c>
      <c r="G6" s="54">
        <f>SUM(D6,F7)</f>
        <v>222132868</v>
      </c>
      <c r="H6" s="34">
        <f>+G6-C6</f>
        <v>-33489412</v>
      </c>
      <c r="I6" s="55">
        <f>ROUND(H6/C6*100,2)</f>
        <v>-13.1</v>
      </c>
      <c r="J6" s="9"/>
    </row>
    <row r="7" spans="1:10" ht="12.75" customHeight="1" x14ac:dyDescent="0.15">
      <c r="A7" s="10"/>
      <c r="B7" s="14"/>
      <c r="C7" s="36"/>
      <c r="D7" s="37"/>
      <c r="E7" s="30"/>
      <c r="F7" s="32">
        <f>SUM(F5:F6)</f>
        <v>1618789</v>
      </c>
      <c r="G7" s="56"/>
      <c r="H7" s="36"/>
      <c r="I7" s="36"/>
      <c r="J7" s="11"/>
    </row>
    <row r="8" spans="1:10" ht="12.75" customHeight="1" x14ac:dyDescent="0.15">
      <c r="A8" s="69" t="s">
        <v>12</v>
      </c>
      <c r="B8" s="20"/>
      <c r="C8" s="38"/>
      <c r="D8" s="39"/>
      <c r="E8" s="28"/>
      <c r="F8" s="25"/>
      <c r="G8" s="53"/>
      <c r="H8" s="38"/>
      <c r="I8" s="38"/>
      <c r="J8" s="11"/>
    </row>
    <row r="9" spans="1:10" ht="12.75" customHeight="1" x14ac:dyDescent="0.15">
      <c r="A9" s="70"/>
      <c r="B9" s="16" t="s">
        <v>0</v>
      </c>
      <c r="C9" s="34">
        <v>20893700</v>
      </c>
      <c r="D9" s="35">
        <v>23986700</v>
      </c>
      <c r="E9" s="33"/>
      <c r="F9" s="47">
        <v>2500000</v>
      </c>
      <c r="G9" s="54">
        <f>SUM(D9,F9)</f>
        <v>26486700</v>
      </c>
      <c r="H9" s="34">
        <f>+G9-C9</f>
        <v>5593000</v>
      </c>
      <c r="I9" s="55">
        <f>ROUND(H9/C9*100,2)</f>
        <v>26.77</v>
      </c>
      <c r="J9" s="3"/>
    </row>
    <row r="10" spans="1:10" ht="12.75" customHeight="1" x14ac:dyDescent="0.15">
      <c r="A10" s="70"/>
      <c r="B10" s="21"/>
      <c r="C10" s="40"/>
      <c r="D10" s="37"/>
      <c r="E10" s="30"/>
      <c r="F10" s="27"/>
      <c r="G10" s="56"/>
      <c r="H10" s="40"/>
      <c r="I10" s="57"/>
      <c r="J10" s="3"/>
    </row>
    <row r="11" spans="1:10" ht="12.75" customHeight="1" x14ac:dyDescent="0.15">
      <c r="A11" s="70"/>
      <c r="B11" s="20"/>
      <c r="C11" s="38"/>
      <c r="D11" s="39"/>
      <c r="E11" s="28"/>
      <c r="F11" s="25">
        <v>71760</v>
      </c>
      <c r="G11" s="53"/>
      <c r="H11" s="38"/>
      <c r="I11" s="38"/>
      <c r="J11" s="3"/>
    </row>
    <row r="12" spans="1:10" ht="12.75" customHeight="1" x14ac:dyDescent="0.15">
      <c r="A12" s="70"/>
      <c r="B12" s="16" t="s">
        <v>1</v>
      </c>
      <c r="C12" s="34">
        <v>54229637</v>
      </c>
      <c r="D12" s="35">
        <v>53922900</v>
      </c>
      <c r="E12" s="31" t="s">
        <v>31</v>
      </c>
      <c r="F12" s="46">
        <v>-2890</v>
      </c>
      <c r="G12" s="54">
        <f>SUM(D12,F13)</f>
        <v>53991770</v>
      </c>
      <c r="H12" s="34">
        <f>+G12-C12</f>
        <v>-237867</v>
      </c>
      <c r="I12" s="55">
        <f>ROUND(H12/C12*100,2)</f>
        <v>-0.44</v>
      </c>
      <c r="J12" s="3"/>
    </row>
    <row r="13" spans="1:10" ht="12.75" customHeight="1" x14ac:dyDescent="0.15">
      <c r="A13" s="70"/>
      <c r="B13" s="21"/>
      <c r="C13" s="40"/>
      <c r="D13" s="37"/>
      <c r="E13" s="30"/>
      <c r="F13" s="32">
        <f>SUM(F11:F12)</f>
        <v>68870</v>
      </c>
      <c r="G13" s="56"/>
      <c r="H13" s="40"/>
      <c r="I13" s="57"/>
      <c r="J13" s="3"/>
    </row>
    <row r="14" spans="1:10" ht="12.75" customHeight="1" x14ac:dyDescent="0.15">
      <c r="A14" s="70"/>
      <c r="B14" s="20"/>
      <c r="C14" s="38"/>
      <c r="D14" s="39"/>
      <c r="E14" s="28"/>
      <c r="F14" s="25">
        <v>84620</v>
      </c>
      <c r="G14" s="53"/>
      <c r="H14" s="38"/>
      <c r="I14" s="38"/>
      <c r="J14" s="3"/>
    </row>
    <row r="15" spans="1:10" ht="12.75" customHeight="1" x14ac:dyDescent="0.15">
      <c r="A15" s="70"/>
      <c r="B15" s="16" t="s">
        <v>2</v>
      </c>
      <c r="C15" s="34">
        <v>51362296</v>
      </c>
      <c r="D15" s="35">
        <v>52399700</v>
      </c>
      <c r="E15" s="31" t="s">
        <v>31</v>
      </c>
      <c r="F15" s="46">
        <v>-5423</v>
      </c>
      <c r="G15" s="54">
        <f>SUM(D15,F16)</f>
        <v>52478897</v>
      </c>
      <c r="H15" s="34">
        <f>+G15-C15</f>
        <v>1116601</v>
      </c>
      <c r="I15" s="55">
        <f t="shared" ref="I15:I45" si="0">ROUND(H15/C15*100,2)</f>
        <v>2.17</v>
      </c>
      <c r="J15" s="3"/>
    </row>
    <row r="16" spans="1:10" ht="12.75" customHeight="1" x14ac:dyDescent="0.15">
      <c r="A16" s="70"/>
      <c r="B16" s="21"/>
      <c r="C16" s="40"/>
      <c r="D16" s="37"/>
      <c r="E16" s="30"/>
      <c r="F16" s="32">
        <f>SUM(F14:F15)</f>
        <v>79197</v>
      </c>
      <c r="G16" s="56"/>
      <c r="H16" s="40"/>
      <c r="I16" s="57"/>
      <c r="J16" s="3"/>
    </row>
    <row r="17" spans="1:10" ht="12.75" customHeight="1" x14ac:dyDescent="0.15">
      <c r="A17" s="70"/>
      <c r="B17" s="72" t="s">
        <v>32</v>
      </c>
      <c r="C17" s="38"/>
      <c r="D17" s="39"/>
      <c r="E17" s="28"/>
      <c r="F17" s="25"/>
      <c r="G17" s="53"/>
      <c r="H17" s="38"/>
      <c r="I17" s="38"/>
      <c r="J17" s="3"/>
    </row>
    <row r="18" spans="1:10" ht="12.75" customHeight="1" x14ac:dyDescent="0.15">
      <c r="A18" s="70"/>
      <c r="B18" s="73"/>
      <c r="C18" s="34">
        <v>411638</v>
      </c>
      <c r="D18" s="35">
        <v>320400</v>
      </c>
      <c r="E18" s="29"/>
      <c r="F18" s="26">
        <v>0</v>
      </c>
      <c r="G18" s="54">
        <f>SUM(D18,F19)</f>
        <v>320400</v>
      </c>
      <c r="H18" s="34">
        <f>+G18-C18</f>
        <v>-91238</v>
      </c>
      <c r="I18" s="55">
        <f t="shared" si="0"/>
        <v>-22.16</v>
      </c>
      <c r="J18" s="3"/>
    </row>
    <row r="19" spans="1:10" ht="12.75" customHeight="1" x14ac:dyDescent="0.15">
      <c r="A19" s="70"/>
      <c r="B19" s="74"/>
      <c r="C19" s="40"/>
      <c r="D19" s="37"/>
      <c r="E19" s="30"/>
      <c r="F19" s="27"/>
      <c r="G19" s="56"/>
      <c r="H19" s="40"/>
      <c r="I19" s="57"/>
      <c r="J19" s="3"/>
    </row>
    <row r="20" spans="1:10" ht="12.75" customHeight="1" x14ac:dyDescent="0.15">
      <c r="A20" s="70"/>
      <c r="B20" s="20"/>
      <c r="C20" s="38"/>
      <c r="D20" s="39"/>
      <c r="E20" s="28"/>
      <c r="F20" s="25"/>
      <c r="G20" s="53"/>
      <c r="H20" s="38"/>
      <c r="I20" s="38"/>
      <c r="J20" s="3"/>
    </row>
    <row r="21" spans="1:10" ht="12.75" customHeight="1" x14ac:dyDescent="0.15">
      <c r="A21" s="70"/>
      <c r="B21" s="16" t="s">
        <v>19</v>
      </c>
      <c r="C21" s="34">
        <v>26500</v>
      </c>
      <c r="D21" s="35">
        <v>68800</v>
      </c>
      <c r="E21" s="29"/>
      <c r="F21" s="26">
        <v>0</v>
      </c>
      <c r="G21" s="54">
        <f>SUM(D21,F22)</f>
        <v>68800</v>
      </c>
      <c r="H21" s="34">
        <f>+G21-C21</f>
        <v>42300</v>
      </c>
      <c r="I21" s="55">
        <f t="shared" si="0"/>
        <v>159.62</v>
      </c>
      <c r="J21" s="3"/>
    </row>
    <row r="22" spans="1:10" ht="12.75" customHeight="1" x14ac:dyDescent="0.15">
      <c r="A22" s="70"/>
      <c r="B22" s="21"/>
      <c r="C22" s="40"/>
      <c r="D22" s="37"/>
      <c r="E22" s="30"/>
      <c r="F22" s="27"/>
      <c r="G22" s="56"/>
      <c r="H22" s="40"/>
      <c r="I22" s="57"/>
      <c r="J22" s="3"/>
    </row>
    <row r="23" spans="1:10" ht="12.75" customHeight="1" x14ac:dyDescent="0.15">
      <c r="A23" s="70"/>
      <c r="B23" s="20"/>
      <c r="C23" s="38"/>
      <c r="D23" s="39"/>
      <c r="E23" s="28"/>
      <c r="F23" s="25"/>
      <c r="G23" s="53"/>
      <c r="H23" s="38"/>
      <c r="I23" s="38"/>
      <c r="J23" s="3"/>
    </row>
    <row r="24" spans="1:10" ht="12.75" customHeight="1" x14ac:dyDescent="0.15">
      <c r="A24" s="70"/>
      <c r="B24" s="16" t="s">
        <v>20</v>
      </c>
      <c r="C24" s="34">
        <v>1143300</v>
      </c>
      <c r="D24" s="35">
        <v>1111100</v>
      </c>
      <c r="E24" s="33"/>
      <c r="F24" s="47">
        <v>0</v>
      </c>
      <c r="G24" s="54">
        <f>SUM(D24,F24)</f>
        <v>1111100</v>
      </c>
      <c r="H24" s="34">
        <f>+G24-C24</f>
        <v>-32200</v>
      </c>
      <c r="I24" s="55">
        <f t="shared" si="0"/>
        <v>-2.82</v>
      </c>
      <c r="J24" s="3"/>
    </row>
    <row r="25" spans="1:10" ht="12.75" customHeight="1" x14ac:dyDescent="0.15">
      <c r="A25" s="70"/>
      <c r="B25" s="21"/>
      <c r="C25" s="40"/>
      <c r="D25" s="37"/>
      <c r="E25" s="30"/>
      <c r="F25" s="27"/>
      <c r="G25" s="56"/>
      <c r="H25" s="40"/>
      <c r="I25" s="57"/>
      <c r="J25" s="3"/>
    </row>
    <row r="26" spans="1:10" ht="12.75" customHeight="1" x14ac:dyDescent="0.15">
      <c r="A26" s="70"/>
      <c r="B26" s="20"/>
      <c r="C26" s="38"/>
      <c r="D26" s="39"/>
      <c r="E26" s="28"/>
      <c r="F26" s="25"/>
      <c r="G26" s="53"/>
      <c r="H26" s="38"/>
      <c r="I26" s="38"/>
      <c r="J26" s="3"/>
    </row>
    <row r="27" spans="1:10" ht="12.75" customHeight="1" x14ac:dyDescent="0.15">
      <c r="A27" s="70"/>
      <c r="B27" s="16" t="s">
        <v>21</v>
      </c>
      <c r="C27" s="34">
        <v>919831</v>
      </c>
      <c r="D27" s="35">
        <v>738100</v>
      </c>
      <c r="E27" s="33"/>
      <c r="F27" s="47">
        <v>0</v>
      </c>
      <c r="G27" s="54">
        <f>SUM(D27,F28)</f>
        <v>738100</v>
      </c>
      <c r="H27" s="34">
        <f>+G27-C27</f>
        <v>-181731</v>
      </c>
      <c r="I27" s="55">
        <f t="shared" si="0"/>
        <v>-19.760000000000002</v>
      </c>
      <c r="J27" s="3"/>
    </row>
    <row r="28" spans="1:10" ht="12.75" customHeight="1" x14ac:dyDescent="0.15">
      <c r="A28" s="70"/>
      <c r="B28" s="21"/>
      <c r="C28" s="40"/>
      <c r="D28" s="37"/>
      <c r="E28" s="30"/>
      <c r="F28" s="32"/>
      <c r="G28" s="56"/>
      <c r="H28" s="40"/>
      <c r="I28" s="57"/>
      <c r="J28" s="3"/>
    </row>
    <row r="29" spans="1:10" ht="12.75" customHeight="1" x14ac:dyDescent="0.15">
      <c r="A29" s="70"/>
      <c r="B29" s="75" t="s">
        <v>22</v>
      </c>
      <c r="C29" s="38"/>
      <c r="D29" s="39"/>
      <c r="E29" s="28"/>
      <c r="F29" s="25"/>
      <c r="G29" s="53"/>
      <c r="H29" s="38"/>
      <c r="I29" s="38"/>
      <c r="J29" s="3"/>
    </row>
    <row r="30" spans="1:10" ht="12.75" customHeight="1" x14ac:dyDescent="0.15">
      <c r="A30" s="70"/>
      <c r="B30" s="73"/>
      <c r="C30" s="34">
        <v>88200</v>
      </c>
      <c r="D30" s="35">
        <v>87500</v>
      </c>
      <c r="E30" s="31" t="s">
        <v>31</v>
      </c>
      <c r="F30" s="46">
        <v>-1945</v>
      </c>
      <c r="G30" s="54">
        <f>SUM(D30,F31)</f>
        <v>85555</v>
      </c>
      <c r="H30" s="34">
        <f>+G30-C30</f>
        <v>-2645</v>
      </c>
      <c r="I30" s="55">
        <f t="shared" si="0"/>
        <v>-3</v>
      </c>
      <c r="J30" s="3"/>
    </row>
    <row r="31" spans="1:10" ht="12.75" customHeight="1" x14ac:dyDescent="0.15">
      <c r="A31" s="70"/>
      <c r="B31" s="74"/>
      <c r="C31" s="40"/>
      <c r="D31" s="37"/>
      <c r="E31" s="30"/>
      <c r="F31" s="32">
        <f>SUM(F29:F30)</f>
        <v>-1945</v>
      </c>
      <c r="G31" s="56"/>
      <c r="H31" s="40"/>
      <c r="I31" s="57"/>
      <c r="J31" s="3"/>
    </row>
    <row r="32" spans="1:10" ht="12.75" customHeight="1" x14ac:dyDescent="0.15">
      <c r="A32" s="70"/>
      <c r="B32" s="20"/>
      <c r="C32" s="38"/>
      <c r="D32" s="39"/>
      <c r="E32" s="28"/>
      <c r="F32" s="25"/>
      <c r="G32" s="53"/>
      <c r="H32" s="38"/>
      <c r="I32" s="38"/>
      <c r="J32" s="3"/>
    </row>
    <row r="33" spans="1:10" ht="12.75" customHeight="1" x14ac:dyDescent="0.15">
      <c r="A33" s="70"/>
      <c r="B33" s="16" t="s">
        <v>23</v>
      </c>
      <c r="C33" s="34">
        <v>30900</v>
      </c>
      <c r="D33" s="35">
        <v>34300</v>
      </c>
      <c r="E33" s="29"/>
      <c r="F33" s="26">
        <v>0</v>
      </c>
      <c r="G33" s="54">
        <f>SUM(D33,F33)</f>
        <v>34300</v>
      </c>
      <c r="H33" s="34">
        <f>+G33-C33</f>
        <v>3400</v>
      </c>
      <c r="I33" s="55">
        <f t="shared" si="0"/>
        <v>11</v>
      </c>
      <c r="J33" s="3"/>
    </row>
    <row r="34" spans="1:10" ht="12.75" customHeight="1" x14ac:dyDescent="0.15">
      <c r="A34" s="70"/>
      <c r="B34" s="21"/>
      <c r="C34" s="40"/>
      <c r="D34" s="37"/>
      <c r="E34" s="30"/>
      <c r="F34" s="27"/>
      <c r="G34" s="56"/>
      <c r="H34" s="40"/>
      <c r="I34" s="57"/>
      <c r="J34" s="3"/>
    </row>
    <row r="35" spans="1:10" ht="12.75" customHeight="1" x14ac:dyDescent="0.15">
      <c r="A35" s="70"/>
      <c r="B35" s="20"/>
      <c r="C35" s="38"/>
      <c r="D35" s="39"/>
      <c r="E35" s="28"/>
      <c r="F35" s="25"/>
      <c r="G35" s="53"/>
      <c r="H35" s="38"/>
      <c r="I35" s="38"/>
      <c r="J35" s="3"/>
    </row>
    <row r="36" spans="1:10" ht="12.75" customHeight="1" x14ac:dyDescent="0.15">
      <c r="A36" s="70"/>
      <c r="B36" s="16" t="s">
        <v>25</v>
      </c>
      <c r="C36" s="34">
        <v>505002</v>
      </c>
      <c r="D36" s="35">
        <v>414100</v>
      </c>
      <c r="E36" s="29"/>
      <c r="F36" s="26">
        <v>0</v>
      </c>
      <c r="G36" s="54">
        <f>SUM(D36,F36)</f>
        <v>414100</v>
      </c>
      <c r="H36" s="34">
        <f>+G36-C36</f>
        <v>-90902</v>
      </c>
      <c r="I36" s="55">
        <f t="shared" si="0"/>
        <v>-18</v>
      </c>
      <c r="J36" s="3"/>
    </row>
    <row r="37" spans="1:10" ht="12.75" customHeight="1" x14ac:dyDescent="0.15">
      <c r="A37" s="70"/>
      <c r="B37" s="21"/>
      <c r="C37" s="40"/>
      <c r="D37" s="37"/>
      <c r="E37" s="30"/>
      <c r="F37" s="27"/>
      <c r="G37" s="56"/>
      <c r="H37" s="40"/>
      <c r="I37" s="57"/>
      <c r="J37" s="3"/>
    </row>
    <row r="38" spans="1:10" ht="12.75" customHeight="1" x14ac:dyDescent="0.15">
      <c r="A38" s="70"/>
      <c r="B38" s="20"/>
      <c r="C38" s="38"/>
      <c r="D38" s="39"/>
      <c r="E38" s="28"/>
      <c r="F38" s="25"/>
      <c r="G38" s="53"/>
      <c r="H38" s="38"/>
      <c r="I38" s="38"/>
      <c r="J38" s="3"/>
    </row>
    <row r="39" spans="1:10" ht="12.75" customHeight="1" x14ac:dyDescent="0.15">
      <c r="A39" s="70"/>
      <c r="B39" s="16" t="s">
        <v>26</v>
      </c>
      <c r="C39" s="34">
        <v>6741134</v>
      </c>
      <c r="D39" s="35">
        <v>6851900</v>
      </c>
      <c r="E39" s="31" t="s">
        <v>31</v>
      </c>
      <c r="F39" s="46">
        <v>-9570</v>
      </c>
      <c r="G39" s="54">
        <f>SUM(D39,F40)</f>
        <v>6842330</v>
      </c>
      <c r="H39" s="34">
        <f>+G39-C39</f>
        <v>101196</v>
      </c>
      <c r="I39" s="55">
        <f t="shared" si="0"/>
        <v>1.5</v>
      </c>
      <c r="J39" s="3"/>
    </row>
    <row r="40" spans="1:10" ht="12.75" customHeight="1" x14ac:dyDescent="0.15">
      <c r="A40" s="70"/>
      <c r="B40" s="21"/>
      <c r="C40" s="40"/>
      <c r="D40" s="37"/>
      <c r="E40" s="30"/>
      <c r="F40" s="32">
        <f>SUM(F38:F39)</f>
        <v>-9570</v>
      </c>
      <c r="G40" s="56"/>
      <c r="H40" s="40"/>
      <c r="I40" s="57"/>
      <c r="J40" s="3"/>
    </row>
    <row r="41" spans="1:10" ht="12.75" customHeight="1" x14ac:dyDescent="0.15">
      <c r="A41" s="70"/>
      <c r="B41" s="20"/>
      <c r="C41" s="38"/>
      <c r="D41" s="39"/>
      <c r="E41" s="28"/>
      <c r="F41" s="25"/>
      <c r="G41" s="53"/>
      <c r="H41" s="38"/>
      <c r="I41" s="38"/>
      <c r="J41" s="3"/>
    </row>
    <row r="42" spans="1:10" ht="12.75" customHeight="1" x14ac:dyDescent="0.15">
      <c r="A42" s="70"/>
      <c r="B42" s="16" t="s">
        <v>24</v>
      </c>
      <c r="C42" s="34">
        <v>10700</v>
      </c>
      <c r="D42" s="26">
        <v>0</v>
      </c>
      <c r="E42" s="29"/>
      <c r="F42" s="26">
        <v>0</v>
      </c>
      <c r="G42" s="54">
        <f>SUM(D42,F42)</f>
        <v>0</v>
      </c>
      <c r="H42" s="34">
        <f t="shared" ref="H42" si="1">+G42-C42</f>
        <v>-10700</v>
      </c>
      <c r="I42" s="58" t="s">
        <v>36</v>
      </c>
      <c r="J42" s="3"/>
    </row>
    <row r="43" spans="1:10" ht="12.75" customHeight="1" x14ac:dyDescent="0.15">
      <c r="A43" s="70"/>
      <c r="B43" s="21"/>
      <c r="C43" s="40"/>
      <c r="D43" s="37"/>
      <c r="E43" s="30"/>
      <c r="F43" s="27"/>
      <c r="G43" s="56"/>
      <c r="H43" s="40"/>
      <c r="I43" s="57"/>
      <c r="J43" s="3"/>
    </row>
    <row r="44" spans="1:10" ht="12.75" customHeight="1" x14ac:dyDescent="0.15">
      <c r="A44" s="70"/>
      <c r="B44" s="22"/>
      <c r="C44" s="41"/>
      <c r="D44" s="39"/>
      <c r="E44" s="28"/>
      <c r="F44" s="25">
        <f>SUM(F9,F11,F14,F18,F21,F24,F27,F29,F33,F36,F38)</f>
        <v>2656380</v>
      </c>
      <c r="G44" s="53"/>
      <c r="H44" s="41"/>
      <c r="I44" s="59"/>
      <c r="J44" s="3"/>
    </row>
    <row r="45" spans="1:10" ht="12.75" customHeight="1" x14ac:dyDescent="0.15">
      <c r="A45" s="70"/>
      <c r="B45" s="48" t="s">
        <v>11</v>
      </c>
      <c r="C45" s="34">
        <f>SUM(C9,C12,C15,C18,C21,C24,C27,C30,C33,C36,C39,C42)</f>
        <v>136362838</v>
      </c>
      <c r="D45" s="35">
        <f>SUM(D9,D12,D15,D18,D21,D24,D27,D30,D33,D36,D39)</f>
        <v>139935500</v>
      </c>
      <c r="E45" s="31" t="s">
        <v>31</v>
      </c>
      <c r="F45" s="46">
        <f>SUM(F12,F15,F30,F39)</f>
        <v>-19828</v>
      </c>
      <c r="G45" s="54">
        <f>SUM(D45,F46)</f>
        <v>142572052</v>
      </c>
      <c r="H45" s="34">
        <f>+G45-C45</f>
        <v>6209214</v>
      </c>
      <c r="I45" s="55">
        <f t="shared" si="0"/>
        <v>4.55</v>
      </c>
      <c r="J45" s="3"/>
    </row>
    <row r="46" spans="1:10" ht="12.75" customHeight="1" x14ac:dyDescent="0.15">
      <c r="A46" s="71"/>
      <c r="B46" s="23"/>
      <c r="C46" s="40"/>
      <c r="D46" s="37"/>
      <c r="E46" s="30"/>
      <c r="F46" s="27">
        <f>SUM(F44:F45)</f>
        <v>2636552</v>
      </c>
      <c r="G46" s="56"/>
      <c r="H46" s="40"/>
      <c r="I46" s="57"/>
      <c r="J46" s="4"/>
    </row>
    <row r="47" spans="1:10" ht="12.75" customHeight="1" x14ac:dyDescent="0.15">
      <c r="A47" s="12"/>
      <c r="B47" s="50"/>
      <c r="C47" s="34"/>
      <c r="D47" s="35"/>
      <c r="E47" s="29"/>
      <c r="F47" s="26">
        <f>SUM(F5,F44)</f>
        <v>4642076</v>
      </c>
      <c r="G47" s="53"/>
      <c r="H47" s="34"/>
      <c r="I47" s="55"/>
      <c r="J47" s="4"/>
    </row>
    <row r="48" spans="1:10" ht="12.75" customHeight="1" x14ac:dyDescent="0.15">
      <c r="A48" s="63" t="s">
        <v>9</v>
      </c>
      <c r="B48" s="64"/>
      <c r="C48" s="34">
        <f>SUM(C6,C45)</f>
        <v>391985118</v>
      </c>
      <c r="D48" s="35">
        <f>SUM(D6,D45)</f>
        <v>360449579</v>
      </c>
      <c r="E48" s="31" t="s">
        <v>31</v>
      </c>
      <c r="F48" s="46">
        <f>SUM(F6,F45)</f>
        <v>-386735</v>
      </c>
      <c r="G48" s="54">
        <f>SUM(D48,F49)</f>
        <v>364704920</v>
      </c>
      <c r="H48" s="34">
        <f>+G48-C48</f>
        <v>-27280198</v>
      </c>
      <c r="I48" s="55">
        <f>ROUND(H48/C48*100,2)</f>
        <v>-6.96</v>
      </c>
      <c r="J48" s="2"/>
    </row>
    <row r="49" spans="1:10" ht="12.75" customHeight="1" x14ac:dyDescent="0.15">
      <c r="A49" s="10"/>
      <c r="B49" s="13"/>
      <c r="C49" s="36"/>
      <c r="D49" s="37"/>
      <c r="E49" s="30"/>
      <c r="F49" s="27">
        <f>SUM(F47:F48)</f>
        <v>4255341</v>
      </c>
      <c r="G49" s="56"/>
      <c r="H49" s="36"/>
      <c r="I49" s="36"/>
      <c r="J49" s="14"/>
    </row>
    <row r="50" spans="1:10" ht="12.75" customHeight="1" x14ac:dyDescent="0.15">
      <c r="A50" s="69" t="s">
        <v>10</v>
      </c>
      <c r="B50" s="20"/>
      <c r="C50" s="38"/>
      <c r="D50" s="39"/>
      <c r="E50" s="28"/>
      <c r="F50" s="25"/>
      <c r="G50" s="53"/>
      <c r="H50" s="38"/>
      <c r="I50" s="38"/>
      <c r="J50" s="14"/>
    </row>
    <row r="51" spans="1:10" ht="12.75" customHeight="1" x14ac:dyDescent="0.15">
      <c r="A51" s="70"/>
      <c r="B51" s="16" t="s">
        <v>27</v>
      </c>
      <c r="C51" s="2">
        <v>16558000</v>
      </c>
      <c r="D51" s="5">
        <v>15914900</v>
      </c>
      <c r="E51" s="29"/>
      <c r="F51" s="26">
        <v>0</v>
      </c>
      <c r="G51" s="54">
        <f>SUM(D51,F52)</f>
        <v>15914900</v>
      </c>
      <c r="H51" s="34">
        <f>+G51-C51</f>
        <v>-643100</v>
      </c>
      <c r="I51" s="55">
        <f>ROUND(H51/C51*100,2)</f>
        <v>-3.88</v>
      </c>
      <c r="J51" s="3"/>
    </row>
    <row r="52" spans="1:10" ht="12.75" customHeight="1" x14ac:dyDescent="0.15">
      <c r="A52" s="70"/>
      <c r="B52" s="21"/>
      <c r="C52" s="40"/>
      <c r="D52" s="37"/>
      <c r="E52" s="30"/>
      <c r="F52" s="27"/>
      <c r="G52" s="56"/>
      <c r="H52" s="40"/>
      <c r="I52" s="57"/>
      <c r="J52" s="3"/>
    </row>
    <row r="53" spans="1:10" ht="12.75" customHeight="1" x14ac:dyDescent="0.15">
      <c r="A53" s="70"/>
      <c r="B53" s="20"/>
      <c r="C53" s="38"/>
      <c r="D53" s="39"/>
      <c r="E53" s="28"/>
      <c r="F53" s="25"/>
      <c r="G53" s="53"/>
      <c r="H53" s="38"/>
      <c r="I53" s="38"/>
      <c r="J53" s="3"/>
    </row>
    <row r="54" spans="1:10" ht="12.75" customHeight="1" x14ac:dyDescent="0.15">
      <c r="A54" s="70"/>
      <c r="B54" s="16" t="s">
        <v>28</v>
      </c>
      <c r="C54" s="2">
        <v>569200</v>
      </c>
      <c r="D54" s="5">
        <v>654900</v>
      </c>
      <c r="E54" s="29"/>
      <c r="F54" s="26">
        <v>0</v>
      </c>
      <c r="G54" s="54">
        <f>SUM(D54,F55)</f>
        <v>654900</v>
      </c>
      <c r="H54" s="34">
        <f>+G54-C54</f>
        <v>85700</v>
      </c>
      <c r="I54" s="55">
        <f>ROUND(H54/C54*100,2)</f>
        <v>15.06</v>
      </c>
      <c r="J54" s="3"/>
    </row>
    <row r="55" spans="1:10" ht="12.75" customHeight="1" x14ac:dyDescent="0.15">
      <c r="A55" s="70"/>
      <c r="B55" s="21"/>
      <c r="C55" s="40"/>
      <c r="D55" s="37"/>
      <c r="E55" s="30"/>
      <c r="F55" s="27"/>
      <c r="G55" s="56"/>
      <c r="H55" s="40"/>
      <c r="I55" s="57"/>
      <c r="J55" s="3"/>
    </row>
    <row r="56" spans="1:10" ht="12.75" customHeight="1" x14ac:dyDescent="0.15">
      <c r="A56" s="70"/>
      <c r="B56" s="20"/>
      <c r="C56" s="38"/>
      <c r="D56" s="39"/>
      <c r="E56" s="28"/>
      <c r="F56" s="25"/>
      <c r="G56" s="53"/>
      <c r="H56" s="38"/>
      <c r="I56" s="38"/>
      <c r="J56" s="3"/>
    </row>
    <row r="57" spans="1:10" ht="12.75" customHeight="1" x14ac:dyDescent="0.15">
      <c r="A57" s="70"/>
      <c r="B57" s="16" t="s">
        <v>29</v>
      </c>
      <c r="C57" s="2">
        <v>1132500</v>
      </c>
      <c r="D57" s="5">
        <v>803500</v>
      </c>
      <c r="E57" s="29"/>
      <c r="F57" s="26">
        <v>0</v>
      </c>
      <c r="G57" s="54">
        <f>SUM(D57,F58)</f>
        <v>803500</v>
      </c>
      <c r="H57" s="34">
        <f>+G57-C57</f>
        <v>-329000</v>
      </c>
      <c r="I57" s="55">
        <f>ROUND(H57/C57*100,2)</f>
        <v>-29.05</v>
      </c>
      <c r="J57" s="3"/>
    </row>
    <row r="58" spans="1:10" ht="12.75" customHeight="1" x14ac:dyDescent="0.15">
      <c r="A58" s="70"/>
      <c r="B58" s="21"/>
      <c r="C58" s="40"/>
      <c r="D58" s="37"/>
      <c r="E58" s="30"/>
      <c r="F58" s="27"/>
      <c r="G58" s="56"/>
      <c r="H58" s="40"/>
      <c r="I58" s="57"/>
      <c r="J58" s="3"/>
    </row>
    <row r="59" spans="1:10" ht="12.75" customHeight="1" x14ac:dyDescent="0.15">
      <c r="A59" s="70"/>
      <c r="B59" s="20"/>
      <c r="C59" s="38"/>
      <c r="D59" s="39"/>
      <c r="E59" s="28"/>
      <c r="F59" s="25"/>
      <c r="G59" s="53"/>
      <c r="H59" s="38"/>
      <c r="I59" s="38"/>
      <c r="J59" s="3"/>
    </row>
    <row r="60" spans="1:10" ht="12.75" customHeight="1" x14ac:dyDescent="0.15">
      <c r="A60" s="70"/>
      <c r="B60" s="16" t="s">
        <v>37</v>
      </c>
      <c r="C60" s="2">
        <v>30250400</v>
      </c>
      <c r="D60" s="5">
        <v>30313900</v>
      </c>
      <c r="E60" s="33"/>
      <c r="F60" s="47">
        <v>0</v>
      </c>
      <c r="G60" s="54">
        <f>SUM(D60,F61)</f>
        <v>30313900</v>
      </c>
      <c r="H60" s="34">
        <f>+G60-C60</f>
        <v>63500</v>
      </c>
      <c r="I60" s="55">
        <f>ROUND(H60/C60*100,2)</f>
        <v>0.21</v>
      </c>
      <c r="J60" s="3"/>
    </row>
    <row r="61" spans="1:10" ht="12.75" customHeight="1" x14ac:dyDescent="0.15">
      <c r="A61" s="70"/>
      <c r="B61" s="21"/>
      <c r="C61" s="40"/>
      <c r="D61" s="37"/>
      <c r="E61" s="30"/>
      <c r="F61" s="27"/>
      <c r="G61" s="56"/>
      <c r="H61" s="40"/>
      <c r="I61" s="57"/>
      <c r="J61" s="3"/>
    </row>
    <row r="62" spans="1:10" ht="12.75" customHeight="1" x14ac:dyDescent="0.15">
      <c r="A62" s="70"/>
      <c r="B62" s="51"/>
      <c r="C62" s="42"/>
      <c r="D62" s="43"/>
      <c r="E62" s="28"/>
      <c r="F62" s="25"/>
      <c r="G62" s="53"/>
      <c r="H62" s="41"/>
      <c r="I62" s="59"/>
      <c r="J62" s="3"/>
    </row>
    <row r="63" spans="1:10" ht="12.75" customHeight="1" x14ac:dyDescent="0.15">
      <c r="A63" s="70"/>
      <c r="B63" s="24" t="s">
        <v>30</v>
      </c>
      <c r="C63" s="54">
        <f>SUM(C51,C54,C57,C60)</f>
        <v>48510100</v>
      </c>
      <c r="D63" s="35">
        <f>SUM(D51,D54,D57,D60)</f>
        <v>47687200</v>
      </c>
      <c r="E63" s="33"/>
      <c r="F63" s="47">
        <v>0</v>
      </c>
      <c r="G63" s="54">
        <f>SUM(D63,F64)</f>
        <v>47687200</v>
      </c>
      <c r="H63" s="34">
        <f>+G63-C63</f>
        <v>-822900</v>
      </c>
      <c r="I63" s="55">
        <f>ROUND(H63/C63*100,2)</f>
        <v>-1.7</v>
      </c>
      <c r="J63" s="3"/>
    </row>
    <row r="64" spans="1:10" ht="12.75" customHeight="1" x14ac:dyDescent="0.15">
      <c r="A64" s="71"/>
      <c r="B64" s="49"/>
      <c r="C64" s="54"/>
      <c r="D64" s="35"/>
      <c r="E64" s="30"/>
      <c r="F64" s="27"/>
      <c r="G64" s="56"/>
      <c r="H64" s="34"/>
      <c r="I64" s="55"/>
      <c r="J64" s="4"/>
    </row>
    <row r="65" spans="1:10" ht="12.75" customHeight="1" x14ac:dyDescent="0.15">
      <c r="A65" s="12"/>
      <c r="B65" s="15"/>
      <c r="C65" s="41"/>
      <c r="D65" s="39"/>
      <c r="E65" s="28"/>
      <c r="F65" s="25">
        <f>SUM(F47,F62)</f>
        <v>4642076</v>
      </c>
      <c r="G65" s="53"/>
      <c r="H65" s="41"/>
      <c r="I65" s="59"/>
      <c r="J65" s="4"/>
    </row>
    <row r="66" spans="1:10" ht="12.75" customHeight="1" x14ac:dyDescent="0.15">
      <c r="A66" s="63" t="s">
        <v>13</v>
      </c>
      <c r="B66" s="64"/>
      <c r="C66" s="34">
        <f>SUM(C48,C63)</f>
        <v>440495218</v>
      </c>
      <c r="D66" s="35">
        <f t="shared" ref="D66" si="2">SUM(D48,D63)</f>
        <v>408136779</v>
      </c>
      <c r="E66" s="31" t="s">
        <v>31</v>
      </c>
      <c r="F66" s="46">
        <f>SUM(F48,F63)</f>
        <v>-386735</v>
      </c>
      <c r="G66" s="54">
        <f>SUM(D66,F67)</f>
        <v>412392120</v>
      </c>
      <c r="H66" s="34">
        <f>+G66-C66</f>
        <v>-28103098</v>
      </c>
      <c r="I66" s="55">
        <f>ROUND(H66/C66*100,2)</f>
        <v>-6.38</v>
      </c>
      <c r="J66" s="2"/>
    </row>
    <row r="67" spans="1:10" ht="12.75" customHeight="1" x14ac:dyDescent="0.15">
      <c r="A67" s="10"/>
      <c r="B67" s="13"/>
      <c r="C67" s="36"/>
      <c r="D67" s="37"/>
      <c r="E67" s="30"/>
      <c r="F67" s="27">
        <f>SUM(F65:F66)</f>
        <v>4255341</v>
      </c>
      <c r="G67" s="56"/>
      <c r="H67" s="36"/>
      <c r="I67" s="36"/>
      <c r="J67" s="14"/>
    </row>
    <row r="68" spans="1:10" ht="12.75" customHeight="1" x14ac:dyDescent="0.15">
      <c r="A68" s="65" t="s">
        <v>16</v>
      </c>
      <c r="B68" s="17"/>
      <c r="C68" s="38"/>
      <c r="D68" s="39"/>
      <c r="E68" s="28"/>
      <c r="F68" s="25"/>
      <c r="G68" s="53"/>
      <c r="H68" s="38"/>
      <c r="I68" s="38"/>
      <c r="J68" s="14"/>
    </row>
    <row r="69" spans="1:10" ht="12.75" customHeight="1" x14ac:dyDescent="0.15">
      <c r="A69" s="66"/>
      <c r="B69" s="18" t="s">
        <v>15</v>
      </c>
      <c r="C69" s="2">
        <v>16931500</v>
      </c>
      <c r="D69" s="5">
        <v>17014000</v>
      </c>
      <c r="E69" s="29"/>
      <c r="F69" s="26">
        <v>0</v>
      </c>
      <c r="G69" s="54">
        <f>SUM(D69,F70)</f>
        <v>17014000</v>
      </c>
      <c r="H69" s="34">
        <f>+G69-C69</f>
        <v>82500</v>
      </c>
      <c r="I69" s="55">
        <f>ROUND(H69/C69*100,2)</f>
        <v>0.49</v>
      </c>
      <c r="J69" s="3"/>
    </row>
    <row r="70" spans="1:10" ht="12.75" customHeight="1" x14ac:dyDescent="0.15">
      <c r="A70" s="67"/>
      <c r="B70" s="19"/>
      <c r="C70" s="40"/>
      <c r="D70" s="37"/>
      <c r="E70" s="30"/>
      <c r="F70" s="27"/>
      <c r="G70" s="56"/>
      <c r="H70" s="40"/>
      <c r="I70" s="57"/>
      <c r="J70" s="4"/>
    </row>
    <row r="71" spans="1:10" ht="12.75" customHeight="1" x14ac:dyDescent="0.15">
      <c r="A71" s="12"/>
      <c r="B71" s="15"/>
      <c r="C71" s="41"/>
      <c r="D71" s="39"/>
      <c r="E71" s="28"/>
      <c r="F71" s="25">
        <f>SUM(F65,F68)</f>
        <v>4642076</v>
      </c>
      <c r="G71" s="53"/>
      <c r="H71" s="41"/>
      <c r="I71" s="59"/>
      <c r="J71" s="4"/>
    </row>
    <row r="72" spans="1:10" ht="12.75" customHeight="1" x14ac:dyDescent="0.15">
      <c r="A72" s="63" t="s">
        <v>14</v>
      </c>
      <c r="B72" s="64"/>
      <c r="C72" s="34">
        <f>SUM(C66,C69)</f>
        <v>457426718</v>
      </c>
      <c r="D72" s="60">
        <f t="shared" ref="D72" si="3">SUM(D66,D69)</f>
        <v>425150779</v>
      </c>
      <c r="E72" s="31" t="s">
        <v>31</v>
      </c>
      <c r="F72" s="46">
        <f>SUM(F66,F69)</f>
        <v>-386735</v>
      </c>
      <c r="G72" s="54">
        <f>SUM(D72,F73)</f>
        <v>429406120</v>
      </c>
      <c r="H72" s="34">
        <f>+G72-C72</f>
        <v>-28020598</v>
      </c>
      <c r="I72" s="55">
        <f>ROUND(H72/C72*100,2)</f>
        <v>-6.13</v>
      </c>
      <c r="J72" s="2"/>
    </row>
    <row r="73" spans="1:10" ht="12.75" customHeight="1" thickBot="1" x14ac:dyDescent="0.2">
      <c r="A73" s="10"/>
      <c r="B73" s="13"/>
      <c r="C73" s="36"/>
      <c r="D73" s="37"/>
      <c r="E73" s="61"/>
      <c r="F73" s="62">
        <f>SUM(F71:F72)</f>
        <v>4255341</v>
      </c>
      <c r="G73" s="56"/>
      <c r="H73" s="36"/>
      <c r="I73" s="36"/>
      <c r="J73" s="14"/>
    </row>
  </sheetData>
  <mergeCells count="18">
    <mergeCell ref="A1:J1"/>
    <mergeCell ref="H2:J2"/>
    <mergeCell ref="A3:B4"/>
    <mergeCell ref="C3:C4"/>
    <mergeCell ref="D3:G3"/>
    <mergeCell ref="H3:H4"/>
    <mergeCell ref="I3:I4"/>
    <mergeCell ref="J3:J4"/>
    <mergeCell ref="E4:F4"/>
    <mergeCell ref="A66:B66"/>
    <mergeCell ref="A68:A70"/>
    <mergeCell ref="A72:B72"/>
    <mergeCell ref="A6:B6"/>
    <mergeCell ref="A8:A46"/>
    <mergeCell ref="B17:B19"/>
    <mergeCell ref="B29:B31"/>
    <mergeCell ref="A48:B48"/>
    <mergeCell ref="A50:A6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2" firstPageNumber="2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R3.12補</vt:lpstr>
      <vt:lpstr>R3.12補!Print_Area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nt025119</cp:lastModifiedBy>
  <cp:lastPrinted>2021-10-25T07:59:39Z</cp:lastPrinted>
  <dcterms:created xsi:type="dcterms:W3CDTF">1998-01-20T01:29:43Z</dcterms:created>
  <dcterms:modified xsi:type="dcterms:W3CDTF">2022-02-24T00:51:12Z</dcterms:modified>
</cp:coreProperties>
</file>