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_庶務\★オープンデータ\R2年度【ファイル準備済】\04_R2.9補正\"/>
    </mc:Choice>
  </mc:AlternateContent>
  <xr:revisionPtr revIDLastSave="0" documentId="13_ncr:1_{D3A98211-0181-41FA-81BE-5D28E2E6B682}" xr6:coauthVersionLast="36" xr6:coauthVersionMax="36" xr10:uidLastSave="{00000000-0000-0000-0000-000000000000}"/>
  <bookViews>
    <workbookView xWindow="0" yWindow="0" windowWidth="20490" windowHeight="7905" xr2:uid="{00000000-000D-0000-FFFF-FFFF00000000}"/>
  </bookViews>
  <sheets>
    <sheet name="R2.9補" sheetId="4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9" i="44" l="1"/>
  <c r="H69" i="44" s="1"/>
  <c r="I69" i="44" s="1"/>
  <c r="F63" i="44"/>
  <c r="D63" i="44"/>
  <c r="G63" i="44" s="1"/>
  <c r="C63" i="44"/>
  <c r="G60" i="44"/>
  <c r="H60" i="44" s="1"/>
  <c r="I60" i="44" s="1"/>
  <c r="G57" i="44"/>
  <c r="H57" i="44" s="1"/>
  <c r="I57" i="44" s="1"/>
  <c r="G54" i="44"/>
  <c r="H54" i="44" s="1"/>
  <c r="I54" i="44" s="1"/>
  <c r="G51" i="44"/>
  <c r="H51" i="44" s="1"/>
  <c r="I51" i="44" s="1"/>
  <c r="F45" i="44"/>
  <c r="F48" i="44" s="1"/>
  <c r="F66" i="44" s="1"/>
  <c r="F72" i="44" s="1"/>
  <c r="D45" i="44"/>
  <c r="D48" i="44" s="1"/>
  <c r="C45" i="44"/>
  <c r="C48" i="44" s="1"/>
  <c r="G42" i="44"/>
  <c r="H42" i="44" s="1"/>
  <c r="I42" i="44" s="1"/>
  <c r="G39" i="44"/>
  <c r="H39" i="44" s="1"/>
  <c r="I39" i="44" s="1"/>
  <c r="G36" i="44"/>
  <c r="H36" i="44" s="1"/>
  <c r="I36" i="44" s="1"/>
  <c r="G33" i="44"/>
  <c r="H33" i="44" s="1"/>
  <c r="I33" i="44" s="1"/>
  <c r="G30" i="44"/>
  <c r="H30" i="44" s="1"/>
  <c r="I30" i="44" s="1"/>
  <c r="G27" i="44"/>
  <c r="H27" i="44" s="1"/>
  <c r="I27" i="44" s="1"/>
  <c r="G24" i="44"/>
  <c r="H24" i="44" s="1"/>
  <c r="I24" i="44" s="1"/>
  <c r="G21" i="44"/>
  <c r="H21" i="44" s="1"/>
  <c r="I21" i="44" s="1"/>
  <c r="G18" i="44"/>
  <c r="H18" i="44" s="1"/>
  <c r="I18" i="44" s="1"/>
  <c r="G15" i="44"/>
  <c r="H15" i="44" s="1"/>
  <c r="I15" i="44" s="1"/>
  <c r="G12" i="44"/>
  <c r="H12" i="44" s="1"/>
  <c r="I12" i="44" s="1"/>
  <c r="G9" i="44"/>
  <c r="H9" i="44" s="1"/>
  <c r="I9" i="44" s="1"/>
  <c r="G6" i="44"/>
  <c r="H6" i="44" s="1"/>
  <c r="I6" i="44" s="1"/>
  <c r="H63" i="44" l="1"/>
  <c r="I63" i="44" s="1"/>
  <c r="C66" i="44"/>
  <c r="C72" i="44" s="1"/>
  <c r="D66" i="44"/>
  <c r="G48" i="44"/>
  <c r="H48" i="44" s="1"/>
  <c r="I48" i="44" s="1"/>
  <c r="G45" i="44"/>
  <c r="H45" i="44" s="1"/>
  <c r="I45" i="44" s="1"/>
  <c r="D72" i="44" l="1"/>
  <c r="G72" i="44" s="1"/>
  <c r="H72" i="44" s="1"/>
  <c r="I72" i="44" s="1"/>
  <c r="G66" i="44"/>
  <c r="H66" i="44" s="1"/>
  <c r="I66" i="44" s="1"/>
</calcChain>
</file>

<file path=xl/sharedStrings.xml><?xml version="1.0" encoding="utf-8"?>
<sst xmlns="http://schemas.openxmlformats.org/spreadsheetml/2006/main" count="37" uniqueCount="37">
  <si>
    <t>競輪会計</t>
  </si>
  <si>
    <t>国保会計</t>
  </si>
  <si>
    <t>介護保険会計</t>
  </si>
  <si>
    <t>（単位：千円）</t>
  </si>
  <si>
    <t>区      分</t>
  </si>
  <si>
    <t>備考</t>
  </si>
  <si>
    <t>現計予算額</t>
  </si>
  <si>
    <t>計   （Ｂ）</t>
  </si>
  <si>
    <t>一    般    会    計    （ａ）</t>
  </si>
  <si>
    <t>計   （ａ＋ｂ）     （ｃ）</t>
  </si>
  <si>
    <t>企業会計</t>
  </si>
  <si>
    <t>計 　     　 (b)</t>
  </si>
  <si>
    <t xml:space="preserve">特  別  会  計 </t>
  </si>
  <si>
    <t>計  （ｃ＋ｄ）   （ｅ）</t>
    <phoneticPr fontId="1"/>
  </si>
  <si>
    <t>合  計  （e＋f）   （g）</t>
    <phoneticPr fontId="1"/>
  </si>
  <si>
    <t>公債管理会計(f)</t>
    <rPh sb="0" eb="2">
      <t>コウサイ</t>
    </rPh>
    <rPh sb="2" eb="4">
      <t>カンリ</t>
    </rPh>
    <rPh sb="4" eb="6">
      <t>カイケイ</t>
    </rPh>
    <phoneticPr fontId="1"/>
  </si>
  <si>
    <t>特別会計</t>
    <rPh sb="0" eb="2">
      <t>トクベツ</t>
    </rPh>
    <rPh sb="2" eb="3">
      <t>カイ</t>
    </rPh>
    <rPh sb="3" eb="4">
      <t>ケイ</t>
    </rPh>
    <phoneticPr fontId="1"/>
  </si>
  <si>
    <t>増  減  額
(B-Ａ)   Ｃ</t>
    <phoneticPr fontId="4"/>
  </si>
  <si>
    <t>増 減 率
C/A  ％</t>
    <phoneticPr fontId="4"/>
  </si>
  <si>
    <t>駐車場会計</t>
    <phoneticPr fontId="4"/>
  </si>
  <si>
    <t>道後温泉会計</t>
    <phoneticPr fontId="4"/>
  </si>
  <si>
    <t>卸売市場会計</t>
    <phoneticPr fontId="4"/>
  </si>
  <si>
    <t>勤労者福祉
サービスセンター会計</t>
    <phoneticPr fontId="4"/>
  </si>
  <si>
    <t>鹿島観光会計</t>
    <phoneticPr fontId="4"/>
  </si>
  <si>
    <t>小規模下水道会計</t>
    <phoneticPr fontId="4"/>
  </si>
  <si>
    <t>松山城観光会計</t>
    <rPh sb="0" eb="2">
      <t>マツヤマ</t>
    </rPh>
    <rPh sb="3" eb="5">
      <t>カンコウ</t>
    </rPh>
    <rPh sb="5" eb="6">
      <t>カイ</t>
    </rPh>
    <rPh sb="6" eb="7">
      <t>ケイ</t>
    </rPh>
    <phoneticPr fontId="4"/>
  </si>
  <si>
    <t>後期高齢者医療会計</t>
    <rPh sb="0" eb="2">
      <t>コウキ</t>
    </rPh>
    <rPh sb="2" eb="5">
      <t>コウレイシャ</t>
    </rPh>
    <rPh sb="5" eb="7">
      <t>イリョウ</t>
    </rPh>
    <rPh sb="7" eb="9">
      <t>カイケイ</t>
    </rPh>
    <phoneticPr fontId="4"/>
  </si>
  <si>
    <t>水道会計</t>
    <phoneticPr fontId="4"/>
  </si>
  <si>
    <t>簡易水道会計</t>
    <phoneticPr fontId="4"/>
  </si>
  <si>
    <t>工業用水道会計</t>
    <phoneticPr fontId="4"/>
  </si>
  <si>
    <t>公共下水道会計</t>
    <rPh sb="0" eb="2">
      <t>コウキョウ</t>
    </rPh>
    <rPh sb="2" eb="5">
      <t>ゲスイドウ</t>
    </rPh>
    <rPh sb="5" eb="7">
      <t>カイケイ</t>
    </rPh>
    <phoneticPr fontId="4"/>
  </si>
  <si>
    <t>計         （ｄ）</t>
    <phoneticPr fontId="4"/>
  </si>
  <si>
    <t>母子父子寡婦
貸付会計</t>
    <rPh sb="2" eb="4">
      <t>フシ</t>
    </rPh>
    <phoneticPr fontId="2"/>
  </si>
  <si>
    <t>令 和 2 年 度 各 会 計 別 予 算 総 括 表</t>
    <rPh sb="0" eb="1">
      <t>レイ</t>
    </rPh>
    <rPh sb="2" eb="3">
      <t>ワ</t>
    </rPh>
    <phoneticPr fontId="1"/>
  </si>
  <si>
    <t>元年度
同期補正後
予算額   （Ａ）</t>
    <rPh sb="0" eb="1">
      <t>モト</t>
    </rPh>
    <rPh sb="4" eb="6">
      <t>ドウキ</t>
    </rPh>
    <rPh sb="6" eb="8">
      <t>ホセイ</t>
    </rPh>
    <rPh sb="8" eb="9">
      <t>ゴ</t>
    </rPh>
    <phoneticPr fontId="1"/>
  </si>
  <si>
    <t>2    年    度</t>
    <phoneticPr fontId="1"/>
  </si>
  <si>
    <t>9月補正額</t>
    <rPh sb="1" eb="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</si>
</sst>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#,##0_);[Red]\(#,##0\)"/>
    <numFmt numFmtId="178" formatCode="0.00;&quot;△ &quot;0.00"/>
    <numFmt numFmtId="179" formatCode="#,##0&quot; &quot;;&quot;△ &quot;#,##0&quot; &quot;"/>
  </numFmts>
  <fonts count="7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15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177" fontId="2" fillId="0" borderId="3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7" fontId="2" fillId="0" borderId="1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76" fontId="2" fillId="0" borderId="7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 textRotation="255"/>
    </xf>
    <xf numFmtId="177" fontId="2" fillId="0" borderId="13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3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distributed" vertical="center"/>
    </xf>
    <xf numFmtId="0" fontId="2" fillId="0" borderId="1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distributed" vertical="center"/>
    </xf>
    <xf numFmtId="0" fontId="2" fillId="0" borderId="13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right" vertical="center"/>
    </xf>
    <xf numFmtId="179" fontId="2" fillId="0" borderId="13" xfId="0" applyNumberFormat="1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right" vertical="center"/>
    </xf>
    <xf numFmtId="176" fontId="2" fillId="0" borderId="16" xfId="0" applyNumberFormat="1" applyFont="1" applyFill="1" applyBorder="1" applyAlignment="1">
      <alignment vertical="center" shrinkToFit="1"/>
    </xf>
    <xf numFmtId="176" fontId="2" fillId="0" borderId="17" xfId="0" applyNumberFormat="1" applyFont="1" applyFill="1" applyBorder="1" applyAlignment="1">
      <alignment vertical="center" shrinkToFit="1"/>
    </xf>
    <xf numFmtId="176" fontId="2" fillId="0" borderId="18" xfId="0" applyNumberFormat="1" applyFont="1" applyFill="1" applyBorder="1" applyAlignment="1">
      <alignment vertical="center" shrinkToFit="1"/>
    </xf>
    <xf numFmtId="177" fontId="2" fillId="0" borderId="21" xfId="0" applyNumberFormat="1" applyFont="1" applyFill="1" applyBorder="1" applyAlignment="1">
      <alignment horizontal="right" vertical="center" shrinkToFit="1"/>
    </xf>
    <xf numFmtId="177" fontId="2" fillId="0" borderId="22" xfId="0" applyNumberFormat="1" applyFont="1" applyFill="1" applyBorder="1" applyAlignment="1">
      <alignment horizontal="right" vertical="center" shrinkToFit="1"/>
    </xf>
    <xf numFmtId="177" fontId="2" fillId="0" borderId="23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vertical="center"/>
    </xf>
    <xf numFmtId="179" fontId="2" fillId="0" borderId="25" xfId="0" applyNumberFormat="1" applyFont="1" applyFill="1" applyBorder="1" applyAlignment="1">
      <alignment horizontal="right" vertical="center"/>
    </xf>
    <xf numFmtId="177" fontId="2" fillId="0" borderId="14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distributed" vertical="center" wrapText="1"/>
    </xf>
    <xf numFmtId="177" fontId="2" fillId="0" borderId="6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shrinkToFit="1"/>
    </xf>
    <xf numFmtId="176" fontId="2" fillId="0" borderId="4" xfId="0" applyNumberFormat="1" applyFont="1" applyFill="1" applyBorder="1" applyAlignment="1">
      <alignment vertical="center" shrinkToFit="1"/>
    </xf>
    <xf numFmtId="178" fontId="2" fillId="0" borderId="4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 shrinkToFit="1"/>
    </xf>
    <xf numFmtId="177" fontId="2" fillId="0" borderId="6" xfId="0" applyNumberFormat="1" applyFont="1" applyFill="1" applyBorder="1" applyAlignment="1">
      <alignment vertical="center"/>
    </xf>
    <xf numFmtId="0" fontId="2" fillId="0" borderId="11" xfId="0" applyFont="1" applyFill="1" applyBorder="1" applyAlignment="1">
      <alignment vertical="center" shrinkToFit="1"/>
    </xf>
    <xf numFmtId="176" fontId="2" fillId="0" borderId="7" xfId="0" applyNumberFormat="1" applyFont="1" applyFill="1" applyBorder="1" applyAlignment="1">
      <alignment vertical="center" shrinkToFit="1"/>
    </xf>
    <xf numFmtId="178" fontId="2" fillId="0" borderId="7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 shrinkToFit="1"/>
    </xf>
    <xf numFmtId="178" fontId="2" fillId="0" borderId="11" xfId="0" applyNumberFormat="1" applyFont="1" applyFill="1" applyBorder="1" applyAlignment="1">
      <alignment vertical="center"/>
    </xf>
    <xf numFmtId="176" fontId="2" fillId="0" borderId="3" xfId="0" applyNumberFormat="1" applyFont="1" applyFill="1" applyBorder="1" applyAlignment="1">
      <alignment vertical="center"/>
    </xf>
    <xf numFmtId="176" fontId="2" fillId="0" borderId="22" xfId="0" applyNumberFormat="1" applyFont="1" applyFill="1" applyBorder="1" applyAlignment="1">
      <alignment horizontal="right" vertical="center" shrinkToFit="1"/>
    </xf>
    <xf numFmtId="177" fontId="2" fillId="0" borderId="24" xfId="0" applyNumberFormat="1" applyFont="1" applyFill="1" applyBorder="1" applyAlignment="1">
      <alignment horizontal="right" vertical="center" shrinkToFit="1"/>
    </xf>
    <xf numFmtId="0" fontId="5" fillId="0" borderId="0" xfId="0" applyFont="1" applyFill="1" applyAlignment="1">
      <alignment horizontal="center" vertical="center"/>
    </xf>
    <xf numFmtId="0" fontId="2" fillId="0" borderId="12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center" vertical="center" textRotation="255"/>
    </xf>
    <xf numFmtId="0" fontId="2" fillId="0" borderId="4" xfId="0" applyFont="1" applyFill="1" applyBorder="1" applyAlignment="1">
      <alignment horizontal="center" vertical="center" textRotation="255"/>
    </xf>
    <xf numFmtId="0" fontId="2" fillId="0" borderId="7" xfId="0" applyFont="1" applyFill="1" applyBorder="1" applyAlignment="1">
      <alignment horizontal="center" vertical="center" textRotation="255"/>
    </xf>
    <xf numFmtId="0" fontId="2" fillId="0" borderId="11" xfId="0" applyFont="1" applyFill="1" applyBorder="1" applyAlignment="1">
      <alignment horizontal="distributed" vertical="center" wrapText="1"/>
    </xf>
    <xf numFmtId="0" fontId="2" fillId="0" borderId="4" xfId="0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11" xfId="0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5D39B-41B5-4066-BEE7-63AD3D5B9C1C}">
  <sheetPr>
    <tabColor rgb="FFFFFF00"/>
  </sheetPr>
  <dimension ref="A1:J73"/>
  <sheetViews>
    <sheetView tabSelected="1" view="pageBreakPreview" zoomScaleNormal="100" zoomScaleSheetLayoutView="100" workbookViewId="0">
      <selection sqref="A1:J1"/>
    </sheetView>
  </sheetViews>
  <sheetFormatPr defaultRowHeight="13.5" x14ac:dyDescent="0.15"/>
  <cols>
    <col min="1" max="1" width="3.625" style="1" customWidth="1"/>
    <col min="2" max="2" width="19.375" style="1" customWidth="1"/>
    <col min="3" max="4" width="13.5" style="1" customWidth="1"/>
    <col min="5" max="5" width="2.875" style="1" customWidth="1"/>
    <col min="6" max="8" width="13.5" style="1" customWidth="1"/>
    <col min="9" max="9" width="9.25" style="1" bestFit="1" customWidth="1"/>
    <col min="10" max="10" width="6.375" style="1" hidden="1" customWidth="1"/>
    <col min="11" max="16384" width="9" style="1"/>
  </cols>
  <sheetData>
    <row r="1" spans="1:10" ht="26.25" customHeight="1" x14ac:dyDescent="0.15">
      <c r="A1" s="63" t="s">
        <v>33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21" customHeight="1" x14ac:dyDescent="0.15">
      <c r="E2" s="39"/>
      <c r="H2" s="64" t="s">
        <v>3</v>
      </c>
      <c r="I2" s="64"/>
      <c r="J2" s="64"/>
    </row>
    <row r="3" spans="1:10" ht="30" customHeight="1" thickBot="1" x14ac:dyDescent="0.2">
      <c r="A3" s="65" t="s">
        <v>4</v>
      </c>
      <c r="B3" s="66"/>
      <c r="C3" s="69" t="s">
        <v>34</v>
      </c>
      <c r="D3" s="71" t="s">
        <v>35</v>
      </c>
      <c r="E3" s="72"/>
      <c r="F3" s="73"/>
      <c r="G3" s="74"/>
      <c r="H3" s="69" t="s">
        <v>17</v>
      </c>
      <c r="I3" s="69" t="s">
        <v>18</v>
      </c>
      <c r="J3" s="76" t="s">
        <v>5</v>
      </c>
    </row>
    <row r="4" spans="1:10" ht="30" customHeight="1" x14ac:dyDescent="0.15">
      <c r="A4" s="67"/>
      <c r="B4" s="68"/>
      <c r="C4" s="70"/>
      <c r="D4" s="43" t="s">
        <v>6</v>
      </c>
      <c r="E4" s="77" t="s">
        <v>36</v>
      </c>
      <c r="F4" s="78"/>
      <c r="G4" s="9" t="s">
        <v>7</v>
      </c>
      <c r="H4" s="70"/>
      <c r="I4" s="75"/>
      <c r="J4" s="75"/>
    </row>
    <row r="5" spans="1:10" ht="12.75" customHeight="1" x14ac:dyDescent="0.15">
      <c r="A5" s="10"/>
      <c r="B5" s="11"/>
      <c r="C5" s="2"/>
      <c r="D5" s="12"/>
      <c r="E5" s="36"/>
      <c r="F5" s="33"/>
      <c r="G5" s="48"/>
      <c r="H5" s="49"/>
      <c r="I5" s="13"/>
      <c r="J5" s="13"/>
    </row>
    <row r="6" spans="1:10" ht="12.75" customHeight="1" x14ac:dyDescent="0.15">
      <c r="A6" s="79" t="s">
        <v>8</v>
      </c>
      <c r="B6" s="84"/>
      <c r="C6" s="3">
        <v>187762196</v>
      </c>
      <c r="D6" s="40">
        <v>247285724</v>
      </c>
      <c r="E6" s="37"/>
      <c r="F6" s="34">
        <v>5779546</v>
      </c>
      <c r="G6" s="41">
        <f>SUM(D6:F6)</f>
        <v>253065270</v>
      </c>
      <c r="H6" s="50">
        <f>+G6-C6</f>
        <v>65303074</v>
      </c>
      <c r="I6" s="51">
        <f>ROUND(H6/C6*100,2)</f>
        <v>34.78</v>
      </c>
      <c r="J6" s="13"/>
    </row>
    <row r="7" spans="1:10" ht="12.75" customHeight="1" x14ac:dyDescent="0.15">
      <c r="A7" s="14"/>
      <c r="B7" s="19"/>
      <c r="C7" s="4"/>
      <c r="D7" s="7"/>
      <c r="E7" s="38"/>
      <c r="F7" s="35"/>
      <c r="G7" s="52"/>
      <c r="H7" s="53"/>
      <c r="I7" s="4"/>
      <c r="J7" s="15"/>
    </row>
    <row r="8" spans="1:10" ht="12.75" customHeight="1" x14ac:dyDescent="0.15">
      <c r="A8" s="85" t="s">
        <v>12</v>
      </c>
      <c r="B8" s="26"/>
      <c r="C8" s="23"/>
      <c r="D8" s="17"/>
      <c r="E8" s="36"/>
      <c r="F8" s="33"/>
      <c r="G8" s="54"/>
      <c r="H8" s="55"/>
      <c r="I8" s="23"/>
      <c r="J8" s="15"/>
    </row>
    <row r="9" spans="1:10" ht="12.75" customHeight="1" x14ac:dyDescent="0.15">
      <c r="A9" s="86"/>
      <c r="B9" s="21" t="s">
        <v>0</v>
      </c>
      <c r="C9" s="3">
        <v>18635800</v>
      </c>
      <c r="D9" s="8">
        <v>18893700</v>
      </c>
      <c r="E9" s="37"/>
      <c r="F9" s="34">
        <v>0</v>
      </c>
      <c r="G9" s="41">
        <f t="shared" ref="G9:G66" si="0">SUM(D9:F9)</f>
        <v>18893700</v>
      </c>
      <c r="H9" s="50">
        <f t="shared" ref="H9:H45" si="1">+G9-C9</f>
        <v>257900</v>
      </c>
      <c r="I9" s="51">
        <f>ROUND(H9/C9*100,2)</f>
        <v>1.38</v>
      </c>
      <c r="J9" s="5"/>
    </row>
    <row r="10" spans="1:10" ht="12.75" customHeight="1" x14ac:dyDescent="0.15">
      <c r="A10" s="86"/>
      <c r="B10" s="27"/>
      <c r="C10" s="15"/>
      <c r="D10" s="7"/>
      <c r="E10" s="38"/>
      <c r="F10" s="35"/>
      <c r="G10" s="52"/>
      <c r="H10" s="56"/>
      <c r="I10" s="57"/>
      <c r="J10" s="5"/>
    </row>
    <row r="11" spans="1:10" ht="12.75" customHeight="1" x14ac:dyDescent="0.15">
      <c r="A11" s="86"/>
      <c r="B11" s="26"/>
      <c r="C11" s="23"/>
      <c r="D11" s="17"/>
      <c r="E11" s="36"/>
      <c r="F11" s="33"/>
      <c r="G11" s="54"/>
      <c r="H11" s="55"/>
      <c r="I11" s="23"/>
      <c r="J11" s="5"/>
    </row>
    <row r="12" spans="1:10" ht="12.75" customHeight="1" x14ac:dyDescent="0.15">
      <c r="A12" s="86"/>
      <c r="B12" s="21" t="s">
        <v>1</v>
      </c>
      <c r="C12" s="3">
        <v>54756000</v>
      </c>
      <c r="D12" s="8">
        <v>54192660</v>
      </c>
      <c r="E12" s="37"/>
      <c r="F12" s="34">
        <v>0</v>
      </c>
      <c r="G12" s="41">
        <f t="shared" si="0"/>
        <v>54192660</v>
      </c>
      <c r="H12" s="50">
        <f t="shared" si="1"/>
        <v>-563340</v>
      </c>
      <c r="I12" s="51">
        <f>ROUND(H12/C12*100,2)</f>
        <v>-1.03</v>
      </c>
      <c r="J12" s="5"/>
    </row>
    <row r="13" spans="1:10" ht="12.75" customHeight="1" x14ac:dyDescent="0.15">
      <c r="A13" s="86"/>
      <c r="B13" s="27"/>
      <c r="C13" s="15"/>
      <c r="D13" s="7"/>
      <c r="E13" s="38"/>
      <c r="F13" s="35"/>
      <c r="G13" s="52"/>
      <c r="H13" s="56"/>
      <c r="I13" s="57"/>
      <c r="J13" s="5"/>
    </row>
    <row r="14" spans="1:10" ht="12.75" customHeight="1" x14ac:dyDescent="0.15">
      <c r="A14" s="86"/>
      <c r="B14" s="26"/>
      <c r="C14" s="23"/>
      <c r="D14" s="17"/>
      <c r="E14" s="36"/>
      <c r="F14" s="33"/>
      <c r="G14" s="54"/>
      <c r="H14" s="55"/>
      <c r="I14" s="23"/>
      <c r="J14" s="5"/>
    </row>
    <row r="15" spans="1:10" ht="12.75" customHeight="1" x14ac:dyDescent="0.15">
      <c r="A15" s="86"/>
      <c r="B15" s="21" t="s">
        <v>2</v>
      </c>
      <c r="C15" s="3">
        <v>49468200</v>
      </c>
      <c r="D15" s="8">
        <v>51206100</v>
      </c>
      <c r="E15" s="37"/>
      <c r="F15" s="34">
        <v>0</v>
      </c>
      <c r="G15" s="41">
        <f t="shared" si="0"/>
        <v>51206100</v>
      </c>
      <c r="H15" s="50">
        <f t="shared" si="1"/>
        <v>1737900</v>
      </c>
      <c r="I15" s="51">
        <f t="shared" ref="I15:I45" si="2">ROUND(H15/C15*100,2)</f>
        <v>3.51</v>
      </c>
      <c r="J15" s="5"/>
    </row>
    <row r="16" spans="1:10" ht="12.75" customHeight="1" x14ac:dyDescent="0.15">
      <c r="A16" s="86"/>
      <c r="B16" s="27"/>
      <c r="C16" s="15"/>
      <c r="D16" s="7"/>
      <c r="E16" s="38"/>
      <c r="F16" s="35"/>
      <c r="G16" s="52"/>
      <c r="H16" s="56"/>
      <c r="I16" s="57"/>
      <c r="J16" s="5"/>
    </row>
    <row r="17" spans="1:10" ht="12.75" customHeight="1" x14ac:dyDescent="0.15">
      <c r="A17" s="86"/>
      <c r="B17" s="88" t="s">
        <v>32</v>
      </c>
      <c r="C17" s="23"/>
      <c r="D17" s="17"/>
      <c r="E17" s="36"/>
      <c r="F17" s="33"/>
      <c r="G17" s="54"/>
      <c r="H17" s="55"/>
      <c r="I17" s="23"/>
      <c r="J17" s="5"/>
    </row>
    <row r="18" spans="1:10" ht="12.75" customHeight="1" x14ac:dyDescent="0.15">
      <c r="A18" s="86"/>
      <c r="B18" s="89"/>
      <c r="C18" s="3">
        <v>427500</v>
      </c>
      <c r="D18" s="8">
        <v>414100</v>
      </c>
      <c r="E18" s="37"/>
      <c r="F18" s="34">
        <v>0</v>
      </c>
      <c r="G18" s="41">
        <f t="shared" si="0"/>
        <v>414100</v>
      </c>
      <c r="H18" s="50">
        <f t="shared" si="1"/>
        <v>-13400</v>
      </c>
      <c r="I18" s="51">
        <f t="shared" si="2"/>
        <v>-3.13</v>
      </c>
      <c r="J18" s="5"/>
    </row>
    <row r="19" spans="1:10" ht="12.75" customHeight="1" x14ac:dyDescent="0.15">
      <c r="A19" s="86"/>
      <c r="B19" s="90"/>
      <c r="C19" s="15"/>
      <c r="D19" s="7"/>
      <c r="E19" s="38"/>
      <c r="F19" s="35"/>
      <c r="G19" s="52"/>
      <c r="H19" s="56"/>
      <c r="I19" s="57"/>
      <c r="J19" s="5"/>
    </row>
    <row r="20" spans="1:10" ht="12.75" customHeight="1" x14ac:dyDescent="0.15">
      <c r="A20" s="86"/>
      <c r="B20" s="26"/>
      <c r="C20" s="23"/>
      <c r="D20" s="17"/>
      <c r="E20" s="36"/>
      <c r="F20" s="33"/>
      <c r="G20" s="54"/>
      <c r="H20" s="55"/>
      <c r="I20" s="23"/>
      <c r="J20" s="5"/>
    </row>
    <row r="21" spans="1:10" ht="12.75" customHeight="1" x14ac:dyDescent="0.15">
      <c r="A21" s="86"/>
      <c r="B21" s="21" t="s">
        <v>19</v>
      </c>
      <c r="C21" s="3">
        <v>25100</v>
      </c>
      <c r="D21" s="8">
        <v>26500</v>
      </c>
      <c r="E21" s="37"/>
      <c r="F21" s="34">
        <v>0</v>
      </c>
      <c r="G21" s="41">
        <f t="shared" si="0"/>
        <v>26500</v>
      </c>
      <c r="H21" s="50">
        <f t="shared" si="1"/>
        <v>1400</v>
      </c>
      <c r="I21" s="51">
        <f t="shared" si="2"/>
        <v>5.58</v>
      </c>
      <c r="J21" s="5"/>
    </row>
    <row r="22" spans="1:10" ht="12.75" customHeight="1" x14ac:dyDescent="0.15">
      <c r="A22" s="86"/>
      <c r="B22" s="27"/>
      <c r="C22" s="15"/>
      <c r="D22" s="7"/>
      <c r="E22" s="38"/>
      <c r="F22" s="35"/>
      <c r="G22" s="52"/>
      <c r="H22" s="56"/>
      <c r="I22" s="57"/>
      <c r="J22" s="5"/>
    </row>
    <row r="23" spans="1:10" ht="12.75" customHeight="1" x14ac:dyDescent="0.15">
      <c r="A23" s="86"/>
      <c r="B23" s="26"/>
      <c r="C23" s="23"/>
      <c r="D23" s="17"/>
      <c r="E23" s="36"/>
      <c r="F23" s="33"/>
      <c r="G23" s="54"/>
      <c r="H23" s="55"/>
      <c r="I23" s="23"/>
      <c r="J23" s="5"/>
    </row>
    <row r="24" spans="1:10" ht="12.75" customHeight="1" x14ac:dyDescent="0.15">
      <c r="A24" s="86"/>
      <c r="B24" s="21" t="s">
        <v>20</v>
      </c>
      <c r="C24" s="3">
        <v>1070600</v>
      </c>
      <c r="D24" s="8">
        <v>1143300</v>
      </c>
      <c r="E24" s="37"/>
      <c r="F24" s="34">
        <v>0</v>
      </c>
      <c r="G24" s="41">
        <f t="shared" si="0"/>
        <v>1143300</v>
      </c>
      <c r="H24" s="50">
        <f t="shared" si="1"/>
        <v>72700</v>
      </c>
      <c r="I24" s="51">
        <f t="shared" si="2"/>
        <v>6.79</v>
      </c>
      <c r="J24" s="5"/>
    </row>
    <row r="25" spans="1:10" ht="12.75" customHeight="1" x14ac:dyDescent="0.15">
      <c r="A25" s="86"/>
      <c r="B25" s="27"/>
      <c r="C25" s="15"/>
      <c r="D25" s="7"/>
      <c r="E25" s="38"/>
      <c r="F25" s="35"/>
      <c r="G25" s="52"/>
      <c r="H25" s="56"/>
      <c r="I25" s="57"/>
      <c r="J25" s="5"/>
    </row>
    <row r="26" spans="1:10" ht="12.75" customHeight="1" x14ac:dyDescent="0.15">
      <c r="A26" s="86"/>
      <c r="B26" s="26"/>
      <c r="C26" s="23"/>
      <c r="D26" s="17"/>
      <c r="E26" s="36"/>
      <c r="F26" s="33"/>
      <c r="G26" s="54"/>
      <c r="H26" s="55"/>
      <c r="I26" s="23"/>
      <c r="J26" s="5"/>
    </row>
    <row r="27" spans="1:10" ht="12.75" customHeight="1" x14ac:dyDescent="0.15">
      <c r="A27" s="86"/>
      <c r="B27" s="21" t="s">
        <v>21</v>
      </c>
      <c r="C27" s="3">
        <v>655600</v>
      </c>
      <c r="D27" s="8">
        <v>873300</v>
      </c>
      <c r="E27" s="37"/>
      <c r="F27" s="34">
        <v>43842</v>
      </c>
      <c r="G27" s="41">
        <f t="shared" si="0"/>
        <v>917142</v>
      </c>
      <c r="H27" s="50">
        <f t="shared" si="1"/>
        <v>261542</v>
      </c>
      <c r="I27" s="51">
        <f t="shared" si="2"/>
        <v>39.89</v>
      </c>
      <c r="J27" s="5"/>
    </row>
    <row r="28" spans="1:10" ht="12.75" customHeight="1" x14ac:dyDescent="0.15">
      <c r="A28" s="86"/>
      <c r="B28" s="27"/>
      <c r="C28" s="15"/>
      <c r="D28" s="7"/>
      <c r="E28" s="38"/>
      <c r="F28" s="35"/>
      <c r="G28" s="52"/>
      <c r="H28" s="56"/>
      <c r="I28" s="57"/>
      <c r="J28" s="5"/>
    </row>
    <row r="29" spans="1:10" ht="12.75" customHeight="1" x14ac:dyDescent="0.15">
      <c r="A29" s="86"/>
      <c r="B29" s="91" t="s">
        <v>22</v>
      </c>
      <c r="C29" s="23"/>
      <c r="D29" s="17"/>
      <c r="E29" s="36"/>
      <c r="F29" s="33"/>
      <c r="G29" s="54"/>
      <c r="H29" s="55"/>
      <c r="I29" s="23"/>
      <c r="J29" s="5"/>
    </row>
    <row r="30" spans="1:10" ht="12.75" customHeight="1" x14ac:dyDescent="0.15">
      <c r="A30" s="86"/>
      <c r="B30" s="89"/>
      <c r="C30" s="3">
        <v>94638</v>
      </c>
      <c r="D30" s="8">
        <v>88200</v>
      </c>
      <c r="E30" s="37"/>
      <c r="F30" s="34">
        <v>0</v>
      </c>
      <c r="G30" s="41">
        <f t="shared" si="0"/>
        <v>88200</v>
      </c>
      <c r="H30" s="50">
        <f t="shared" si="1"/>
        <v>-6438</v>
      </c>
      <c r="I30" s="51">
        <f t="shared" si="2"/>
        <v>-6.8</v>
      </c>
      <c r="J30" s="5"/>
    </row>
    <row r="31" spans="1:10" ht="12.75" customHeight="1" x14ac:dyDescent="0.15">
      <c r="A31" s="86"/>
      <c r="B31" s="90"/>
      <c r="C31" s="15"/>
      <c r="D31" s="7"/>
      <c r="E31" s="38"/>
      <c r="F31" s="35"/>
      <c r="G31" s="52"/>
      <c r="H31" s="56"/>
      <c r="I31" s="57"/>
      <c r="J31" s="5"/>
    </row>
    <row r="32" spans="1:10" ht="12.75" customHeight="1" x14ac:dyDescent="0.15">
      <c r="A32" s="86"/>
      <c r="B32" s="26"/>
      <c r="C32" s="23"/>
      <c r="D32" s="17"/>
      <c r="E32" s="36"/>
      <c r="F32" s="33"/>
      <c r="G32" s="54"/>
      <c r="H32" s="55"/>
      <c r="I32" s="23"/>
      <c r="J32" s="5"/>
    </row>
    <row r="33" spans="1:10" ht="12.75" customHeight="1" x14ac:dyDescent="0.15">
      <c r="A33" s="86"/>
      <c r="B33" s="21" t="s">
        <v>23</v>
      </c>
      <c r="C33" s="3">
        <v>38256</v>
      </c>
      <c r="D33" s="8">
        <v>30900</v>
      </c>
      <c r="E33" s="37"/>
      <c r="F33" s="34">
        <v>0</v>
      </c>
      <c r="G33" s="41">
        <f t="shared" si="0"/>
        <v>30900</v>
      </c>
      <c r="H33" s="50">
        <f>+G33-C33</f>
        <v>-7356</v>
      </c>
      <c r="I33" s="51">
        <f t="shared" si="2"/>
        <v>-19.23</v>
      </c>
      <c r="J33" s="5"/>
    </row>
    <row r="34" spans="1:10" ht="12.75" customHeight="1" x14ac:dyDescent="0.15">
      <c r="A34" s="86"/>
      <c r="B34" s="27"/>
      <c r="C34" s="15"/>
      <c r="D34" s="7"/>
      <c r="E34" s="38"/>
      <c r="F34" s="35"/>
      <c r="G34" s="52"/>
      <c r="H34" s="56"/>
      <c r="I34" s="57"/>
      <c r="J34" s="5"/>
    </row>
    <row r="35" spans="1:10" ht="12.75" customHeight="1" x14ac:dyDescent="0.15">
      <c r="A35" s="86"/>
      <c r="B35" s="26"/>
      <c r="C35" s="23"/>
      <c r="D35" s="17"/>
      <c r="E35" s="36"/>
      <c r="F35" s="33"/>
      <c r="G35" s="54"/>
      <c r="H35" s="55"/>
      <c r="I35" s="23"/>
      <c r="J35" s="5"/>
    </row>
    <row r="36" spans="1:10" ht="12.75" customHeight="1" x14ac:dyDescent="0.15">
      <c r="A36" s="86"/>
      <c r="B36" s="21" t="s">
        <v>24</v>
      </c>
      <c r="C36" s="3">
        <v>6500</v>
      </c>
      <c r="D36" s="8">
        <v>10700</v>
      </c>
      <c r="E36" s="37"/>
      <c r="F36" s="34">
        <v>0</v>
      </c>
      <c r="G36" s="41">
        <f t="shared" si="0"/>
        <v>10700</v>
      </c>
      <c r="H36" s="50">
        <f t="shared" si="1"/>
        <v>4200</v>
      </c>
      <c r="I36" s="51">
        <f t="shared" si="2"/>
        <v>64.62</v>
      </c>
      <c r="J36" s="5"/>
    </row>
    <row r="37" spans="1:10" ht="12.75" customHeight="1" x14ac:dyDescent="0.15">
      <c r="A37" s="86"/>
      <c r="B37" s="27"/>
      <c r="C37" s="15"/>
      <c r="D37" s="7"/>
      <c r="E37" s="38"/>
      <c r="F37" s="35"/>
      <c r="G37" s="52"/>
      <c r="H37" s="56"/>
      <c r="I37" s="57"/>
      <c r="J37" s="5"/>
    </row>
    <row r="38" spans="1:10" ht="12.75" customHeight="1" x14ac:dyDescent="0.15">
      <c r="A38" s="86"/>
      <c r="B38" s="26"/>
      <c r="C38" s="23"/>
      <c r="D38" s="17"/>
      <c r="E38" s="36"/>
      <c r="F38" s="33"/>
      <c r="G38" s="54"/>
      <c r="H38" s="55"/>
      <c r="I38" s="23"/>
      <c r="J38" s="5"/>
    </row>
    <row r="39" spans="1:10" ht="12.75" customHeight="1" x14ac:dyDescent="0.15">
      <c r="A39" s="86"/>
      <c r="B39" s="21" t="s">
        <v>25</v>
      </c>
      <c r="C39" s="3">
        <v>520100</v>
      </c>
      <c r="D39" s="8">
        <v>469600</v>
      </c>
      <c r="E39" s="37"/>
      <c r="F39" s="34">
        <v>35402</v>
      </c>
      <c r="G39" s="41">
        <f t="shared" si="0"/>
        <v>505002</v>
      </c>
      <c r="H39" s="50">
        <f t="shared" si="1"/>
        <v>-15098</v>
      </c>
      <c r="I39" s="51">
        <f t="shared" si="2"/>
        <v>-2.9</v>
      </c>
      <c r="J39" s="5"/>
    </row>
    <row r="40" spans="1:10" ht="12.75" customHeight="1" x14ac:dyDescent="0.15">
      <c r="A40" s="86"/>
      <c r="B40" s="27"/>
      <c r="C40" s="15"/>
      <c r="D40" s="7"/>
      <c r="E40" s="38"/>
      <c r="F40" s="35"/>
      <c r="G40" s="52"/>
      <c r="H40" s="56"/>
      <c r="I40" s="57"/>
      <c r="J40" s="5"/>
    </row>
    <row r="41" spans="1:10" ht="12.75" customHeight="1" x14ac:dyDescent="0.15">
      <c r="A41" s="86"/>
      <c r="B41" s="26"/>
      <c r="C41" s="23"/>
      <c r="D41" s="17"/>
      <c r="E41" s="36"/>
      <c r="F41" s="33"/>
      <c r="G41" s="54"/>
      <c r="H41" s="55"/>
      <c r="I41" s="23"/>
      <c r="J41" s="5"/>
    </row>
    <row r="42" spans="1:10" ht="12.75" customHeight="1" x14ac:dyDescent="0.15">
      <c r="A42" s="86"/>
      <c r="B42" s="21" t="s">
        <v>26</v>
      </c>
      <c r="C42" s="3">
        <v>6290500</v>
      </c>
      <c r="D42" s="8">
        <v>6740600</v>
      </c>
      <c r="E42" s="37"/>
      <c r="F42" s="34">
        <v>0</v>
      </c>
      <c r="G42" s="41">
        <f t="shared" si="0"/>
        <v>6740600</v>
      </c>
      <c r="H42" s="50">
        <f t="shared" si="1"/>
        <v>450100</v>
      </c>
      <c r="I42" s="51">
        <f t="shared" si="2"/>
        <v>7.16</v>
      </c>
      <c r="J42" s="5"/>
    </row>
    <row r="43" spans="1:10" ht="12.75" customHeight="1" x14ac:dyDescent="0.15">
      <c r="A43" s="86"/>
      <c r="B43" s="27"/>
      <c r="C43" s="15"/>
      <c r="D43" s="7"/>
      <c r="E43" s="38"/>
      <c r="F43" s="35"/>
      <c r="G43" s="52"/>
      <c r="H43" s="56"/>
      <c r="I43" s="57"/>
      <c r="J43" s="5"/>
    </row>
    <row r="44" spans="1:10" ht="12.75" customHeight="1" x14ac:dyDescent="0.15">
      <c r="A44" s="86"/>
      <c r="B44" s="28"/>
      <c r="C44" s="6"/>
      <c r="D44" s="17"/>
      <c r="E44" s="36"/>
      <c r="F44" s="33"/>
      <c r="G44" s="54"/>
      <c r="H44" s="58"/>
      <c r="I44" s="59"/>
      <c r="J44" s="5"/>
    </row>
    <row r="45" spans="1:10" ht="12.75" customHeight="1" x14ac:dyDescent="0.15">
      <c r="A45" s="86"/>
      <c r="B45" s="44" t="s">
        <v>11</v>
      </c>
      <c r="C45" s="3">
        <f>SUM(C9,C12,C15,C18,C21,C24,C27,C30,C33,C36,C39,C42)</f>
        <v>131988794</v>
      </c>
      <c r="D45" s="8">
        <f>SUM(D9,D12,D15,D18,D21,D24,D27,D30,D33,D36,D39,D42)</f>
        <v>134089660</v>
      </c>
      <c r="E45" s="37"/>
      <c r="F45" s="34">
        <f>SUM(F9,F12,F15,F18,F21,F24,F27,F30,F33,F36,F39,F42)</f>
        <v>79244</v>
      </c>
      <c r="G45" s="41">
        <f t="shared" si="0"/>
        <v>134168904</v>
      </c>
      <c r="H45" s="50">
        <f t="shared" si="1"/>
        <v>2180110</v>
      </c>
      <c r="I45" s="51">
        <f t="shared" si="2"/>
        <v>1.65</v>
      </c>
      <c r="J45" s="5"/>
    </row>
    <row r="46" spans="1:10" ht="12.75" customHeight="1" x14ac:dyDescent="0.15">
      <c r="A46" s="87"/>
      <c r="B46" s="29"/>
      <c r="C46" s="15"/>
      <c r="D46" s="7"/>
      <c r="E46" s="38"/>
      <c r="F46" s="35"/>
      <c r="G46" s="52"/>
      <c r="H46" s="56"/>
      <c r="I46" s="57"/>
      <c r="J46" s="6"/>
    </row>
    <row r="47" spans="1:10" ht="12.75" customHeight="1" x14ac:dyDescent="0.15">
      <c r="A47" s="16"/>
      <c r="B47" s="46"/>
      <c r="C47" s="3"/>
      <c r="D47" s="8"/>
      <c r="E47" s="37"/>
      <c r="F47" s="34"/>
      <c r="G47" s="41"/>
      <c r="H47" s="50"/>
      <c r="I47" s="51"/>
      <c r="J47" s="6"/>
    </row>
    <row r="48" spans="1:10" ht="12.75" customHeight="1" x14ac:dyDescent="0.15">
      <c r="A48" s="79" t="s">
        <v>9</v>
      </c>
      <c r="B48" s="80"/>
      <c r="C48" s="3">
        <f>SUM(C6,C45)</f>
        <v>319750990</v>
      </c>
      <c r="D48" s="8">
        <f>SUM(D6,D45)</f>
        <v>381375384</v>
      </c>
      <c r="E48" s="37"/>
      <c r="F48" s="34">
        <f>SUM(F6,F45)</f>
        <v>5858790</v>
      </c>
      <c r="G48" s="41">
        <f t="shared" si="0"/>
        <v>387234174</v>
      </c>
      <c r="H48" s="50">
        <f>+G48-C48</f>
        <v>67483184</v>
      </c>
      <c r="I48" s="51">
        <f>ROUND(H48/C48*100,2)</f>
        <v>21.1</v>
      </c>
      <c r="J48" s="3"/>
    </row>
    <row r="49" spans="1:10" ht="12.75" customHeight="1" x14ac:dyDescent="0.15">
      <c r="A49" s="14"/>
      <c r="B49" s="18"/>
      <c r="C49" s="4"/>
      <c r="D49" s="7"/>
      <c r="E49" s="38"/>
      <c r="F49" s="35"/>
      <c r="G49" s="52"/>
      <c r="H49" s="53"/>
      <c r="I49" s="4"/>
      <c r="J49" s="19"/>
    </row>
    <row r="50" spans="1:10" ht="12.75" customHeight="1" x14ac:dyDescent="0.15">
      <c r="A50" s="85" t="s">
        <v>10</v>
      </c>
      <c r="B50" s="26"/>
      <c r="C50" s="23"/>
      <c r="D50" s="17"/>
      <c r="E50" s="36"/>
      <c r="F50" s="33"/>
      <c r="G50" s="54"/>
      <c r="H50" s="55"/>
      <c r="I50" s="23"/>
      <c r="J50" s="19"/>
    </row>
    <row r="51" spans="1:10" ht="12.75" customHeight="1" x14ac:dyDescent="0.15">
      <c r="A51" s="86"/>
      <c r="B51" s="21" t="s">
        <v>27</v>
      </c>
      <c r="C51" s="3">
        <v>17302200</v>
      </c>
      <c r="D51" s="8">
        <v>16558000</v>
      </c>
      <c r="E51" s="37"/>
      <c r="F51" s="34">
        <v>0</v>
      </c>
      <c r="G51" s="41">
        <f t="shared" si="0"/>
        <v>16558000</v>
      </c>
      <c r="H51" s="50">
        <f t="shared" ref="H51:H63" si="3">+G51-C51</f>
        <v>-744200</v>
      </c>
      <c r="I51" s="51">
        <f>ROUND(H51/C51*100,2)</f>
        <v>-4.3</v>
      </c>
      <c r="J51" s="5"/>
    </row>
    <row r="52" spans="1:10" ht="12.75" customHeight="1" x14ac:dyDescent="0.15">
      <c r="A52" s="86"/>
      <c r="B52" s="27"/>
      <c r="C52" s="15"/>
      <c r="D52" s="7"/>
      <c r="E52" s="38"/>
      <c r="F52" s="35"/>
      <c r="G52" s="52"/>
      <c r="H52" s="56"/>
      <c r="I52" s="57"/>
      <c r="J52" s="5"/>
    </row>
    <row r="53" spans="1:10" ht="12.75" customHeight="1" x14ac:dyDescent="0.15">
      <c r="A53" s="86"/>
      <c r="B53" s="26"/>
      <c r="C53" s="23"/>
      <c r="D53" s="17"/>
      <c r="E53" s="36"/>
      <c r="F53" s="33"/>
      <c r="G53" s="54"/>
      <c r="H53" s="55"/>
      <c r="I53" s="23"/>
      <c r="J53" s="5"/>
    </row>
    <row r="54" spans="1:10" ht="12.75" customHeight="1" x14ac:dyDescent="0.15">
      <c r="A54" s="86"/>
      <c r="B54" s="21" t="s">
        <v>28</v>
      </c>
      <c r="C54" s="3">
        <v>513100</v>
      </c>
      <c r="D54" s="8">
        <v>569200</v>
      </c>
      <c r="E54" s="37"/>
      <c r="F54" s="34">
        <v>0</v>
      </c>
      <c r="G54" s="41">
        <f t="shared" si="0"/>
        <v>569200</v>
      </c>
      <c r="H54" s="50">
        <f t="shared" si="3"/>
        <v>56100</v>
      </c>
      <c r="I54" s="51">
        <f>ROUND(H54/C54*100,2)</f>
        <v>10.93</v>
      </c>
      <c r="J54" s="5"/>
    </row>
    <row r="55" spans="1:10" ht="12.75" customHeight="1" x14ac:dyDescent="0.15">
      <c r="A55" s="86"/>
      <c r="B55" s="27"/>
      <c r="C55" s="15"/>
      <c r="D55" s="7"/>
      <c r="E55" s="38"/>
      <c r="F55" s="35"/>
      <c r="G55" s="52"/>
      <c r="H55" s="56"/>
      <c r="I55" s="57"/>
      <c r="J55" s="5"/>
    </row>
    <row r="56" spans="1:10" ht="12.75" customHeight="1" x14ac:dyDescent="0.15">
      <c r="A56" s="86"/>
      <c r="B56" s="26"/>
      <c r="C56" s="23"/>
      <c r="D56" s="17"/>
      <c r="E56" s="36"/>
      <c r="F56" s="33"/>
      <c r="G56" s="54"/>
      <c r="H56" s="55"/>
      <c r="I56" s="23"/>
      <c r="J56" s="5"/>
    </row>
    <row r="57" spans="1:10" ht="12.75" customHeight="1" x14ac:dyDescent="0.15">
      <c r="A57" s="86"/>
      <c r="B57" s="21" t="s">
        <v>29</v>
      </c>
      <c r="C57" s="3">
        <v>1153600</v>
      </c>
      <c r="D57" s="8">
        <v>1132500</v>
      </c>
      <c r="E57" s="37"/>
      <c r="F57" s="34">
        <v>0</v>
      </c>
      <c r="G57" s="41">
        <f t="shared" si="0"/>
        <v>1132500</v>
      </c>
      <c r="H57" s="50">
        <f t="shared" si="3"/>
        <v>-21100</v>
      </c>
      <c r="I57" s="51">
        <f>ROUND(H57/C57*100,2)</f>
        <v>-1.83</v>
      </c>
      <c r="J57" s="5"/>
    </row>
    <row r="58" spans="1:10" ht="12.75" customHeight="1" x14ac:dyDescent="0.15">
      <c r="A58" s="86"/>
      <c r="B58" s="27"/>
      <c r="C58" s="15"/>
      <c r="D58" s="7"/>
      <c r="E58" s="38"/>
      <c r="F58" s="35"/>
      <c r="G58" s="52"/>
      <c r="H58" s="56"/>
      <c r="I58" s="57"/>
      <c r="J58" s="5"/>
    </row>
    <row r="59" spans="1:10" ht="12.75" customHeight="1" x14ac:dyDescent="0.15">
      <c r="A59" s="86"/>
      <c r="B59" s="26"/>
      <c r="C59" s="23"/>
      <c r="D59" s="17"/>
      <c r="E59" s="36"/>
      <c r="F59" s="33"/>
      <c r="G59" s="54"/>
      <c r="H59" s="55"/>
      <c r="I59" s="23"/>
      <c r="J59" s="5"/>
    </row>
    <row r="60" spans="1:10" ht="12.75" customHeight="1" x14ac:dyDescent="0.15">
      <c r="A60" s="86"/>
      <c r="B60" s="21" t="s">
        <v>30</v>
      </c>
      <c r="C60" s="3">
        <v>29940500</v>
      </c>
      <c r="D60" s="8">
        <v>30250400</v>
      </c>
      <c r="E60" s="37"/>
      <c r="F60" s="34">
        <v>0</v>
      </c>
      <c r="G60" s="41">
        <f t="shared" si="0"/>
        <v>30250400</v>
      </c>
      <c r="H60" s="50">
        <f t="shared" si="3"/>
        <v>309900</v>
      </c>
      <c r="I60" s="51">
        <f>ROUND(H60/C60*100,2)</f>
        <v>1.04</v>
      </c>
      <c r="J60" s="5"/>
    </row>
    <row r="61" spans="1:10" ht="12.75" customHeight="1" x14ac:dyDescent="0.15">
      <c r="A61" s="86"/>
      <c r="B61" s="27"/>
      <c r="C61" s="15"/>
      <c r="D61" s="7"/>
      <c r="E61" s="38"/>
      <c r="F61" s="35"/>
      <c r="G61" s="52"/>
      <c r="H61" s="56"/>
      <c r="I61" s="57"/>
      <c r="J61" s="5"/>
    </row>
    <row r="62" spans="1:10" ht="12.75" customHeight="1" x14ac:dyDescent="0.15">
      <c r="A62" s="86"/>
      <c r="B62" s="47"/>
      <c r="C62" s="31"/>
      <c r="D62" s="30"/>
      <c r="E62" s="36"/>
      <c r="F62" s="33"/>
      <c r="G62" s="54"/>
      <c r="H62" s="58"/>
      <c r="I62" s="59"/>
      <c r="J62" s="5"/>
    </row>
    <row r="63" spans="1:10" ht="12.75" customHeight="1" x14ac:dyDescent="0.15">
      <c r="A63" s="86"/>
      <c r="B63" s="32" t="s">
        <v>31</v>
      </c>
      <c r="C63" s="41">
        <f>SUM(C51,C54,C57,C60)</f>
        <v>48909400</v>
      </c>
      <c r="D63" s="8">
        <f>SUM(D51,D54,D57,D60)</f>
        <v>48510100</v>
      </c>
      <c r="E63" s="37"/>
      <c r="F63" s="34">
        <f>SUM(F51,F54,F57,F60)</f>
        <v>0</v>
      </c>
      <c r="G63" s="41">
        <f t="shared" si="0"/>
        <v>48510100</v>
      </c>
      <c r="H63" s="50">
        <f t="shared" si="3"/>
        <v>-399300</v>
      </c>
      <c r="I63" s="51">
        <f>ROUND(H63/C63*100,2)</f>
        <v>-0.82</v>
      </c>
      <c r="J63" s="5"/>
    </row>
    <row r="64" spans="1:10" ht="12.75" customHeight="1" x14ac:dyDescent="0.15">
      <c r="A64" s="87"/>
      <c r="B64" s="45"/>
      <c r="C64" s="41"/>
      <c r="D64" s="8"/>
      <c r="E64" s="37"/>
      <c r="F64" s="34"/>
      <c r="G64" s="41"/>
      <c r="H64" s="50"/>
      <c r="I64" s="51"/>
      <c r="J64" s="6"/>
    </row>
    <row r="65" spans="1:10" ht="12.75" customHeight="1" x14ac:dyDescent="0.15">
      <c r="A65" s="16"/>
      <c r="B65" s="20"/>
      <c r="C65" s="6"/>
      <c r="D65" s="17"/>
      <c r="E65" s="36"/>
      <c r="F65" s="33"/>
      <c r="G65" s="54"/>
      <c r="H65" s="58"/>
      <c r="I65" s="59"/>
      <c r="J65" s="6"/>
    </row>
    <row r="66" spans="1:10" ht="12.75" customHeight="1" x14ac:dyDescent="0.15">
      <c r="A66" s="79" t="s">
        <v>13</v>
      </c>
      <c r="B66" s="80"/>
      <c r="C66" s="3">
        <f>SUM(C48,C63)</f>
        <v>368660390</v>
      </c>
      <c r="D66" s="8">
        <f t="shared" ref="D66:F66" si="4">SUM(D48,D63)</f>
        <v>429885484</v>
      </c>
      <c r="E66" s="37"/>
      <c r="F66" s="34">
        <f t="shared" si="4"/>
        <v>5858790</v>
      </c>
      <c r="G66" s="41">
        <f t="shared" si="0"/>
        <v>435744274</v>
      </c>
      <c r="H66" s="50">
        <f>+G66-C66</f>
        <v>67083884</v>
      </c>
      <c r="I66" s="51">
        <f>ROUND(H66/C66*100,2)</f>
        <v>18.2</v>
      </c>
      <c r="J66" s="3"/>
    </row>
    <row r="67" spans="1:10" ht="12.75" customHeight="1" x14ac:dyDescent="0.15">
      <c r="A67" s="14"/>
      <c r="B67" s="18"/>
      <c r="C67" s="4"/>
      <c r="D67" s="7"/>
      <c r="E67" s="38"/>
      <c r="F67" s="35"/>
      <c r="G67" s="52"/>
      <c r="H67" s="53"/>
      <c r="I67" s="4"/>
      <c r="J67" s="19"/>
    </row>
    <row r="68" spans="1:10" ht="12.75" customHeight="1" x14ac:dyDescent="0.15">
      <c r="A68" s="81" t="s">
        <v>16</v>
      </c>
      <c r="B68" s="22"/>
      <c r="C68" s="23"/>
      <c r="D68" s="17"/>
      <c r="E68" s="36"/>
      <c r="F68" s="33"/>
      <c r="G68" s="54"/>
      <c r="H68" s="55"/>
      <c r="I68" s="23"/>
      <c r="J68" s="19"/>
    </row>
    <row r="69" spans="1:10" ht="12.75" customHeight="1" x14ac:dyDescent="0.15">
      <c r="A69" s="82"/>
      <c r="B69" s="24" t="s">
        <v>15</v>
      </c>
      <c r="C69" s="3">
        <v>23263200</v>
      </c>
      <c r="D69" s="8">
        <v>16931500</v>
      </c>
      <c r="E69" s="37"/>
      <c r="F69" s="34">
        <v>0</v>
      </c>
      <c r="G69" s="41">
        <f>SUM(D69:F69)</f>
        <v>16931500</v>
      </c>
      <c r="H69" s="50">
        <f>+G69-C69</f>
        <v>-6331700</v>
      </c>
      <c r="I69" s="51">
        <f>ROUND(H69/C69*100,2)</f>
        <v>-27.22</v>
      </c>
      <c r="J69" s="5"/>
    </row>
    <row r="70" spans="1:10" ht="12.75" customHeight="1" x14ac:dyDescent="0.15">
      <c r="A70" s="83"/>
      <c r="B70" s="25"/>
      <c r="C70" s="15"/>
      <c r="D70" s="7"/>
      <c r="E70" s="38"/>
      <c r="F70" s="35"/>
      <c r="G70" s="52"/>
      <c r="H70" s="56"/>
      <c r="I70" s="57"/>
      <c r="J70" s="6"/>
    </row>
    <row r="71" spans="1:10" ht="12.75" customHeight="1" x14ac:dyDescent="0.15">
      <c r="A71" s="16"/>
      <c r="B71" s="20"/>
      <c r="C71" s="6"/>
      <c r="D71" s="17"/>
      <c r="E71" s="36"/>
      <c r="F71" s="33"/>
      <c r="G71" s="54"/>
      <c r="H71" s="58"/>
      <c r="I71" s="59"/>
      <c r="J71" s="6"/>
    </row>
    <row r="72" spans="1:10" ht="12.75" customHeight="1" x14ac:dyDescent="0.15">
      <c r="A72" s="79" t="s">
        <v>14</v>
      </c>
      <c r="B72" s="80"/>
      <c r="C72" s="3">
        <f>SUM(C66,C69)</f>
        <v>391923590</v>
      </c>
      <c r="D72" s="60">
        <f t="shared" ref="D72:F72" si="5">SUM(D66,D69)</f>
        <v>446816984</v>
      </c>
      <c r="E72" s="61"/>
      <c r="F72" s="34">
        <f t="shared" si="5"/>
        <v>5858790</v>
      </c>
      <c r="G72" s="41">
        <f t="shared" ref="G72" si="6">SUM(D72:F72)</f>
        <v>452675774</v>
      </c>
      <c r="H72" s="50">
        <f>+G72-C72</f>
        <v>60752184</v>
      </c>
      <c r="I72" s="51">
        <f>ROUND(H72/C72*100,2)</f>
        <v>15.5</v>
      </c>
      <c r="J72" s="3"/>
    </row>
    <row r="73" spans="1:10" ht="12.75" customHeight="1" thickBot="1" x14ac:dyDescent="0.2">
      <c r="A73" s="14"/>
      <c r="B73" s="18"/>
      <c r="C73" s="4"/>
      <c r="D73" s="7"/>
      <c r="E73" s="62"/>
      <c r="F73" s="42"/>
      <c r="G73" s="52"/>
      <c r="H73" s="53"/>
      <c r="I73" s="4"/>
      <c r="J73" s="19"/>
    </row>
  </sheetData>
  <mergeCells count="18">
    <mergeCell ref="A66:B66"/>
    <mergeCell ref="A68:A70"/>
    <mergeCell ref="A72:B72"/>
    <mergeCell ref="A6:B6"/>
    <mergeCell ref="A8:A46"/>
    <mergeCell ref="B17:B19"/>
    <mergeCell ref="B29:B31"/>
    <mergeCell ref="A48:B48"/>
    <mergeCell ref="A50:A64"/>
    <mergeCell ref="A1:J1"/>
    <mergeCell ref="H2:J2"/>
    <mergeCell ref="A3:B4"/>
    <mergeCell ref="C3:C4"/>
    <mergeCell ref="D3:G3"/>
    <mergeCell ref="H3:H4"/>
    <mergeCell ref="I3:I4"/>
    <mergeCell ref="J3:J4"/>
    <mergeCell ref="E4:F4"/>
  </mergeCells>
  <phoneticPr fontId="4"/>
  <printOptions horizontalCentered="1"/>
  <pageMargins left="0.70866141732283472" right="0.70866141732283472" top="0.70866141732283472" bottom="0.70866141732283472" header="0.51181102362204722" footer="0.31496062992125984"/>
  <pageSetup paperSize="9" scale="82" firstPageNumber="2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R2.9補</vt:lpstr>
    </vt:vector>
  </TitlesOfParts>
  <Company>松山市役所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財政課</dc:creator>
  <cp:lastModifiedBy>nt025119</cp:lastModifiedBy>
  <cp:lastPrinted>2020-08-18T23:39:25Z</cp:lastPrinted>
  <dcterms:created xsi:type="dcterms:W3CDTF">1998-01-20T01:29:43Z</dcterms:created>
  <dcterms:modified xsi:type="dcterms:W3CDTF">2021-02-26T02:06:11Z</dcterms:modified>
</cp:coreProperties>
</file>