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tnnsfe25\ファイルサーバ\本庁\理財部\財政課\15_庶務\★オープンデータ\H31・R1年度【ファイル準備済】\01_H31当初\"/>
    </mc:Choice>
  </mc:AlternateContent>
  <xr:revisionPtr revIDLastSave="0" documentId="13_ncr:1_{84C8F73B-6B66-46D2-B9AF-0811C6ED0B91}" xr6:coauthVersionLast="36" xr6:coauthVersionMax="36" xr10:uidLastSave="{00000000-0000-0000-0000-000000000000}"/>
  <bookViews>
    <workbookView xWindow="600" yWindow="60" windowWidth="19395" windowHeight="7830" xr2:uid="{00000000-000D-0000-FFFF-FFFF00000000}"/>
  </bookViews>
  <sheets>
    <sheet name="H31当初"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0">[1]!ConvKigouName</definedName>
    <definedName name="a">[1]!ConvKigouName</definedName>
    <definedName name="aaa" localSheetId="0">#REF!</definedName>
    <definedName name="aaa">#REF!</definedName>
    <definedName name="AP_DBハード小計" localSheetId="0">[2]機器明細!#REF!</definedName>
    <definedName name="AP_DBハード小計">[2]機器明細!#REF!</definedName>
    <definedName name="b" localSheetId="0">[1]!ConvZenToHan</definedName>
    <definedName name="b">[1]!ConvZenToHan</definedName>
    <definedName name="bbb" localSheetId="0">#REF!</definedName>
    <definedName name="bbb">#REF!</definedName>
    <definedName name="blocksize_K">[3]ブロックサイズ!$A$2</definedName>
    <definedName name="BMN_ME" localSheetId="0">#REF!</definedName>
    <definedName name="BMN_ME">#REF!</definedName>
    <definedName name="ccc" localSheetId="0">#REF!</definedName>
    <definedName name="ccc">#REF!</definedName>
    <definedName name="CheckCyoufuku" localSheetId="0">[4]!CheckCyoufuku</definedName>
    <definedName name="CheckCyoufuku">[4]!CheckCyoufuku</definedName>
    <definedName name="ConvKigouName" localSheetId="0">[5]!ConvKigouName</definedName>
    <definedName name="ConvKigouName">[5]!ConvKigouName</definedName>
    <definedName name="ConvZenToHan" localSheetId="0">[5]!ConvZenToHan</definedName>
    <definedName name="ConvZenToHan">[5]!ConvZenToHan</definedName>
    <definedName name="CSV">[3]ブロックサイズ!$A$1:$A$1</definedName>
    <definedName name="D" localSheetId="0">#REF!</definedName>
    <definedName name="D">#REF!</definedName>
    <definedName name="DEN_K" localSheetId="0">#REF!</definedName>
    <definedName name="DEN_K">#REF!</definedName>
    <definedName name="END_D" localSheetId="0">#REF!</definedName>
    <definedName name="END_D">#REF!</definedName>
    <definedName name="GRP_ME" localSheetId="0">#REF!</definedName>
    <definedName name="GRP_ME">#REF!</definedName>
    <definedName name="GYO_ME" localSheetId="0">#REF!</definedName>
    <definedName name="GYO_ME">#REF!</definedName>
    <definedName name="LOCK" localSheetId="0">#REF!</definedName>
    <definedName name="LOCK">#REF!</definedName>
    <definedName name="MYCODE" localSheetId="0">#REF!</definedName>
    <definedName name="MYCODE">#REF!</definedName>
    <definedName name="ＰＰＰＰ">[6]構成算出条件!$E$5</definedName>
    <definedName name="_xlnm.Print_Area" localSheetId="0">H31当初!$B$1:$J$30</definedName>
    <definedName name="print_title" localSheetId="0">#REF!</definedName>
    <definedName name="print_title">#REF!</definedName>
    <definedName name="ＱＱＱＱＱ" localSheetId="0">[6]構成算出条件!#REF!</definedName>
    <definedName name="ＱＱＱＱＱ">[6]構成算出条件!#REF!</definedName>
    <definedName name="ＳＥ" localSheetId="0">#REF!</definedName>
    <definedName name="ＳＥ">#REF!</definedName>
    <definedName name="SetStringLen" localSheetId="0">[4]!SetStringLen</definedName>
    <definedName name="SetStringLen">[4]!SetStringLen</definedName>
    <definedName name="SetStringLength" localSheetId="0">[7]!SetStringLength</definedName>
    <definedName name="SetStringLength">[7]!SetStringLength</definedName>
    <definedName name="SSK_ME" localSheetId="0">#REF!</definedName>
    <definedName name="SSK_ME">#REF!</definedName>
    <definedName name="STR_D" localSheetId="0">#REF!</definedName>
    <definedName name="STR_D">#REF!</definedName>
    <definedName name="TNT_C" localSheetId="0">#REF!</definedName>
    <definedName name="TNT_C">#REF!</definedName>
    <definedName name="TNT_ME" localSheetId="0">#REF!</definedName>
    <definedName name="TNT_ME">#REF!</definedName>
    <definedName name="TODAY" localSheetId="0">#REF!</definedName>
    <definedName name="TODAY">#REF!</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ＷＷＷＷ">[6]構成算出条件!$B$5</definedName>
    <definedName name="YKS_ME" localSheetId="0">#REF!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#REF!</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ソフト合計" localSheetId="0">[2]機器明細!#REF!</definedName>
    <definedName name="ソフト合計">[2]機器明細!#REF!</definedName>
    <definedName name="ソフト総計" localSheetId="0">[2]機器明細!#REF!</definedName>
    <definedName name="ソフト総計">[2]機器明細!#REF!</definedName>
    <definedName name="データテーブル" localSheetId="0">#REF!</definedName>
    <definedName name="データテーブル">#REF!</definedName>
    <definedName name="テーブル名一覧" localSheetId="0">#REF!</definedName>
    <definedName name="テーブル名一覧">#REF!</definedName>
    <definedName name="ピクチャ" localSheetId="0">#REF!</definedName>
    <definedName name="ピクチャ">#REF!</definedName>
    <definedName name="ピクチャ7" localSheetId="0">#REF!</definedName>
    <definedName name="ピクチャ7">#REF!</definedName>
    <definedName name="ピクチャー" localSheetId="0">#REF!</definedName>
    <definedName name="ピクチャー">#REF!</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運用_プリンタハード小計" localSheetId="0">[2]機器明細!#REF!</definedName>
    <definedName name="運用_プリンタハード小計">[2]機器明細!#REF!</definedName>
    <definedName name="仮作番" localSheetId="0">#REF!</definedName>
    <definedName name="仮作番">#REF!</definedName>
    <definedName name="仮注番" localSheetId="0">#REF!</definedName>
    <definedName name="仮注番">#REF!</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共通_認証ハード小計" localSheetId="0">[2]機器明細!#REF!</definedName>
    <definedName name="共通_認証ハード小計">[2]機器明細!#REF!</definedName>
    <definedName name="業種" localSheetId="0">#REF!</definedName>
    <definedName name="業種">#REF!</definedName>
    <definedName name="計算" localSheetId="0">#REF!</definedName>
    <definedName name="計算">#REF!</definedName>
    <definedName name="計算機ｺｰﾄﾞ" localSheetId="0">#REF!</definedName>
    <definedName name="計算機ｺｰﾄﾞ">#REF!</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籍証明書発行件数">[8]構成算出条件!$B$6</definedName>
    <definedName name="顧客コード" localSheetId="0">#REF!</definedName>
    <definedName name="顧客コード">#REF!</definedName>
    <definedName name="顧客納期" localSheetId="0">#REF!</definedName>
    <definedName name="顧客納期">#REF!</definedName>
    <definedName name="顧客名" localSheetId="0">#REF!</definedName>
    <definedName name="顧客名">#REF!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除籍_改製原戸籍数">[8]構成算出条件!$B$7</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データテーブル">'[9]新 データ項目一覧表（旧）'!$B$7:$N$259</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担当営業部署" localSheetId="0">#REF!</definedName>
    <definedName name="担当営業部署">#REF!</definedName>
    <definedName name="直材" localSheetId="0">#REF!</definedName>
    <definedName name="直材">#REF!</definedName>
    <definedName name="追1" localSheetId="0">#REF!</definedName>
    <definedName name="追1">#REF!</definedName>
    <definedName name="追10" localSheetId="0">#REF!</definedName>
    <definedName name="追10">#REF!</definedName>
    <definedName name="追11" localSheetId="0">#REF!</definedName>
    <definedName name="追11">#REF!</definedName>
    <definedName name="追12" localSheetId="0">#REF!</definedName>
    <definedName name="追12">#REF!</definedName>
    <definedName name="追13" localSheetId="0">#REF!</definedName>
    <definedName name="追13">#REF!</definedName>
    <definedName name="追14" localSheetId="0">#REF!</definedName>
    <definedName name="追14">#REF!</definedName>
    <definedName name="追15" localSheetId="0">#REF!</definedName>
    <definedName name="追15">#REF!</definedName>
    <definedName name="追16" localSheetId="0">#REF!</definedName>
    <definedName name="追16">#REF!</definedName>
    <definedName name="追17" localSheetId="0">#REF!</definedName>
    <definedName name="追17">#REF!</definedName>
    <definedName name="追18" localSheetId="0">#REF!</definedName>
    <definedName name="追18">#REF!</definedName>
    <definedName name="追19" localSheetId="0">#REF!</definedName>
    <definedName name="追19">#REF!</definedName>
    <definedName name="追2" localSheetId="0">#REF!</definedName>
    <definedName name="追2">#REF!</definedName>
    <definedName name="追20" localSheetId="0">#REF!</definedName>
    <definedName name="追20">#REF!</definedName>
    <definedName name="追21" localSheetId="0">#REF!</definedName>
    <definedName name="追21">#REF!</definedName>
    <definedName name="追22" localSheetId="0">#REF!</definedName>
    <definedName name="追22">#REF!</definedName>
    <definedName name="追23" localSheetId="0">#REF!</definedName>
    <definedName name="追23">#REF!</definedName>
    <definedName name="追24" localSheetId="0">#REF!</definedName>
    <definedName name="追24">#REF!</definedName>
    <definedName name="追25" localSheetId="0">#REF!</definedName>
    <definedName name="追25">#REF!</definedName>
    <definedName name="追26" localSheetId="0">#REF!</definedName>
    <definedName name="追26">#REF!</definedName>
    <definedName name="追27" localSheetId="0">#REF!</definedName>
    <definedName name="追27">#REF!</definedName>
    <definedName name="追3" localSheetId="0">#REF!</definedName>
    <definedName name="追3">#REF!</definedName>
    <definedName name="追4" localSheetId="0">#REF!</definedName>
    <definedName name="追4">#REF!</definedName>
    <definedName name="追5" localSheetId="0">#REF!</definedName>
    <definedName name="追5">#REF!</definedName>
    <definedName name="追6" localSheetId="0">#REF!</definedName>
    <definedName name="追6">#REF!</definedName>
    <definedName name="追7" localSheetId="0">#REF!</definedName>
    <definedName name="追7">#REF!</definedName>
    <definedName name="追8" localSheetId="0">#REF!</definedName>
    <definedName name="追8">#REF!</definedName>
    <definedName name="追9" localSheetId="0">#REF!</definedName>
    <definedName name="追9">#REF!</definedName>
    <definedName name="導入形態" localSheetId="0">#REF!</definedName>
    <definedName name="導入形態">#REF!</definedName>
    <definedName name="届出事件数総数">[8]構成算出条件!$B$4</definedName>
    <definedName name="内訳合計セル" localSheetId="0">[10]Data_Table!#REF!</definedName>
    <definedName name="内訳合計セル">[10]Data_Table!#REF!</definedName>
    <definedName name="年間消除件数" localSheetId="0">[8]構成算出条件!#REF!</definedName>
    <definedName name="年間消除件数">[8]構成算出条件!#REF!</definedName>
    <definedName name="非本籍人届出件数">[8]構成算出条件!$B$5</definedName>
    <definedName name="品名" localSheetId="0">#REF!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8" i="7" l="1"/>
  <c r="I28" i="7"/>
  <c r="G26" i="7"/>
  <c r="E26" i="7"/>
  <c r="I26" i="7" s="1"/>
  <c r="J26" i="7" s="1"/>
  <c r="J25" i="7"/>
  <c r="I25" i="7"/>
  <c r="I24" i="7"/>
  <c r="J24" i="7" s="1"/>
  <c r="I23" i="7"/>
  <c r="J23" i="7" s="1"/>
  <c r="I22" i="7"/>
  <c r="J22" i="7" s="1"/>
  <c r="G20" i="7"/>
  <c r="G21" i="7" s="1"/>
  <c r="E20" i="7"/>
  <c r="E21" i="7" s="1"/>
  <c r="I19" i="7"/>
  <c r="J19" i="7" s="1"/>
  <c r="I18" i="7"/>
  <c r="J18" i="7" s="1"/>
  <c r="I17" i="7"/>
  <c r="J17" i="7" s="1"/>
  <c r="I16" i="7"/>
  <c r="J16" i="7" s="1"/>
  <c r="I15" i="7"/>
  <c r="J15" i="7" s="1"/>
  <c r="I14" i="7"/>
  <c r="J14" i="7" s="1"/>
  <c r="I13" i="7"/>
  <c r="J13" i="7" s="1"/>
  <c r="I12" i="7"/>
  <c r="J12" i="7" s="1"/>
  <c r="I11" i="7"/>
  <c r="J11" i="7" s="1"/>
  <c r="I10" i="7"/>
  <c r="J10" i="7" s="1"/>
  <c r="I9" i="7"/>
  <c r="J9" i="7" s="1"/>
  <c r="I8" i="7"/>
  <c r="J8" i="7" s="1"/>
  <c r="J7" i="7"/>
  <c r="I7" i="7"/>
  <c r="G27" i="7" l="1"/>
  <c r="H21" i="7" s="1"/>
  <c r="I20" i="7"/>
  <c r="J20" i="7" s="1"/>
  <c r="E27" i="7"/>
  <c r="F21" i="7" s="1"/>
  <c r="I21" i="7"/>
  <c r="J21" i="7" s="1"/>
  <c r="H20" i="7" l="1"/>
  <c r="F13" i="7"/>
  <c r="I27" i="7"/>
  <c r="J27" i="7" s="1"/>
  <c r="F23" i="7"/>
  <c r="F9" i="7"/>
  <c r="F19" i="7"/>
  <c r="F16" i="7"/>
  <c r="F12" i="7"/>
  <c r="F25" i="7"/>
  <c r="F7" i="7"/>
  <c r="F18" i="7"/>
  <c r="F11" i="7"/>
  <c r="E29" i="7"/>
  <c r="F14" i="7"/>
  <c r="F20" i="7"/>
  <c r="F8" i="7"/>
  <c r="F22" i="7"/>
  <c r="F10" i="7"/>
  <c r="F24" i="7"/>
  <c r="F15" i="7"/>
  <c r="F26" i="7"/>
  <c r="F17" i="7"/>
  <c r="G29" i="7"/>
  <c r="H26" i="7"/>
  <c r="H24" i="7"/>
  <c r="H15" i="7"/>
  <c r="H13" i="7"/>
  <c r="H25" i="7"/>
  <c r="H18" i="7"/>
  <c r="H16" i="7"/>
  <c r="H11" i="7"/>
  <c r="H9" i="7"/>
  <c r="H7" i="7"/>
  <c r="H10" i="7"/>
  <c r="H8" i="7"/>
  <c r="H22" i="7"/>
  <c r="H14" i="7"/>
  <c r="H12" i="7"/>
  <c r="H23" i="7"/>
  <c r="H19" i="7"/>
  <c r="H17" i="7"/>
  <c r="I29" i="7" l="1"/>
  <c r="J29" i="7" s="1"/>
</calcChain>
</file>

<file path=xl/sharedStrings.xml><?xml version="1.0" encoding="utf-8"?>
<sst xmlns="http://schemas.openxmlformats.org/spreadsheetml/2006/main" count="40" uniqueCount="38">
  <si>
    <t>（単位：千円）</t>
  </si>
  <si>
    <t>区　　分</t>
  </si>
  <si>
    <t>増　減　額</t>
  </si>
  <si>
    <t>対前年度
増減率</t>
  </si>
  <si>
    <t>当初予算額 (Ａ)</t>
  </si>
  <si>
    <t>構成比
%</t>
  </si>
  <si>
    <t>当初予算額 (Ｂ)</t>
  </si>
  <si>
    <t>(Ａ)－(Ｂ)　(Ｃ)</t>
  </si>
  <si>
    <t>(C)/(B)
%</t>
  </si>
  <si>
    <t>　　注）構成比については、端数処理の結果、個々の構成比と計欄及び合計欄の数値とは一致しない場合がある。</t>
  </si>
  <si>
    <t>一般会計(a)</t>
  </si>
  <si>
    <t>競輪事業特別会計</t>
  </si>
  <si>
    <t>国民健康保険事業勘定特別会計</t>
  </si>
  <si>
    <t>介護保険事業特別会計</t>
  </si>
  <si>
    <t>駐車場事業特別会計</t>
  </si>
  <si>
    <t>道後温泉事業特別会計</t>
  </si>
  <si>
    <t>卸売市場事業特別会計</t>
  </si>
  <si>
    <t>勤労者福祉サービスセンター事業特別会計</t>
  </si>
  <si>
    <t>鹿島観光事業特別会計</t>
  </si>
  <si>
    <t>小規模下水道事業特別会計</t>
  </si>
  <si>
    <t>松山城観光事業特別会計</t>
  </si>
  <si>
    <t>後期高齢者医療特別会計</t>
  </si>
  <si>
    <t>特別会計</t>
  </si>
  <si>
    <t>計　　(b)</t>
  </si>
  <si>
    <t>計　(a＋b) (c)</t>
  </si>
  <si>
    <t>企業会計</t>
  </si>
  <si>
    <t>計　　(d)</t>
  </si>
  <si>
    <t>合　　　　計 (c＋d)  (e)</t>
  </si>
  <si>
    <t>総合計　(e＋f)　(g)</t>
  </si>
  <si>
    <t>公共下水道事業会計</t>
    <rPh sb="0" eb="2">
      <t>コウキョウ</t>
    </rPh>
    <rPh sb="5" eb="7">
      <t>ジギョウ</t>
    </rPh>
    <phoneticPr fontId="3"/>
  </si>
  <si>
    <t>水道事業会計</t>
    <rPh sb="2" eb="4">
      <t>ジギョウ</t>
    </rPh>
    <phoneticPr fontId="3"/>
  </si>
  <si>
    <t>簡易水道事業会計</t>
    <rPh sb="4" eb="6">
      <t>ジギョウ</t>
    </rPh>
    <phoneticPr fontId="3"/>
  </si>
  <si>
    <t>工業用水道事業会計</t>
    <rPh sb="5" eb="7">
      <t>ジギョウ</t>
    </rPh>
    <phoneticPr fontId="3"/>
  </si>
  <si>
    <t>公債管理特別会計(f)</t>
    <rPh sb="4" eb="6">
      <t>トクベツ</t>
    </rPh>
    <phoneticPr fontId="3"/>
  </si>
  <si>
    <t>母子父子寡婦福祉資金貸付事業
特別会計</t>
  </si>
  <si>
    <t>平 成 ３１ 年 度  各 会 計 別 予 算 総 括 表</t>
    <phoneticPr fontId="3"/>
  </si>
  <si>
    <t>平成30年度</t>
    <phoneticPr fontId="3"/>
  </si>
  <si>
    <t>平成31年度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</si>
</sst>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0;&quot;△ &quot;#,##0.00"/>
    <numFmt numFmtId="178" formatCode="0.00;&quot;△ &quot;0.00"/>
    <numFmt numFmtId="179" formatCode="##0.00;&quot;△ &quot;##0.00"/>
  </numFmts>
  <fonts count="27" x14ac:knownFonts="1">
    <font>
      <sz val="11"/>
      <color theme="1"/>
      <name val="ＭＳ Ｐゴシック"/>
      <family val="2"/>
      <charset val="128"/>
      <scheme val="minor"/>
    </font>
    <font>
      <sz val="11"/>
      <name val="ＭＳ Ｐゴシック"/>
      <family val="3"/>
      <charset val="128"/>
    </font>
    <font>
      <sz val="12"/>
      <color indexed="8"/>
      <name val="ＭＳ 明朝"/>
      <family val="1"/>
      <charset val="128"/>
    </font>
    <font>
      <sz val="6"/>
      <name val="ＭＳ Ｐゴシック"/>
      <family val="2"/>
      <charset val="128"/>
      <scheme val="minor"/>
    </font>
    <font>
      <sz val="9"/>
      <color indexed="8"/>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12"/>
      <name val="ＭＳ 明朝"/>
      <family val="1"/>
      <charset val="128"/>
    </font>
    <font>
      <sz val="9"/>
      <name val="ＭＳ Ｐ明朝"/>
      <family val="1"/>
      <charset val="128"/>
    </font>
    <font>
      <sz val="8"/>
      <name val="ＭＳ 明朝"/>
      <family val="1"/>
      <charset val="128"/>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20">
    <xf numFmtId="0" fontId="0" fillId="0" borderId="0">
      <alignment vertical="center"/>
    </xf>
    <xf numFmtId="0" fontId="1" fillId="0" borderId="0"/>
    <xf numFmtId="0" fontId="5" fillId="0" borderId="0"/>
    <xf numFmtId="0" fontId="1" fillId="0" borderId="0"/>
    <xf numFmtId="38" fontId="1" fillId="0" borderId="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1" borderId="10" applyNumberFormat="0" applyAlignment="0" applyProtection="0">
      <alignment vertical="center"/>
    </xf>
    <xf numFmtId="0" fontId="9" fillId="21" borderId="10" applyNumberFormat="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6" fillId="23" borderId="11" applyNumberFormat="0" applyFont="0" applyAlignment="0" applyProtection="0">
      <alignment vertical="center"/>
    </xf>
    <xf numFmtId="0" fontId="6" fillId="23" borderId="11" applyNumberFormat="0" applyFont="0" applyAlignment="0" applyProtection="0">
      <alignment vertical="center"/>
    </xf>
    <xf numFmtId="0" fontId="11" fillId="0" borderId="12" applyNumberFormat="0" applyFill="0" applyAlignment="0" applyProtection="0">
      <alignment vertical="center"/>
    </xf>
    <xf numFmtId="0" fontId="11" fillId="0" borderId="1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24" borderId="13" applyNumberFormat="0" applyAlignment="0" applyProtection="0">
      <alignment vertical="center"/>
    </xf>
    <xf numFmtId="0" fontId="13" fillId="24" borderId="13"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14" applyNumberFormat="0" applyFill="0" applyAlignment="0" applyProtection="0">
      <alignment vertical="center"/>
    </xf>
    <xf numFmtId="0" fontId="15" fillId="0" borderId="14" applyNumberFormat="0" applyFill="0" applyAlignment="0" applyProtection="0">
      <alignment vertical="center"/>
    </xf>
    <xf numFmtId="0" fontId="16" fillId="0" borderId="15" applyNumberFormat="0" applyFill="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8" fillId="0" borderId="17" applyNumberFormat="0" applyFill="0" applyAlignment="0" applyProtection="0">
      <alignment vertical="center"/>
    </xf>
    <xf numFmtId="0" fontId="19" fillId="24" borderId="18" applyNumberFormat="0" applyAlignment="0" applyProtection="0">
      <alignment vertical="center"/>
    </xf>
    <xf numFmtId="0" fontId="19" fillId="24" borderId="18"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8" borderId="13" applyNumberFormat="0" applyAlignment="0" applyProtection="0">
      <alignment vertical="center"/>
    </xf>
    <xf numFmtId="0" fontId="21" fillId="8" borderId="13"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2" fillId="0" borderId="0"/>
    <xf numFmtId="0" fontId="22"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cellStyleXfs>
  <cellXfs count="40">
    <xf numFmtId="0" fontId="0" fillId="0" borderId="0" xfId="0">
      <alignment vertical="center"/>
    </xf>
    <xf numFmtId="0" fontId="2" fillId="0" borderId="0" xfId="1" applyFont="1" applyFill="1" applyAlignment="1">
      <alignment horizontal="centerContinuous" vertical="center"/>
    </xf>
    <xf numFmtId="0" fontId="4" fillId="0" borderId="0" xfId="1" applyFont="1" applyFill="1" applyAlignment="1">
      <alignment horizontal="centerContinuous" vertical="center"/>
    </xf>
    <xf numFmtId="0" fontId="4" fillId="0" borderId="0" xfId="1" applyFont="1" applyFill="1" applyAlignment="1">
      <alignment vertical="center"/>
    </xf>
    <xf numFmtId="0" fontId="2" fillId="0" borderId="0" xfId="1" applyFont="1" applyFill="1" applyAlignment="1">
      <alignment vertical="center"/>
    </xf>
    <xf numFmtId="49" fontId="4" fillId="2" borderId="0" xfId="3" applyNumberFormat="1" applyFont="1" applyFill="1"/>
    <xf numFmtId="0" fontId="5" fillId="0" borderId="8" xfId="2" applyFont="1" applyBorder="1" applyAlignment="1">
      <alignment vertical="center"/>
    </xf>
    <xf numFmtId="49" fontId="5" fillId="2" borderId="6" xfId="3" applyNumberFormat="1" applyFont="1" applyFill="1" applyBorder="1" applyAlignment="1">
      <alignment horizontal="center" vertical="center"/>
    </xf>
    <xf numFmtId="49" fontId="5" fillId="2" borderId="4" xfId="3" applyNumberFormat="1" applyFont="1" applyFill="1" applyBorder="1" applyAlignment="1">
      <alignment horizontal="center" vertical="center" wrapText="1"/>
    </xf>
    <xf numFmtId="49" fontId="5" fillId="2" borderId="4" xfId="3" applyNumberFormat="1" applyFont="1" applyFill="1" applyBorder="1" applyAlignment="1">
      <alignment horizontal="center" vertical="center"/>
    </xf>
    <xf numFmtId="49" fontId="5" fillId="2" borderId="6" xfId="3" applyNumberFormat="1" applyFont="1" applyFill="1" applyBorder="1" applyAlignment="1">
      <alignment horizontal="distributed" vertical="center"/>
    </xf>
    <xf numFmtId="49" fontId="5" fillId="2" borderId="9" xfId="3" applyNumberFormat="1" applyFont="1" applyFill="1" applyBorder="1" applyAlignment="1">
      <alignment horizontal="distributed" vertical="center"/>
    </xf>
    <xf numFmtId="179" fontId="5" fillId="2" borderId="6" xfId="3" applyNumberFormat="1" applyFont="1" applyFill="1" applyBorder="1" applyAlignment="1">
      <alignment horizontal="right" vertical="center"/>
    </xf>
    <xf numFmtId="49" fontId="5" fillId="2" borderId="9" xfId="3" applyNumberFormat="1" applyFont="1" applyFill="1" applyBorder="1" applyAlignment="1">
      <alignment horizontal="distributed" vertical="center" wrapText="1"/>
    </xf>
    <xf numFmtId="49" fontId="5" fillId="2" borderId="9" xfId="3" applyNumberFormat="1" applyFont="1" applyFill="1" applyBorder="1" applyAlignment="1">
      <alignment horizontal="right" vertical="center"/>
    </xf>
    <xf numFmtId="177" fontId="5" fillId="2" borderId="6" xfId="3" applyNumberFormat="1" applyFont="1" applyFill="1" applyBorder="1" applyAlignment="1">
      <alignment vertical="center"/>
    </xf>
    <xf numFmtId="49" fontId="5" fillId="2" borderId="4" xfId="3" applyNumberFormat="1" applyFont="1" applyFill="1" applyBorder="1" applyAlignment="1">
      <alignment horizontal="distributed" vertical="center"/>
    </xf>
    <xf numFmtId="177" fontId="5" fillId="2" borderId="21" xfId="3" applyNumberFormat="1" applyFont="1" applyFill="1" applyBorder="1" applyAlignment="1">
      <alignment vertical="center"/>
    </xf>
    <xf numFmtId="176" fontId="5" fillId="0" borderId="6" xfId="3" applyNumberFormat="1" applyFont="1" applyFill="1" applyBorder="1" applyAlignment="1">
      <alignment horizontal="right" vertical="center"/>
    </xf>
    <xf numFmtId="0" fontId="5" fillId="0" borderId="0" xfId="1" applyFont="1" applyFill="1" applyAlignment="1">
      <alignment vertical="center"/>
    </xf>
    <xf numFmtId="49" fontId="5" fillId="2" borderId="2" xfId="3" applyNumberFormat="1" applyFont="1" applyFill="1" applyBorder="1" applyAlignment="1">
      <alignment horizontal="center" vertical="center" wrapText="1"/>
    </xf>
    <xf numFmtId="49" fontId="5" fillId="2" borderId="7" xfId="3" applyNumberFormat="1" applyFont="1" applyFill="1" applyBorder="1" applyAlignment="1">
      <alignment horizontal="center" vertical="center"/>
    </xf>
    <xf numFmtId="49" fontId="25" fillId="2" borderId="4" xfId="3" quotePrefix="1" applyNumberFormat="1" applyFont="1" applyFill="1" applyBorder="1" applyAlignment="1">
      <alignment horizontal="center" vertical="center" wrapText="1"/>
    </xf>
    <xf numFmtId="176" fontId="5" fillId="2" borderId="6" xfId="3" applyNumberFormat="1" applyFont="1" applyFill="1" applyBorder="1" applyAlignment="1">
      <alignment horizontal="right" vertical="center"/>
    </xf>
    <xf numFmtId="179" fontId="5" fillId="2" borderId="4" xfId="4" applyNumberFormat="1" applyFont="1" applyFill="1" applyBorder="1" applyAlignment="1">
      <alignment horizontal="right" vertical="center"/>
    </xf>
    <xf numFmtId="177" fontId="5" fillId="2" borderId="6" xfId="3" applyNumberFormat="1" applyFont="1" applyFill="1" applyBorder="1" applyAlignment="1">
      <alignment horizontal="right" vertical="center"/>
    </xf>
    <xf numFmtId="178" fontId="5" fillId="2" borderId="4" xfId="4" applyNumberFormat="1" applyFont="1" applyFill="1" applyBorder="1" applyAlignment="1">
      <alignment horizontal="right" vertical="center"/>
    </xf>
    <xf numFmtId="177" fontId="5" fillId="2" borderId="21" xfId="3" applyNumberFormat="1" applyFont="1" applyFill="1" applyBorder="1" applyAlignment="1">
      <alignment horizontal="right" vertical="center"/>
    </xf>
    <xf numFmtId="0" fontId="26" fillId="0" borderId="0" xfId="1" applyFont="1" applyFill="1" applyAlignment="1">
      <alignment vertical="center"/>
    </xf>
    <xf numFmtId="0" fontId="24" fillId="0" borderId="0" xfId="2" applyFont="1" applyAlignment="1">
      <alignment horizontal="center" vertical="center"/>
    </xf>
    <xf numFmtId="49" fontId="5" fillId="2" borderId="19" xfId="3" applyNumberFormat="1" applyFont="1" applyFill="1" applyBorder="1" applyAlignment="1">
      <alignment horizontal="center" vertical="distributed" textRotation="255" justifyLastLine="1"/>
    </xf>
    <xf numFmtId="49" fontId="5" fillId="2" borderId="20" xfId="3" applyNumberFormat="1" applyFont="1" applyFill="1" applyBorder="1" applyAlignment="1">
      <alignment horizontal="center" vertical="distributed" textRotation="255" justifyLastLine="1"/>
    </xf>
    <xf numFmtId="49" fontId="5" fillId="2" borderId="7" xfId="3" applyNumberFormat="1" applyFont="1" applyFill="1" applyBorder="1" applyAlignment="1">
      <alignment horizontal="center" vertical="distributed" textRotation="255" justifyLastLine="1"/>
    </xf>
    <xf numFmtId="49" fontId="5" fillId="2" borderId="1" xfId="3" applyNumberFormat="1" applyFont="1" applyFill="1" applyBorder="1" applyAlignment="1">
      <alignment horizontal="right" vertical="center"/>
    </xf>
    <xf numFmtId="49" fontId="5" fillId="2" borderId="2" xfId="3" applyNumberFormat="1" applyFont="1" applyFill="1" applyBorder="1" applyAlignment="1">
      <alignment horizontal="center" vertical="center"/>
    </xf>
    <xf numFmtId="49" fontId="5" fillId="2" borderId="3" xfId="3" applyNumberFormat="1" applyFont="1" applyFill="1" applyBorder="1" applyAlignment="1">
      <alignment horizontal="center" vertical="center"/>
    </xf>
    <xf numFmtId="49" fontId="5" fillId="2" borderId="5" xfId="3" applyNumberFormat="1" applyFont="1" applyFill="1" applyBorder="1" applyAlignment="1">
      <alignment horizontal="center" vertical="center"/>
    </xf>
    <xf numFmtId="49" fontId="5" fillId="2" borderId="1" xfId="3" applyNumberFormat="1" applyFont="1" applyFill="1" applyBorder="1" applyAlignment="1">
      <alignment horizontal="center" vertical="center"/>
    </xf>
    <xf numFmtId="49" fontId="5" fillId="2" borderId="6" xfId="3" applyNumberFormat="1" applyFont="1" applyFill="1" applyBorder="1" applyAlignment="1">
      <alignment horizontal="center" vertical="center" wrapText="1"/>
    </xf>
    <xf numFmtId="49" fontId="5" fillId="2" borderId="9" xfId="3" applyNumberFormat="1" applyFont="1" applyFill="1" applyBorder="1" applyAlignment="1">
      <alignment horizontal="center" vertical="center" wrapText="1"/>
    </xf>
  </cellXfs>
  <cellStyles count="120">
    <cellStyle name="20% - アクセント 1 2" xfId="5" xr:uid="{00000000-0005-0000-0000-000000000000}"/>
    <cellStyle name="20% - アクセント 1 3" xfId="6" xr:uid="{00000000-0005-0000-0000-000001000000}"/>
    <cellStyle name="20% - アクセント 2 2" xfId="7" xr:uid="{00000000-0005-0000-0000-000002000000}"/>
    <cellStyle name="20% - アクセント 2 3" xfId="8" xr:uid="{00000000-0005-0000-0000-000003000000}"/>
    <cellStyle name="20% - アクセント 3 2" xfId="9" xr:uid="{00000000-0005-0000-0000-000004000000}"/>
    <cellStyle name="20% - アクセント 3 3" xfId="10" xr:uid="{00000000-0005-0000-0000-000005000000}"/>
    <cellStyle name="20% - アクセント 4 2" xfId="11" xr:uid="{00000000-0005-0000-0000-000006000000}"/>
    <cellStyle name="20% - アクセント 4 3" xfId="12" xr:uid="{00000000-0005-0000-0000-000007000000}"/>
    <cellStyle name="20% - アクセント 5 2" xfId="13" xr:uid="{00000000-0005-0000-0000-000008000000}"/>
    <cellStyle name="20% - アクセント 5 3" xfId="14" xr:uid="{00000000-0005-0000-0000-000009000000}"/>
    <cellStyle name="20% - アクセント 6 2" xfId="15" xr:uid="{00000000-0005-0000-0000-00000A000000}"/>
    <cellStyle name="20% - アクセント 6 3" xfId="16" xr:uid="{00000000-0005-0000-0000-00000B000000}"/>
    <cellStyle name="40% - アクセント 1 2" xfId="17" xr:uid="{00000000-0005-0000-0000-00000C000000}"/>
    <cellStyle name="40% - アクセント 1 3" xfId="18" xr:uid="{00000000-0005-0000-0000-00000D000000}"/>
    <cellStyle name="40% - アクセント 2 2" xfId="19" xr:uid="{00000000-0005-0000-0000-00000E000000}"/>
    <cellStyle name="40% - アクセント 2 3" xfId="20" xr:uid="{00000000-0005-0000-0000-00000F000000}"/>
    <cellStyle name="40% - アクセント 3 2" xfId="21" xr:uid="{00000000-0005-0000-0000-000010000000}"/>
    <cellStyle name="40% - アクセント 3 3" xfId="22" xr:uid="{00000000-0005-0000-0000-000011000000}"/>
    <cellStyle name="40% - アクセント 4 2" xfId="23" xr:uid="{00000000-0005-0000-0000-000012000000}"/>
    <cellStyle name="40% - アクセント 4 3" xfId="24" xr:uid="{00000000-0005-0000-0000-000013000000}"/>
    <cellStyle name="40% - アクセント 5 2" xfId="25" xr:uid="{00000000-0005-0000-0000-000014000000}"/>
    <cellStyle name="40% - アクセント 5 3" xfId="26" xr:uid="{00000000-0005-0000-0000-000015000000}"/>
    <cellStyle name="40% - アクセント 6 2" xfId="27" xr:uid="{00000000-0005-0000-0000-000016000000}"/>
    <cellStyle name="40% - アクセント 6 3" xfId="28" xr:uid="{00000000-0005-0000-0000-000017000000}"/>
    <cellStyle name="60% - アクセント 1 2" xfId="29" xr:uid="{00000000-0005-0000-0000-000018000000}"/>
    <cellStyle name="60% - アクセント 1 3" xfId="30" xr:uid="{00000000-0005-0000-0000-000019000000}"/>
    <cellStyle name="60% - アクセント 2 2" xfId="31" xr:uid="{00000000-0005-0000-0000-00001A000000}"/>
    <cellStyle name="60% - アクセント 2 3" xfId="32" xr:uid="{00000000-0005-0000-0000-00001B000000}"/>
    <cellStyle name="60% - アクセント 3 2" xfId="33" xr:uid="{00000000-0005-0000-0000-00001C000000}"/>
    <cellStyle name="60% - アクセント 3 3" xfId="34" xr:uid="{00000000-0005-0000-0000-00001D000000}"/>
    <cellStyle name="60% - アクセント 4 2" xfId="35" xr:uid="{00000000-0005-0000-0000-00001E000000}"/>
    <cellStyle name="60% - アクセント 4 3" xfId="36" xr:uid="{00000000-0005-0000-0000-00001F000000}"/>
    <cellStyle name="60% - アクセント 5 2" xfId="37" xr:uid="{00000000-0005-0000-0000-000020000000}"/>
    <cellStyle name="60% - アクセント 5 3" xfId="38" xr:uid="{00000000-0005-0000-0000-000021000000}"/>
    <cellStyle name="60% - アクセント 6 2" xfId="39" xr:uid="{00000000-0005-0000-0000-000022000000}"/>
    <cellStyle name="60% - アクセント 6 3" xfId="40" xr:uid="{00000000-0005-0000-0000-000023000000}"/>
    <cellStyle name="アクセント 1 2" xfId="41" xr:uid="{00000000-0005-0000-0000-000024000000}"/>
    <cellStyle name="アクセント 1 3" xfId="42" xr:uid="{00000000-0005-0000-0000-000025000000}"/>
    <cellStyle name="アクセント 2 2" xfId="43" xr:uid="{00000000-0005-0000-0000-000026000000}"/>
    <cellStyle name="アクセント 2 3" xfId="44" xr:uid="{00000000-0005-0000-0000-000027000000}"/>
    <cellStyle name="アクセント 3 2" xfId="45" xr:uid="{00000000-0005-0000-0000-000028000000}"/>
    <cellStyle name="アクセント 3 3" xfId="46" xr:uid="{00000000-0005-0000-0000-000029000000}"/>
    <cellStyle name="アクセント 4 2" xfId="47" xr:uid="{00000000-0005-0000-0000-00002A000000}"/>
    <cellStyle name="アクセント 4 3" xfId="48" xr:uid="{00000000-0005-0000-0000-00002B000000}"/>
    <cellStyle name="アクセント 5 2" xfId="49" xr:uid="{00000000-0005-0000-0000-00002C000000}"/>
    <cellStyle name="アクセント 5 3" xfId="50" xr:uid="{00000000-0005-0000-0000-00002D000000}"/>
    <cellStyle name="アクセント 6 2" xfId="51" xr:uid="{00000000-0005-0000-0000-00002E000000}"/>
    <cellStyle name="アクセント 6 3" xfId="52" xr:uid="{00000000-0005-0000-0000-00002F000000}"/>
    <cellStyle name="タイトル 2" xfId="53" xr:uid="{00000000-0005-0000-0000-000030000000}"/>
    <cellStyle name="タイトル 3" xfId="54" xr:uid="{00000000-0005-0000-0000-000031000000}"/>
    <cellStyle name="チェック セル 2" xfId="55" xr:uid="{00000000-0005-0000-0000-000032000000}"/>
    <cellStyle name="チェック セル 3" xfId="56" xr:uid="{00000000-0005-0000-0000-000033000000}"/>
    <cellStyle name="どちらでもない 2" xfId="57" xr:uid="{00000000-0005-0000-0000-000034000000}"/>
    <cellStyle name="どちらでもない 3" xfId="58" xr:uid="{00000000-0005-0000-0000-000035000000}"/>
    <cellStyle name="メモ 2" xfId="59" xr:uid="{00000000-0005-0000-0000-000036000000}"/>
    <cellStyle name="メモ 3" xfId="60" xr:uid="{00000000-0005-0000-0000-000037000000}"/>
    <cellStyle name="リンク セル 2" xfId="61" xr:uid="{00000000-0005-0000-0000-000038000000}"/>
    <cellStyle name="リンク セル 3" xfId="62" xr:uid="{00000000-0005-0000-0000-000039000000}"/>
    <cellStyle name="悪い 2" xfId="63" xr:uid="{00000000-0005-0000-0000-00003A000000}"/>
    <cellStyle name="悪い 3" xfId="64" xr:uid="{00000000-0005-0000-0000-00003B000000}"/>
    <cellStyle name="計算 2" xfId="65" xr:uid="{00000000-0005-0000-0000-00003C000000}"/>
    <cellStyle name="計算 3" xfId="66" xr:uid="{00000000-0005-0000-0000-00003D000000}"/>
    <cellStyle name="警告文 2" xfId="67" xr:uid="{00000000-0005-0000-0000-00003E000000}"/>
    <cellStyle name="警告文 3" xfId="68" xr:uid="{00000000-0005-0000-0000-00003F000000}"/>
    <cellStyle name="桁区切り 2" xfId="69" xr:uid="{00000000-0005-0000-0000-000040000000}"/>
    <cellStyle name="桁区切り 3" xfId="70" xr:uid="{00000000-0005-0000-0000-000041000000}"/>
    <cellStyle name="桁区切り 4" xfId="4" xr:uid="{00000000-0005-0000-0000-000042000000}"/>
    <cellStyle name="見出し 1 2" xfId="71" xr:uid="{00000000-0005-0000-0000-000043000000}"/>
    <cellStyle name="見出し 1 3" xfId="72" xr:uid="{00000000-0005-0000-0000-000044000000}"/>
    <cellStyle name="見出し 2 2" xfId="73" xr:uid="{00000000-0005-0000-0000-000045000000}"/>
    <cellStyle name="見出し 2 3" xfId="74" xr:uid="{00000000-0005-0000-0000-000046000000}"/>
    <cellStyle name="見出し 3 2" xfId="75" xr:uid="{00000000-0005-0000-0000-000047000000}"/>
    <cellStyle name="見出し 3 3" xfId="76" xr:uid="{00000000-0005-0000-0000-000048000000}"/>
    <cellStyle name="見出し 4 2" xfId="77" xr:uid="{00000000-0005-0000-0000-000049000000}"/>
    <cellStyle name="見出し 4 3" xfId="78" xr:uid="{00000000-0005-0000-0000-00004A000000}"/>
    <cellStyle name="集計 2" xfId="79" xr:uid="{00000000-0005-0000-0000-00004B000000}"/>
    <cellStyle name="集計 3" xfId="80" xr:uid="{00000000-0005-0000-0000-00004C000000}"/>
    <cellStyle name="出力 2" xfId="81" xr:uid="{00000000-0005-0000-0000-00004D000000}"/>
    <cellStyle name="出力 3" xfId="82" xr:uid="{00000000-0005-0000-0000-00004E000000}"/>
    <cellStyle name="説明文 2" xfId="83" xr:uid="{00000000-0005-0000-0000-00004F000000}"/>
    <cellStyle name="説明文 3" xfId="84" xr:uid="{00000000-0005-0000-0000-000050000000}"/>
    <cellStyle name="入力 2" xfId="85" xr:uid="{00000000-0005-0000-0000-000051000000}"/>
    <cellStyle name="入力 3" xfId="86" xr:uid="{00000000-0005-0000-0000-000052000000}"/>
    <cellStyle name="標準" xfId="0" builtinId="0"/>
    <cellStyle name="標準 10" xfId="87" xr:uid="{00000000-0005-0000-0000-000054000000}"/>
    <cellStyle name="標準 11" xfId="88" xr:uid="{00000000-0005-0000-0000-000055000000}"/>
    <cellStyle name="標準 12" xfId="89" xr:uid="{00000000-0005-0000-0000-000056000000}"/>
    <cellStyle name="標準 13" xfId="90" xr:uid="{00000000-0005-0000-0000-000057000000}"/>
    <cellStyle name="標準 14" xfId="91" xr:uid="{00000000-0005-0000-0000-000058000000}"/>
    <cellStyle name="標準 15" xfId="92" xr:uid="{00000000-0005-0000-0000-000059000000}"/>
    <cellStyle name="標準 16" xfId="93" xr:uid="{00000000-0005-0000-0000-00005A000000}"/>
    <cellStyle name="標準 17" xfId="94" xr:uid="{00000000-0005-0000-0000-00005B000000}"/>
    <cellStyle name="標準 18" xfId="95" xr:uid="{00000000-0005-0000-0000-00005C000000}"/>
    <cellStyle name="標準 19" xfId="96" xr:uid="{00000000-0005-0000-0000-00005D000000}"/>
    <cellStyle name="標準 2" xfId="1" xr:uid="{00000000-0005-0000-0000-00005E000000}"/>
    <cellStyle name="標準 2 2" xfId="97" xr:uid="{00000000-0005-0000-0000-00005F000000}"/>
    <cellStyle name="標準 2_list_macro" xfId="98" xr:uid="{00000000-0005-0000-0000-000060000000}"/>
    <cellStyle name="標準 20" xfId="99" xr:uid="{00000000-0005-0000-0000-000061000000}"/>
    <cellStyle name="標準 21" xfId="100" xr:uid="{00000000-0005-0000-0000-000062000000}"/>
    <cellStyle name="標準 22" xfId="101" xr:uid="{00000000-0005-0000-0000-000063000000}"/>
    <cellStyle name="標準 23" xfId="102" xr:uid="{00000000-0005-0000-0000-000064000000}"/>
    <cellStyle name="標準 24" xfId="103" xr:uid="{00000000-0005-0000-0000-000065000000}"/>
    <cellStyle name="標準 25" xfId="3" xr:uid="{00000000-0005-0000-0000-000066000000}"/>
    <cellStyle name="標準 26" xfId="104" xr:uid="{00000000-0005-0000-0000-000067000000}"/>
    <cellStyle name="標準 27" xfId="105" xr:uid="{00000000-0005-0000-0000-000068000000}"/>
    <cellStyle name="標準 28" xfId="106" xr:uid="{00000000-0005-0000-0000-000069000000}"/>
    <cellStyle name="標準 29" xfId="107" xr:uid="{00000000-0005-0000-0000-00006A000000}"/>
    <cellStyle name="標準 3" xfId="108" xr:uid="{00000000-0005-0000-0000-00006B000000}"/>
    <cellStyle name="標準 3 2" xfId="109" xr:uid="{00000000-0005-0000-0000-00006C000000}"/>
    <cellStyle name="標準 3_sstEA93" xfId="110" xr:uid="{00000000-0005-0000-0000-00006D000000}"/>
    <cellStyle name="標準 30" xfId="111" xr:uid="{00000000-0005-0000-0000-00006E000000}"/>
    <cellStyle name="標準 31" xfId="112" xr:uid="{00000000-0005-0000-0000-00006F000000}"/>
    <cellStyle name="標準 4" xfId="2" xr:uid="{00000000-0005-0000-0000-000070000000}"/>
    <cellStyle name="標準 5" xfId="113" xr:uid="{00000000-0005-0000-0000-000071000000}"/>
    <cellStyle name="標準 6" xfId="114" xr:uid="{00000000-0005-0000-0000-000072000000}"/>
    <cellStyle name="標準 7" xfId="115" xr:uid="{00000000-0005-0000-0000-000073000000}"/>
    <cellStyle name="標準 8" xfId="116" xr:uid="{00000000-0005-0000-0000-000074000000}"/>
    <cellStyle name="標準 9" xfId="117" xr:uid="{00000000-0005-0000-0000-000075000000}"/>
    <cellStyle name="良い 2" xfId="118" xr:uid="{00000000-0005-0000-0000-000076000000}"/>
    <cellStyle name="良い 3" xfId="119" xr:uid="{00000000-0005-0000-0000-00007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Data_Table"/>
      <sheetName val="Formula_View"/>
      <sheetName val="データ"/>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明細"/>
      <sheetName val="ラック構成"/>
      <sheetName val="ラック構成 (2)"/>
      <sheetName val="ラック構成書式"/>
      <sheetName val="見積書H（20010810）"/>
      <sheetName val="ラック構成_(2)"/>
      <sheetName val="基準値"/>
      <sheetName val="構成算出条件"/>
      <sheetName val="【別紙】ﾃｰﾌﾞﾙ"/>
      <sheetName val="内訳"/>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基準値"/>
      <sheetName val="概算PC"/>
    </sheetNames>
    <sheetDataSet>
      <sheetData sheetId="0" refreshError="1">
        <row r="4">
          <cell r="B4">
            <v>2003</v>
          </cell>
        </row>
        <row r="5">
          <cell r="B5">
            <v>403</v>
          </cell>
          <cell r="E5">
            <v>4</v>
          </cell>
        </row>
        <row r="6">
          <cell r="B6">
            <v>7312</v>
          </cell>
          <cell r="E6" t="str">
            <v>－</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概算PC"/>
    </sheetNames>
    <sheetDataSet>
      <sheetData sheetId="0" refreshError="1">
        <row r="4">
          <cell r="B4">
            <v>2003</v>
          </cell>
        </row>
        <row r="5">
          <cell r="B5">
            <v>403</v>
          </cell>
          <cell r="E5">
            <v>4</v>
          </cell>
        </row>
        <row r="6">
          <cell r="B6">
            <v>7312</v>
          </cell>
          <cell r="E6" t="str">
            <v>－</v>
          </cell>
        </row>
        <row r="7">
          <cell r="B7">
            <v>15100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tabSelected="1" view="pageBreakPreview" zoomScaleNormal="100" zoomScaleSheetLayoutView="100" workbookViewId="0">
      <selection activeCell="B2" sqref="B2:J2"/>
    </sheetView>
  </sheetViews>
  <sheetFormatPr defaultRowHeight="11.25" x14ac:dyDescent="0.15"/>
  <cols>
    <col min="1" max="1" width="2.5" style="3" customWidth="1"/>
    <col min="2" max="2" width="3.875" style="3" customWidth="1"/>
    <col min="3" max="3" width="2.75" style="3" customWidth="1"/>
    <col min="4" max="4" width="25.5" style="3" customWidth="1"/>
    <col min="5" max="5" width="13" style="3" customWidth="1"/>
    <col min="6" max="6" width="6" style="3" customWidth="1"/>
    <col min="7" max="7" width="13" style="3" customWidth="1"/>
    <col min="8" max="8" width="6" style="3" customWidth="1"/>
    <col min="9" max="9" width="13" style="3" customWidth="1"/>
    <col min="10" max="10" width="7.5" style="3" customWidth="1"/>
    <col min="11" max="16384" width="9" style="3"/>
  </cols>
  <sheetData>
    <row r="1" spans="1:10" ht="25.5" customHeight="1" x14ac:dyDescent="0.15">
      <c r="A1" s="1"/>
      <c r="B1" s="2"/>
      <c r="C1" s="2"/>
      <c r="D1" s="2"/>
      <c r="E1" s="2"/>
      <c r="F1" s="2"/>
      <c r="G1" s="2"/>
      <c r="H1" s="2"/>
      <c r="I1" s="2"/>
      <c r="J1" s="2"/>
    </row>
    <row r="2" spans="1:10" ht="32.25" customHeight="1" x14ac:dyDescent="0.15">
      <c r="A2" s="4"/>
      <c r="B2" s="29" t="s">
        <v>35</v>
      </c>
      <c r="C2" s="29"/>
      <c r="D2" s="29"/>
      <c r="E2" s="29"/>
      <c r="F2" s="29"/>
      <c r="G2" s="29"/>
      <c r="H2" s="29"/>
      <c r="I2" s="29"/>
      <c r="J2" s="29"/>
    </row>
    <row r="3" spans="1:10" ht="22.5" customHeight="1" x14ac:dyDescent="0.15">
      <c r="B3" s="19"/>
      <c r="C3" s="19"/>
      <c r="D3" s="19"/>
      <c r="E3" s="19"/>
      <c r="F3" s="19"/>
      <c r="G3" s="19"/>
      <c r="H3" s="19"/>
      <c r="I3" s="19"/>
      <c r="J3" s="19"/>
    </row>
    <row r="4" spans="1:10" ht="17.25" customHeight="1" x14ac:dyDescent="0.15">
      <c r="B4" s="19"/>
      <c r="C4" s="19"/>
      <c r="D4" s="19"/>
      <c r="E4" s="19"/>
      <c r="F4" s="19"/>
      <c r="G4" s="19"/>
      <c r="H4" s="19"/>
      <c r="I4" s="33" t="s">
        <v>0</v>
      </c>
      <c r="J4" s="33"/>
    </row>
    <row r="5" spans="1:10" ht="27" customHeight="1" x14ac:dyDescent="0.15">
      <c r="A5" s="5"/>
      <c r="B5" s="34" t="s">
        <v>1</v>
      </c>
      <c r="C5" s="35"/>
      <c r="D5" s="35"/>
      <c r="E5" s="38" t="s">
        <v>37</v>
      </c>
      <c r="F5" s="39"/>
      <c r="G5" s="38" t="s">
        <v>36</v>
      </c>
      <c r="H5" s="39"/>
      <c r="I5" s="20" t="s">
        <v>2</v>
      </c>
      <c r="J5" s="8" t="s">
        <v>3</v>
      </c>
    </row>
    <row r="6" spans="1:10" ht="27.75" customHeight="1" x14ac:dyDescent="0.15">
      <c r="A6" s="5"/>
      <c r="B6" s="36"/>
      <c r="C6" s="37"/>
      <c r="D6" s="37"/>
      <c r="E6" s="7" t="s">
        <v>4</v>
      </c>
      <c r="F6" s="8" t="s">
        <v>5</v>
      </c>
      <c r="G6" s="9" t="s">
        <v>6</v>
      </c>
      <c r="H6" s="8" t="s">
        <v>5</v>
      </c>
      <c r="I6" s="21" t="s">
        <v>7</v>
      </c>
      <c r="J6" s="22" t="s">
        <v>8</v>
      </c>
    </row>
    <row r="7" spans="1:10" ht="27.75" customHeight="1" x14ac:dyDescent="0.15">
      <c r="B7" s="10"/>
      <c r="C7" s="6"/>
      <c r="D7" s="11" t="s">
        <v>10</v>
      </c>
      <c r="E7" s="23">
        <v>183800000</v>
      </c>
      <c r="F7" s="12">
        <f>IFERROR(IF(OR(E7/E$27 * 100 &gt; 999.99,E7/E$27 * 100 &lt; -999.99),"△ ***.**",E7/E$27 * 100),0)</f>
        <v>50.405409778430098</v>
      </c>
      <c r="G7" s="23">
        <v>178300000</v>
      </c>
      <c r="H7" s="12">
        <f t="shared" ref="H7:H26" si="0">IFERROR(IF(OR(G7/G$27 * 100 &gt; 999.99,G7/G$27 * 100 &lt; -999.99),"△ ***.**",G7/G$27 * 100),0)</f>
        <v>50.262787270293707</v>
      </c>
      <c r="I7" s="23">
        <f t="shared" ref="I7:I29" si="1">E7-G7</f>
        <v>5500000</v>
      </c>
      <c r="J7" s="24">
        <f t="shared" ref="J7:J29" si="2">IFERROR(IF(AND(G7=0,E7&lt;&gt;0),"皆増",IF(AND(G7&lt;&gt;0,E7=0),"皆減",IF(OR(I7/G7 * 100 &gt; 999.99,I7/G7 * 100 &lt; -999.99),"***.**",I7/G7 * 100))),0)</f>
        <v>3.0846887268648349</v>
      </c>
    </row>
    <row r="8" spans="1:10" ht="27.75" customHeight="1" x14ac:dyDescent="0.15">
      <c r="B8" s="30" t="s">
        <v>22</v>
      </c>
      <c r="C8" s="6"/>
      <c r="D8" s="11" t="s">
        <v>11</v>
      </c>
      <c r="E8" s="23">
        <v>18635800</v>
      </c>
      <c r="F8" s="12">
        <f t="shared" ref="F8:F26" si="3">IFERROR(IF(OR(E8/E$27 * 100 &gt; 999.99,E8/E$27 * 100 &lt; -999.99),"△ ***.**",E8/E$27 * 100),0)</f>
        <v>5.1106917059241992</v>
      </c>
      <c r="G8" s="23">
        <v>17619000</v>
      </c>
      <c r="H8" s="12">
        <f t="shared" si="0"/>
        <v>4.9667978065917264</v>
      </c>
      <c r="I8" s="23">
        <f t="shared" si="1"/>
        <v>1016800</v>
      </c>
      <c r="J8" s="24">
        <f t="shared" si="2"/>
        <v>5.7710426244395254</v>
      </c>
    </row>
    <row r="9" spans="1:10" ht="27.75" customHeight="1" x14ac:dyDescent="0.15">
      <c r="B9" s="31"/>
      <c r="C9" s="6"/>
      <c r="D9" s="11" t="s">
        <v>12</v>
      </c>
      <c r="E9" s="23">
        <v>54756000</v>
      </c>
      <c r="F9" s="12">
        <f t="shared" si="3"/>
        <v>15.016314569247655</v>
      </c>
      <c r="G9" s="23">
        <v>52500000</v>
      </c>
      <c r="H9" s="12">
        <f t="shared" si="0"/>
        <v>14.799755085195848</v>
      </c>
      <c r="I9" s="23">
        <f t="shared" si="1"/>
        <v>2256000</v>
      </c>
      <c r="J9" s="24">
        <f t="shared" si="2"/>
        <v>4.2971428571428572</v>
      </c>
    </row>
    <row r="10" spans="1:10" ht="27.75" customHeight="1" x14ac:dyDescent="0.15">
      <c r="B10" s="31"/>
      <c r="C10" s="6"/>
      <c r="D10" s="11" t="s">
        <v>13</v>
      </c>
      <c r="E10" s="23">
        <v>49468200</v>
      </c>
      <c r="F10" s="12">
        <f t="shared" si="3"/>
        <v>13.566185484229248</v>
      </c>
      <c r="G10" s="23">
        <v>48506300</v>
      </c>
      <c r="H10" s="12">
        <f t="shared" si="0"/>
        <v>13.673930668362576</v>
      </c>
      <c r="I10" s="23">
        <f t="shared" si="1"/>
        <v>961900</v>
      </c>
      <c r="J10" s="24">
        <f t="shared" si="2"/>
        <v>1.9830413781302636</v>
      </c>
    </row>
    <row r="11" spans="1:10" ht="27.75" customHeight="1" x14ac:dyDescent="0.15">
      <c r="B11" s="31"/>
      <c r="C11" s="6"/>
      <c r="D11" s="13" t="s">
        <v>34</v>
      </c>
      <c r="E11" s="23">
        <v>427500</v>
      </c>
      <c r="F11" s="12">
        <f t="shared" si="3"/>
        <v>0.11723782742262714</v>
      </c>
      <c r="G11" s="23">
        <v>398100</v>
      </c>
      <c r="H11" s="12">
        <f t="shared" si="0"/>
        <v>0.11222442856031366</v>
      </c>
      <c r="I11" s="23">
        <f t="shared" si="1"/>
        <v>29400</v>
      </c>
      <c r="J11" s="24">
        <f t="shared" si="2"/>
        <v>7.3850791258477768</v>
      </c>
    </row>
    <row r="12" spans="1:10" ht="27.75" customHeight="1" x14ac:dyDescent="0.15">
      <c r="B12" s="31"/>
      <c r="C12" s="6"/>
      <c r="D12" s="11" t="s">
        <v>14</v>
      </c>
      <c r="E12" s="23">
        <v>25100</v>
      </c>
      <c r="F12" s="12">
        <f t="shared" si="3"/>
        <v>6.8834373527671142E-3</v>
      </c>
      <c r="G12" s="23">
        <v>236800</v>
      </c>
      <c r="H12" s="12">
        <f t="shared" si="0"/>
        <v>6.6753942936654792E-2</v>
      </c>
      <c r="I12" s="23">
        <f t="shared" si="1"/>
        <v>-211700</v>
      </c>
      <c r="J12" s="24">
        <f t="shared" si="2"/>
        <v>-89.400337837837839</v>
      </c>
    </row>
    <row r="13" spans="1:10" ht="27.75" customHeight="1" x14ac:dyDescent="0.15">
      <c r="B13" s="31"/>
      <c r="C13" s="6"/>
      <c r="D13" s="11" t="s">
        <v>15</v>
      </c>
      <c r="E13" s="23">
        <v>1070600</v>
      </c>
      <c r="F13" s="12">
        <f t="shared" si="3"/>
        <v>0.29360191354073595</v>
      </c>
      <c r="G13" s="23">
        <v>1225000</v>
      </c>
      <c r="H13" s="12">
        <f t="shared" si="0"/>
        <v>0.34532761865456979</v>
      </c>
      <c r="I13" s="23">
        <f t="shared" si="1"/>
        <v>-154400</v>
      </c>
      <c r="J13" s="24">
        <f t="shared" si="2"/>
        <v>-12.604081632653061</v>
      </c>
    </row>
    <row r="14" spans="1:10" ht="27.75" customHeight="1" x14ac:dyDescent="0.15">
      <c r="B14" s="31"/>
      <c r="C14" s="6"/>
      <c r="D14" s="11" t="s">
        <v>16</v>
      </c>
      <c r="E14" s="23">
        <v>655600</v>
      </c>
      <c r="F14" s="12">
        <f t="shared" si="3"/>
        <v>0.17979209276789324</v>
      </c>
      <c r="G14" s="23">
        <v>624900</v>
      </c>
      <c r="H14" s="12">
        <f t="shared" si="0"/>
        <v>0.1761593705283597</v>
      </c>
      <c r="I14" s="23">
        <f t="shared" si="1"/>
        <v>30700</v>
      </c>
      <c r="J14" s="24">
        <f t="shared" si="2"/>
        <v>4.9127860457673229</v>
      </c>
    </row>
    <row r="15" spans="1:10" ht="27.75" customHeight="1" x14ac:dyDescent="0.15">
      <c r="B15" s="31"/>
      <c r="C15" s="6"/>
      <c r="D15" s="11" t="s">
        <v>17</v>
      </c>
      <c r="E15" s="23">
        <v>91800</v>
      </c>
      <c r="F15" s="12">
        <f t="shared" si="3"/>
        <v>2.5175280836016774E-2</v>
      </c>
      <c r="G15" s="23">
        <v>88300</v>
      </c>
      <c r="H15" s="12">
        <f t="shared" si="0"/>
        <v>2.4891778552815113E-2</v>
      </c>
      <c r="I15" s="23">
        <f t="shared" si="1"/>
        <v>3500</v>
      </c>
      <c r="J15" s="24">
        <f t="shared" si="2"/>
        <v>3.9637599093997737</v>
      </c>
    </row>
    <row r="16" spans="1:10" ht="27.75" customHeight="1" x14ac:dyDescent="0.15">
      <c r="B16" s="31"/>
      <c r="C16" s="6"/>
      <c r="D16" s="11" t="s">
        <v>18</v>
      </c>
      <c r="E16" s="23">
        <v>30800</v>
      </c>
      <c r="F16" s="12">
        <f t="shared" si="3"/>
        <v>8.4466083850688097E-3</v>
      </c>
      <c r="G16" s="23">
        <v>33000</v>
      </c>
      <c r="H16" s="12">
        <f t="shared" si="0"/>
        <v>9.3027031964088187E-3</v>
      </c>
      <c r="I16" s="23">
        <f t="shared" si="1"/>
        <v>-2200</v>
      </c>
      <c r="J16" s="24">
        <f t="shared" si="2"/>
        <v>-6.666666666666667</v>
      </c>
    </row>
    <row r="17" spans="2:10" ht="27.75" customHeight="1" x14ac:dyDescent="0.15">
      <c r="B17" s="31"/>
      <c r="C17" s="6"/>
      <c r="D17" s="11" t="s">
        <v>19</v>
      </c>
      <c r="E17" s="23">
        <v>6500</v>
      </c>
      <c r="F17" s="12">
        <f t="shared" si="3"/>
        <v>1.7825634578878982E-3</v>
      </c>
      <c r="G17" s="23">
        <v>6700</v>
      </c>
      <c r="H17" s="12">
        <f t="shared" si="0"/>
        <v>1.888730648967851E-3</v>
      </c>
      <c r="I17" s="23">
        <f t="shared" si="1"/>
        <v>-200</v>
      </c>
      <c r="J17" s="24">
        <f t="shared" si="2"/>
        <v>-2.9850746268656714</v>
      </c>
    </row>
    <row r="18" spans="2:10" ht="27.75" customHeight="1" x14ac:dyDescent="0.15">
      <c r="B18" s="31"/>
      <c r="C18" s="6"/>
      <c r="D18" s="11" t="s">
        <v>20</v>
      </c>
      <c r="E18" s="23">
        <v>475600</v>
      </c>
      <c r="F18" s="12">
        <f t="shared" si="3"/>
        <v>0.1304287970109976</v>
      </c>
      <c r="G18" s="23">
        <v>410900</v>
      </c>
      <c r="H18" s="12">
        <f t="shared" si="0"/>
        <v>0.11583274980013283</v>
      </c>
      <c r="I18" s="23">
        <f t="shared" si="1"/>
        <v>64700</v>
      </c>
      <c r="J18" s="24">
        <f t="shared" si="2"/>
        <v>15.745923582380142</v>
      </c>
    </row>
    <row r="19" spans="2:10" ht="27.75" customHeight="1" x14ac:dyDescent="0.15">
      <c r="B19" s="31"/>
      <c r="C19" s="6"/>
      <c r="D19" s="11" t="s">
        <v>21</v>
      </c>
      <c r="E19" s="23">
        <v>6290500</v>
      </c>
      <c r="F19" s="12">
        <f t="shared" si="3"/>
        <v>1.7251100664375112</v>
      </c>
      <c r="G19" s="23">
        <v>6238800</v>
      </c>
      <c r="H19" s="12">
        <f t="shared" si="0"/>
        <v>1.7587183242956161</v>
      </c>
      <c r="I19" s="23">
        <f t="shared" si="1"/>
        <v>51700</v>
      </c>
      <c r="J19" s="24">
        <f t="shared" si="2"/>
        <v>0.82868500352631913</v>
      </c>
    </row>
    <row r="20" spans="2:10" ht="27.75" customHeight="1" x14ac:dyDescent="0.15">
      <c r="B20" s="32"/>
      <c r="C20" s="6"/>
      <c r="D20" s="14" t="s">
        <v>23</v>
      </c>
      <c r="E20" s="23">
        <f>SUM(E8:E19)</f>
        <v>131934000</v>
      </c>
      <c r="F20" s="12">
        <f t="shared" si="3"/>
        <v>36.181650346612606</v>
      </c>
      <c r="G20" s="23">
        <f>SUM(G8:G19)</f>
        <v>127887800</v>
      </c>
      <c r="H20" s="12">
        <f t="shared" si="0"/>
        <v>36.051583207323986</v>
      </c>
      <c r="I20" s="23">
        <f t="shared" si="1"/>
        <v>4046200</v>
      </c>
      <c r="J20" s="24">
        <f t="shared" si="2"/>
        <v>3.1638670772348885</v>
      </c>
    </row>
    <row r="21" spans="2:10" ht="27.75" customHeight="1" x14ac:dyDescent="0.15">
      <c r="B21" s="10"/>
      <c r="C21" s="6"/>
      <c r="D21" s="14" t="s">
        <v>24</v>
      </c>
      <c r="E21" s="23">
        <f>E7+E20</f>
        <v>315734000</v>
      </c>
      <c r="F21" s="12">
        <f t="shared" si="3"/>
        <v>86.587060125042711</v>
      </c>
      <c r="G21" s="23">
        <f>G7+G20</f>
        <v>306187800</v>
      </c>
      <c r="H21" s="12">
        <f t="shared" si="0"/>
        <v>86.3143704776177</v>
      </c>
      <c r="I21" s="23">
        <f t="shared" si="1"/>
        <v>9546200</v>
      </c>
      <c r="J21" s="24">
        <f t="shared" si="2"/>
        <v>3.1177597539810535</v>
      </c>
    </row>
    <row r="22" spans="2:10" ht="27.75" customHeight="1" x14ac:dyDescent="0.15">
      <c r="B22" s="30" t="s">
        <v>25</v>
      </c>
      <c r="C22" s="6"/>
      <c r="D22" s="11" t="s">
        <v>30</v>
      </c>
      <c r="E22" s="18">
        <v>17302200</v>
      </c>
      <c r="F22" s="15">
        <f t="shared" si="3"/>
        <v>4.7449645324719985</v>
      </c>
      <c r="G22" s="18">
        <v>16707900</v>
      </c>
      <c r="H22" s="25">
        <f t="shared" si="0"/>
        <v>4.7099586283417842</v>
      </c>
      <c r="I22" s="23">
        <f t="shared" si="1"/>
        <v>594300</v>
      </c>
      <c r="J22" s="26">
        <f t="shared" si="2"/>
        <v>3.5569999820444225</v>
      </c>
    </row>
    <row r="23" spans="2:10" ht="27.75" customHeight="1" x14ac:dyDescent="0.15">
      <c r="B23" s="31"/>
      <c r="C23" s="6"/>
      <c r="D23" s="11" t="s">
        <v>31</v>
      </c>
      <c r="E23" s="18">
        <v>513100</v>
      </c>
      <c r="F23" s="15">
        <f t="shared" si="3"/>
        <v>0.14071281696035084</v>
      </c>
      <c r="G23" s="18">
        <v>477800</v>
      </c>
      <c r="H23" s="25">
        <f t="shared" si="0"/>
        <v>0.13469186628012525</v>
      </c>
      <c r="I23" s="23">
        <f t="shared" si="1"/>
        <v>35300</v>
      </c>
      <c r="J23" s="26">
        <f t="shared" si="2"/>
        <v>7.3880284637923817</v>
      </c>
    </row>
    <row r="24" spans="2:10" ht="27.75" customHeight="1" x14ac:dyDescent="0.15">
      <c r="B24" s="31"/>
      <c r="C24" s="6"/>
      <c r="D24" s="11" t="s">
        <v>32</v>
      </c>
      <c r="E24" s="18">
        <v>1153600</v>
      </c>
      <c r="F24" s="15">
        <f t="shared" si="3"/>
        <v>0.3163638776953045</v>
      </c>
      <c r="G24" s="18">
        <v>1837000</v>
      </c>
      <c r="H24" s="25">
        <f t="shared" si="0"/>
        <v>0.5178504779334242</v>
      </c>
      <c r="I24" s="23">
        <f t="shared" si="1"/>
        <v>-683400</v>
      </c>
      <c r="J24" s="26">
        <f t="shared" si="2"/>
        <v>-37.201959716929778</v>
      </c>
    </row>
    <row r="25" spans="2:10" ht="27.75" customHeight="1" x14ac:dyDescent="0.15">
      <c r="B25" s="31"/>
      <c r="C25" s="6"/>
      <c r="D25" s="11" t="s">
        <v>29</v>
      </c>
      <c r="E25" s="18">
        <v>29940500</v>
      </c>
      <c r="F25" s="15">
        <f t="shared" si="3"/>
        <v>8.210898647829632</v>
      </c>
      <c r="G25" s="18">
        <v>29525100</v>
      </c>
      <c r="H25" s="25">
        <f t="shared" si="0"/>
        <v>8.3231285498269685</v>
      </c>
      <c r="I25" s="23">
        <f t="shared" si="1"/>
        <v>415400</v>
      </c>
      <c r="J25" s="26">
        <f t="shared" si="2"/>
        <v>1.4069385031718775</v>
      </c>
    </row>
    <row r="26" spans="2:10" ht="27.75" customHeight="1" x14ac:dyDescent="0.15">
      <c r="B26" s="32"/>
      <c r="C26" s="6"/>
      <c r="D26" s="14" t="s">
        <v>26</v>
      </c>
      <c r="E26" s="23">
        <f>SUM(E22:E25)</f>
        <v>48909400</v>
      </c>
      <c r="F26" s="12">
        <f t="shared" si="3"/>
        <v>13.412939874957285</v>
      </c>
      <c r="G26" s="23">
        <f>SUM(G22:G25)</f>
        <v>48547800</v>
      </c>
      <c r="H26" s="12">
        <f t="shared" si="0"/>
        <v>13.685629522382303</v>
      </c>
      <c r="I26" s="23">
        <f t="shared" si="1"/>
        <v>361600</v>
      </c>
      <c r="J26" s="24">
        <f t="shared" si="2"/>
        <v>0.74483292754769526</v>
      </c>
    </row>
    <row r="27" spans="2:10" ht="27.75" customHeight="1" x14ac:dyDescent="0.15">
      <c r="B27" s="10"/>
      <c r="C27" s="6"/>
      <c r="D27" s="14" t="s">
        <v>27</v>
      </c>
      <c r="E27" s="23">
        <f>E21+E26</f>
        <v>364643400</v>
      </c>
      <c r="F27" s="12">
        <v>100</v>
      </c>
      <c r="G27" s="23">
        <f>G21+G26</f>
        <v>354735600</v>
      </c>
      <c r="H27" s="12">
        <v>100</v>
      </c>
      <c r="I27" s="23">
        <f t="shared" si="1"/>
        <v>9907800</v>
      </c>
      <c r="J27" s="24">
        <f t="shared" si="2"/>
        <v>2.7930097796781603</v>
      </c>
    </row>
    <row r="28" spans="2:10" ht="27.75" customHeight="1" x14ac:dyDescent="0.15">
      <c r="B28" s="16" t="s">
        <v>22</v>
      </c>
      <c r="C28" s="6"/>
      <c r="D28" s="11" t="s">
        <v>33</v>
      </c>
      <c r="E28" s="23">
        <v>23263200</v>
      </c>
      <c r="F28" s="17"/>
      <c r="G28" s="23">
        <v>20774200</v>
      </c>
      <c r="H28" s="27"/>
      <c r="I28" s="23">
        <f t="shared" si="1"/>
        <v>2489000</v>
      </c>
      <c r="J28" s="26">
        <f t="shared" si="2"/>
        <v>11.981207459252342</v>
      </c>
    </row>
    <row r="29" spans="2:10" ht="27.75" customHeight="1" x14ac:dyDescent="0.15">
      <c r="B29" s="10"/>
      <c r="C29" s="6"/>
      <c r="D29" s="14" t="s">
        <v>28</v>
      </c>
      <c r="E29" s="23">
        <f>E27+E28</f>
        <v>387906600</v>
      </c>
      <c r="F29" s="17"/>
      <c r="G29" s="23">
        <f>G27+G28</f>
        <v>375509800</v>
      </c>
      <c r="H29" s="27"/>
      <c r="I29" s="23">
        <f t="shared" si="1"/>
        <v>12396800</v>
      </c>
      <c r="J29" s="26">
        <f t="shared" si="2"/>
        <v>3.3013252916435207</v>
      </c>
    </row>
    <row r="30" spans="2:10" x14ac:dyDescent="0.15">
      <c r="B30" s="28" t="s">
        <v>9</v>
      </c>
      <c r="C30" s="19"/>
      <c r="D30" s="19"/>
      <c r="E30" s="19"/>
      <c r="F30" s="19"/>
      <c r="G30" s="19"/>
      <c r="H30" s="19"/>
      <c r="I30" s="19"/>
      <c r="J30" s="19"/>
    </row>
  </sheetData>
  <mergeCells count="7">
    <mergeCell ref="B2:J2"/>
    <mergeCell ref="B22:B26"/>
    <mergeCell ref="I4:J4"/>
    <mergeCell ref="B5:D6"/>
    <mergeCell ref="E5:F5"/>
    <mergeCell ref="G5:H5"/>
    <mergeCell ref="B8:B20"/>
  </mergeCells>
  <phoneticPr fontId="3"/>
  <pageMargins left="0.59055118110236227" right="0" top="0.51181102362204722" bottom="0"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H31当初</vt:lpstr>
      <vt:lpstr>H31当初!Print_Area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matsuyamashi</dc:creator>
  <cp:lastModifiedBy>nt025119</cp:lastModifiedBy>
  <cp:lastPrinted>2019-03-14T07:34:13Z</cp:lastPrinted>
  <dcterms:created xsi:type="dcterms:W3CDTF">2016-01-08T13:17:31Z</dcterms:created>
  <dcterms:modified xsi:type="dcterms:W3CDTF">2021-02-26T01:36:36Z</dcterms:modified>
</cp:coreProperties>
</file>