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5_R2.12補正\"/>
    </mc:Choice>
  </mc:AlternateContent>
  <xr:revisionPtr revIDLastSave="0" documentId="13_ncr:1_{E07D6193-D95B-4916-AC96-C8FA3AA413BC}" xr6:coauthVersionLast="36" xr6:coauthVersionMax="36" xr10:uidLastSave="{00000000-0000-0000-0000-000000000000}"/>
  <bookViews>
    <workbookView xWindow="-15" yWindow="30" windowWidth="11730" windowHeight="6240" tabRatio="720" xr2:uid="{00000000-000D-0000-FFFF-FFFF00000000}"/>
  </bookViews>
  <sheets>
    <sheet name="R2.12補" sheetId="39" r:id="rId1"/>
  </sheets>
  <definedNames>
    <definedName name="_xlnm.Print_Area" localSheetId="0">'R2.12補'!$A$1:$L$84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39" l="1"/>
  <c r="I79" i="39" l="1"/>
  <c r="I73" i="39"/>
  <c r="I70" i="39"/>
  <c r="I67" i="39"/>
  <c r="I64" i="39"/>
  <c r="I61" i="39"/>
  <c r="I58" i="39"/>
  <c r="I55" i="39"/>
  <c r="I52" i="39"/>
  <c r="I49" i="39"/>
  <c r="I46" i="39"/>
  <c r="I43" i="39"/>
  <c r="I40" i="39"/>
  <c r="I37" i="39"/>
  <c r="I34" i="39"/>
  <c r="I31" i="39"/>
  <c r="I28" i="39"/>
  <c r="I25" i="39"/>
  <c r="I22" i="39"/>
  <c r="I19" i="39"/>
  <c r="I16" i="39"/>
  <c r="I10" i="39"/>
  <c r="H14" i="39"/>
  <c r="I13" i="39" s="1"/>
  <c r="H8" i="39"/>
  <c r="I7" i="39" s="1"/>
  <c r="H82" i="39"/>
  <c r="H81" i="39"/>
  <c r="H77" i="39"/>
  <c r="I76" i="39" s="1"/>
  <c r="H83" i="39" l="1"/>
  <c r="F82" i="39"/>
  <c r="D82" i="39"/>
  <c r="E79" i="39" s="1"/>
  <c r="K79" i="39"/>
  <c r="L79" i="39" s="1"/>
  <c r="K76" i="39"/>
  <c r="L76" i="39" s="1"/>
  <c r="K73" i="39"/>
  <c r="L73" i="39" s="1"/>
  <c r="K70" i="39"/>
  <c r="L70" i="39" s="1"/>
  <c r="K67" i="39"/>
  <c r="L67" i="39" s="1"/>
  <c r="K64" i="39"/>
  <c r="L64" i="39" s="1"/>
  <c r="K61" i="39"/>
  <c r="L61" i="39" s="1"/>
  <c r="K58" i="39"/>
  <c r="K55" i="39"/>
  <c r="L55" i="39" s="1"/>
  <c r="K52" i="39"/>
  <c r="L52" i="39" s="1"/>
  <c r="K49" i="39"/>
  <c r="L49" i="39" s="1"/>
  <c r="E49" i="39"/>
  <c r="K46" i="39"/>
  <c r="L46" i="39" s="1"/>
  <c r="K40" i="39"/>
  <c r="L40" i="39" s="1"/>
  <c r="K34" i="39"/>
  <c r="L34" i="39" s="1"/>
  <c r="K31" i="39"/>
  <c r="L31" i="39" s="1"/>
  <c r="K28" i="39"/>
  <c r="L28" i="39" s="1"/>
  <c r="K22" i="39"/>
  <c r="L22" i="39" s="1"/>
  <c r="K19" i="39"/>
  <c r="L19" i="39" s="1"/>
  <c r="K16" i="39"/>
  <c r="L16" i="39" s="1"/>
  <c r="K13" i="39"/>
  <c r="L13" i="39" s="1"/>
  <c r="E13" i="39"/>
  <c r="K10" i="39"/>
  <c r="L10" i="39" s="1"/>
  <c r="E10" i="39"/>
  <c r="K7" i="39"/>
  <c r="L7" i="39" s="1"/>
  <c r="I82" i="39" l="1"/>
  <c r="E16" i="39"/>
  <c r="E25" i="39"/>
  <c r="E31" i="39"/>
  <c r="E37" i="39"/>
  <c r="E64" i="39"/>
  <c r="E22" i="39"/>
  <c r="E34" i="39"/>
  <c r="E43" i="39"/>
  <c r="E40" i="39"/>
  <c r="E55" i="39"/>
  <c r="E70" i="39"/>
  <c r="J73" i="39"/>
  <c r="K43" i="39"/>
  <c r="L43" i="39" s="1"/>
  <c r="E7" i="39"/>
  <c r="E19" i="39"/>
  <c r="E28" i="39"/>
  <c r="E46" i="39"/>
  <c r="E58" i="39"/>
  <c r="E61" i="39"/>
  <c r="E73" i="39"/>
  <c r="E82" i="39"/>
  <c r="E76" i="39"/>
  <c r="E52" i="39"/>
  <c r="E67" i="39"/>
  <c r="J79" i="39" l="1"/>
  <c r="J7" i="39"/>
  <c r="J34" i="39"/>
  <c r="J13" i="39"/>
  <c r="J10" i="39"/>
  <c r="K82" i="39"/>
  <c r="L82" i="39" s="1"/>
  <c r="J70" i="39"/>
  <c r="J55" i="39"/>
  <c r="J16" i="39"/>
  <c r="J82" i="39"/>
  <c r="J76" i="39"/>
  <c r="J64" i="39"/>
  <c r="J49" i="39"/>
  <c r="J40" i="39"/>
  <c r="J31" i="39"/>
  <c r="J22" i="39"/>
  <c r="J67" i="39"/>
  <c r="K25" i="39"/>
  <c r="L25" i="39" s="1"/>
  <c r="J25" i="39"/>
  <c r="J58" i="39"/>
  <c r="J43" i="39"/>
  <c r="J61" i="39"/>
  <c r="J52" i="39"/>
  <c r="J46" i="39"/>
  <c r="J37" i="39"/>
  <c r="K37" i="39"/>
  <c r="L37" i="39" s="1"/>
  <c r="J28" i="39"/>
  <c r="J19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8" authorId="0" shapeId="0" xr:uid="{26AD6508-22F9-4902-975F-28F9BD03454E}">
      <text>
        <r>
          <rPr>
            <b/>
            <sz val="9"/>
            <color indexed="81"/>
            <rFont val="MS P ゴシック"/>
            <family val="3"/>
            <charset val="128"/>
          </rPr>
          <t>文字を白にしている。</t>
        </r>
      </text>
    </comment>
    <comment ref="H14" authorId="0" shapeId="0" xr:uid="{21435F2A-6C21-4668-BC8E-8644515FE3AD}">
      <text>
        <r>
          <rPr>
            <b/>
            <sz val="9"/>
            <color indexed="81"/>
            <rFont val="MS P ゴシック"/>
            <family val="3"/>
            <charset val="128"/>
          </rPr>
          <t>文字を白にしている。</t>
        </r>
      </text>
    </comment>
  </commentList>
</comments>
</file>

<file path=xl/sharedStrings.xml><?xml version="1.0" encoding="utf-8"?>
<sst xmlns="http://schemas.openxmlformats.org/spreadsheetml/2006/main" count="50" uniqueCount="44">
  <si>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</si>
  <si>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</si>
  <si>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</si>
  <si>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</si>
  <si>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</si>
  <si>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</si>
  <si>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</si>
  <si>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</si>
  <si>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</si>
  <si>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</si>
  <si>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</si>
  <si>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</si>
  <si>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</si>
  <si>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</si>
  <si>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</si>
  <si>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</si>
  <si>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</si>
  <si>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</si>
  <si>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</si>
  <si>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</si>
  <si>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</si>
  <si>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</si>
  <si>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</si>
  <si>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</si>
  <si>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</si>
  <si>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</si>
  <si>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</si>
  <si>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</si>
  <si>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</si>
  <si>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</si>
  <si>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</si>
  <si>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</si>
  <si>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</si>
  <si>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</si>
  <si>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</si>
  <si>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</si>
  <si>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</si>
  <si>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</si>
  <si>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</si>
  <si>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人</t>
    <rPh sb="0" eb="1">
      <t>ジン</t>
    </rPh>
    <phoneticPr fontId="2"/>
  </si>
  <si>
    <t xml:space="preserve">令 和 2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</si>
  <si>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4"/>
  </si>
  <si>
    <t>2　　年　　度</t>
    <phoneticPr fontId="4"/>
  </si>
  <si>
    <t>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</si>
</sst>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hair">
        <color auto="1"/>
      </bottom>
      <diagonal/>
    </border>
    <border>
      <left/>
      <right style="medium">
        <color auto="1"/>
      </right>
      <top style="dotted">
        <color auto="1"/>
      </top>
      <bottom style="hair">
        <color auto="1"/>
      </bottom>
      <diagonal/>
    </border>
  </borders>
  <cellStyleXfs count="4">
    <xf numFmtId="0" fontId="0" fillId="0" borderId="0"/>
    <xf numFmtId="0" fontId="7" fillId="0" borderId="0"/>
    <xf numFmtId="38" fontId="1" fillId="0" borderId="0" applyFont="0" applyFill="0" applyBorder="0" applyAlignment="0" applyProtection="0"/>
    <xf numFmtId="0" fontId="8" fillId="0" borderId="0"/>
  </cellStyleXfs>
  <cellXfs count="141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36" xfId="0" applyNumberFormat="1" applyFont="1" applyBorder="1" applyAlignment="1" applyProtection="1">
      <alignment horizontal="right" vertical="center" shrinkToFit="1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9" xfId="0" applyNumberFormat="1" applyFont="1" applyBorder="1" applyAlignment="1" applyProtection="1">
      <alignment horizontal="right" vertical="center" shrinkToFit="1"/>
    </xf>
    <xf numFmtId="0" fontId="3" fillId="0" borderId="36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4" xfId="0" applyNumberFormat="1" applyFont="1" applyBorder="1" applyAlignment="1" applyProtection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37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vertical="center"/>
    </xf>
    <xf numFmtId="0" fontId="3" fillId="0" borderId="36" xfId="0" applyNumberFormat="1" applyFont="1" applyFill="1" applyBorder="1" applyAlignment="1" applyProtection="1">
      <alignment horizontal="right" vertical="center" shrinkToFit="1"/>
    </xf>
    <xf numFmtId="176" fontId="3" fillId="0" borderId="30" xfId="0" applyNumberFormat="1" applyFont="1" applyFill="1" applyBorder="1" applyAlignment="1" applyProtection="1">
      <alignment vertical="center"/>
    </xf>
    <xf numFmtId="0" fontId="3" fillId="0" borderId="40" xfId="0" applyNumberFormat="1" applyFont="1" applyFill="1" applyBorder="1" applyAlignment="1" applyProtection="1">
      <alignment horizontal="right" vertical="center" shrinkToFit="1"/>
    </xf>
    <xf numFmtId="176" fontId="3" fillId="0" borderId="34" xfId="0" applyNumberFormat="1" applyFont="1" applyFill="1" applyBorder="1" applyAlignment="1" applyProtection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 applyProtection="1">
      <alignment vertical="center"/>
    </xf>
    <xf numFmtId="0" fontId="3" fillId="0" borderId="36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 applyProtection="1">
      <alignment horizontal="right" vertical="center" shrinkToFit="1"/>
    </xf>
    <xf numFmtId="176" fontId="3" fillId="0" borderId="48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38" fontId="3" fillId="0" borderId="23" xfId="0" applyNumberFormat="1" applyFont="1" applyBorder="1" applyAlignment="1" applyProtection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6" fontId="3" fillId="0" borderId="43" xfId="0" applyNumberFormat="1" applyFont="1" applyBorder="1" applyAlignment="1" applyProtection="1">
      <alignment vertical="center"/>
    </xf>
    <xf numFmtId="176" fontId="3" fillId="0" borderId="44" xfId="0" applyNumberFormat="1" applyFont="1" applyBorder="1" applyAlignment="1" applyProtection="1">
      <alignment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2" borderId="46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1" xfId="0" applyNumberFormat="1" applyFont="1" applyFill="1" applyBorder="1" applyAlignment="1" applyProtection="1">
      <alignment horizontal="right" vertical="center" shrinkToFit="1"/>
    </xf>
    <xf numFmtId="176" fontId="3" fillId="0" borderId="42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8341-2CFA-4438-801C-5740F251298B}">
  <sheetPr>
    <tabColor rgb="FFFFFF00"/>
  </sheetPr>
  <dimension ref="A1:L84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25" defaultRowHeight="13.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>
      <c r="A1" s="103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2" customFormat="1" ht="20.25" customHeight="1">
      <c r="A2" s="4"/>
      <c r="B2" s="5"/>
      <c r="C2" s="6"/>
      <c r="K2" s="7"/>
      <c r="L2" s="10" t="s">
        <v>11</v>
      </c>
    </row>
    <row r="3" spans="1:12" s="2" customFormat="1" ht="21" customHeight="1" thickBot="1">
      <c r="A3" s="11"/>
      <c r="B3" s="12"/>
      <c r="C3" s="14"/>
      <c r="D3" s="105" t="s">
        <v>41</v>
      </c>
      <c r="E3" s="106"/>
      <c r="F3" s="105" t="s">
        <v>42</v>
      </c>
      <c r="G3" s="107"/>
      <c r="H3" s="107"/>
      <c r="I3" s="107"/>
      <c r="J3" s="106"/>
      <c r="K3" s="105" t="s">
        <v>8</v>
      </c>
      <c r="L3" s="106"/>
    </row>
    <row r="4" spans="1:12" s="2" customFormat="1" ht="15.75" customHeight="1">
      <c r="A4" s="108" t="s">
        <v>13</v>
      </c>
      <c r="B4" s="109"/>
      <c r="C4" s="110"/>
      <c r="D4" s="60" t="s">
        <v>3</v>
      </c>
      <c r="E4" s="17" t="s">
        <v>4</v>
      </c>
      <c r="F4" s="105" t="s">
        <v>5</v>
      </c>
      <c r="G4" s="111" t="s">
        <v>43</v>
      </c>
      <c r="H4" s="112"/>
      <c r="I4" s="107" t="s">
        <v>0</v>
      </c>
      <c r="J4" s="17" t="s">
        <v>4</v>
      </c>
      <c r="K4" s="108" t="s">
        <v>10</v>
      </c>
      <c r="L4" s="17" t="s">
        <v>6</v>
      </c>
    </row>
    <row r="5" spans="1:12" s="2" customFormat="1" ht="15.75" customHeight="1">
      <c r="A5" s="13"/>
      <c r="B5" s="18"/>
      <c r="C5" s="61"/>
      <c r="D5" s="60" t="s">
        <v>1</v>
      </c>
      <c r="E5" s="19" t="s">
        <v>2</v>
      </c>
      <c r="F5" s="108"/>
      <c r="G5" s="113"/>
      <c r="H5" s="114"/>
      <c r="I5" s="109"/>
      <c r="J5" s="19" t="s">
        <v>9</v>
      </c>
      <c r="K5" s="108"/>
      <c r="L5" s="20" t="s">
        <v>2</v>
      </c>
    </row>
    <row r="6" spans="1:12" s="2" customFormat="1" ht="12.75" customHeight="1">
      <c r="A6" s="94" t="s">
        <v>14</v>
      </c>
      <c r="B6" s="95"/>
      <c r="C6" s="96"/>
      <c r="D6" s="21"/>
      <c r="E6" s="22"/>
      <c r="F6" s="21"/>
      <c r="G6" s="27"/>
      <c r="H6" s="33"/>
      <c r="I6" s="64"/>
      <c r="J6" s="22"/>
      <c r="K6" s="65"/>
      <c r="L6" s="22"/>
    </row>
    <row r="7" spans="1:12" s="2" customFormat="1" ht="14.25">
      <c r="A7" s="97"/>
      <c r="B7" s="98"/>
      <c r="C7" s="99"/>
      <c r="D7" s="15">
        <v>26472904</v>
      </c>
      <c r="E7" s="23">
        <f>ROUND(D7/D$82*100,2)</f>
        <v>13.97</v>
      </c>
      <c r="F7" s="15">
        <v>28865897</v>
      </c>
      <c r="G7" s="57" t="s">
        <v>39</v>
      </c>
      <c r="H7" s="58">
        <v>-51014</v>
      </c>
      <c r="I7" s="66">
        <f>SUM(F7,H8)</f>
        <v>28814883</v>
      </c>
      <c r="J7" s="23">
        <f>ROUND(I7/I$82*100,2)</f>
        <v>11.29</v>
      </c>
      <c r="K7" s="15">
        <f>I7-D7</f>
        <v>2341979</v>
      </c>
      <c r="L7" s="67">
        <f>ROUND(K7/D7*100,2)</f>
        <v>8.85</v>
      </c>
    </row>
    <row r="8" spans="1:12" s="2" customFormat="1" ht="12.75" customHeight="1">
      <c r="A8" s="97"/>
      <c r="B8" s="98"/>
      <c r="C8" s="99"/>
      <c r="D8" s="15"/>
      <c r="E8" s="23"/>
      <c r="F8" s="15"/>
      <c r="G8" s="46"/>
      <c r="H8" s="56">
        <f>SUM(H6,H7)</f>
        <v>-51014</v>
      </c>
      <c r="I8" s="66"/>
      <c r="J8" s="23"/>
      <c r="K8" s="68"/>
      <c r="L8" s="23"/>
    </row>
    <row r="9" spans="1:12" s="2" customFormat="1" ht="12.75" customHeight="1">
      <c r="A9" s="115"/>
      <c r="B9" s="116" t="s">
        <v>15</v>
      </c>
      <c r="C9" s="117"/>
      <c r="D9" s="25"/>
      <c r="E9" s="69"/>
      <c r="F9" s="25"/>
      <c r="G9" s="29"/>
      <c r="H9" s="35"/>
      <c r="I9" s="70"/>
      <c r="J9" s="69"/>
      <c r="K9" s="71"/>
      <c r="L9" s="69"/>
    </row>
    <row r="10" spans="1:12" s="2" customFormat="1" ht="12.75" customHeight="1">
      <c r="A10" s="115"/>
      <c r="B10" s="118"/>
      <c r="C10" s="99"/>
      <c r="D10" s="15">
        <v>1640269</v>
      </c>
      <c r="E10" s="23">
        <f>ROUND(D10/D$82*100,2)</f>
        <v>0.87</v>
      </c>
      <c r="F10" s="15">
        <v>1438821</v>
      </c>
      <c r="G10" s="57" t="s">
        <v>39</v>
      </c>
      <c r="H10" s="58">
        <v>7936</v>
      </c>
      <c r="I10" s="66">
        <f>SUM(F10:H10)</f>
        <v>1446757</v>
      </c>
      <c r="J10" s="23">
        <f>ROUND(I10/I$82*100,2)</f>
        <v>0.56999999999999995</v>
      </c>
      <c r="K10" s="15">
        <f t="shared" ref="K10" si="0">I10-D10</f>
        <v>-193512</v>
      </c>
      <c r="L10" s="67">
        <f t="shared" ref="L10" si="1">ROUND(K10/D10*100,2)</f>
        <v>-11.8</v>
      </c>
    </row>
    <row r="11" spans="1:12" s="2" customFormat="1" ht="12.75" customHeight="1">
      <c r="A11" s="115"/>
      <c r="B11" s="119"/>
      <c r="C11" s="120"/>
      <c r="D11" s="26"/>
      <c r="E11" s="72"/>
      <c r="F11" s="26"/>
      <c r="G11" s="62"/>
      <c r="H11" s="63">
        <f>SUM(H9,H10)</f>
        <v>7936</v>
      </c>
      <c r="I11" s="73"/>
      <c r="J11" s="72"/>
      <c r="K11" s="74"/>
      <c r="L11" s="72"/>
    </row>
    <row r="12" spans="1:12" s="2" customFormat="1" ht="12.75" customHeight="1">
      <c r="A12" s="115"/>
      <c r="B12" s="118" t="s">
        <v>16</v>
      </c>
      <c r="C12" s="99"/>
      <c r="D12" s="24"/>
      <c r="E12" s="75"/>
      <c r="F12" s="24"/>
      <c r="G12" s="31"/>
      <c r="H12" s="37"/>
      <c r="I12" s="10"/>
      <c r="J12" s="75"/>
      <c r="K12" s="76"/>
      <c r="L12" s="75"/>
    </row>
    <row r="13" spans="1:12" s="2" customFormat="1" ht="12.75" customHeight="1">
      <c r="A13" s="115"/>
      <c r="B13" s="118"/>
      <c r="C13" s="99"/>
      <c r="D13" s="15">
        <v>11448164</v>
      </c>
      <c r="E13" s="23">
        <f>ROUND(D13/D$82*100,2)</f>
        <v>6.04</v>
      </c>
      <c r="F13" s="15">
        <v>13014792</v>
      </c>
      <c r="G13" s="57" t="s">
        <v>39</v>
      </c>
      <c r="H13" s="58">
        <v>-34130</v>
      </c>
      <c r="I13" s="66">
        <f>SUM(F13,H14)</f>
        <v>12980662</v>
      </c>
      <c r="J13" s="23">
        <f>ROUND(I13/I$82*100,2)</f>
        <v>5.09</v>
      </c>
      <c r="K13" s="15">
        <f t="shared" ref="K13" si="2">I13-D13</f>
        <v>1532498</v>
      </c>
      <c r="L13" s="67">
        <f t="shared" ref="L13" si="3">ROUND(K13/D13*100,2)</f>
        <v>13.39</v>
      </c>
    </row>
    <row r="14" spans="1:12" s="2" customFormat="1" ht="12.75" customHeight="1">
      <c r="A14" s="121"/>
      <c r="B14" s="122"/>
      <c r="C14" s="102"/>
      <c r="D14" s="16"/>
      <c r="E14" s="77"/>
      <c r="F14" s="16"/>
      <c r="G14" s="48"/>
      <c r="H14" s="56">
        <f>SUM(H12,H13)</f>
        <v>-34130</v>
      </c>
      <c r="I14" s="78"/>
      <c r="J14" s="77"/>
      <c r="K14" s="79"/>
      <c r="L14" s="77"/>
    </row>
    <row r="15" spans="1:12" s="2" customFormat="1" ht="12.75" customHeight="1">
      <c r="A15" s="94" t="s">
        <v>17</v>
      </c>
      <c r="B15" s="95"/>
      <c r="C15" s="96"/>
      <c r="D15" s="21"/>
      <c r="E15" s="22"/>
      <c r="F15" s="21"/>
      <c r="G15" s="27"/>
      <c r="H15" s="33"/>
      <c r="I15" s="64"/>
      <c r="J15" s="22"/>
      <c r="K15" s="65"/>
      <c r="L15" s="22"/>
    </row>
    <row r="16" spans="1:12" s="2" customFormat="1" ht="12.75" customHeight="1">
      <c r="A16" s="97"/>
      <c r="B16" s="98"/>
      <c r="C16" s="99"/>
      <c r="D16" s="15">
        <v>26732345</v>
      </c>
      <c r="E16" s="23">
        <f>ROUND(D16/D$82*100,2)</f>
        <v>14.11</v>
      </c>
      <c r="F16" s="15">
        <v>26032223</v>
      </c>
      <c r="G16" s="28"/>
      <c r="H16" s="34">
        <v>35316</v>
      </c>
      <c r="I16" s="66">
        <f>SUM(F16:H16)</f>
        <v>26067539</v>
      </c>
      <c r="J16" s="23">
        <f>ROUND(I16/I$82*100,2)</f>
        <v>10.210000000000001</v>
      </c>
      <c r="K16" s="15">
        <f t="shared" ref="K16" si="4">I16-D16</f>
        <v>-664806</v>
      </c>
      <c r="L16" s="67">
        <f t="shared" ref="L16" si="5">ROUND(K16/D16*100,2)</f>
        <v>-2.4900000000000002</v>
      </c>
    </row>
    <row r="17" spans="1:12" s="2" customFormat="1" ht="12.75" customHeight="1">
      <c r="A17" s="100"/>
      <c r="B17" s="101"/>
      <c r="C17" s="102"/>
      <c r="D17" s="16"/>
      <c r="E17" s="77"/>
      <c r="F17" s="16"/>
      <c r="G17" s="32"/>
      <c r="H17" s="38"/>
      <c r="I17" s="78"/>
      <c r="J17" s="77"/>
      <c r="K17" s="79"/>
      <c r="L17" s="77"/>
    </row>
    <row r="18" spans="1:12" s="2" customFormat="1" ht="12.75" customHeight="1">
      <c r="A18" s="94" t="s">
        <v>18</v>
      </c>
      <c r="B18" s="95"/>
      <c r="C18" s="96"/>
      <c r="D18" s="21"/>
      <c r="E18" s="22"/>
      <c r="F18" s="21"/>
      <c r="G18" s="27"/>
      <c r="H18" s="33"/>
      <c r="I18" s="64"/>
      <c r="J18" s="22"/>
      <c r="K18" s="65"/>
      <c r="L18" s="22"/>
    </row>
    <row r="19" spans="1:12" s="2" customFormat="1" ht="12.75" customHeight="1">
      <c r="A19" s="97"/>
      <c r="B19" s="98"/>
      <c r="C19" s="99"/>
      <c r="D19" s="15">
        <v>1341680</v>
      </c>
      <c r="E19" s="23">
        <f>ROUND(D19/D$82*100,2)</f>
        <v>0.71</v>
      </c>
      <c r="F19" s="15">
        <v>1292838</v>
      </c>
      <c r="G19" s="28"/>
      <c r="H19" s="34">
        <v>600</v>
      </c>
      <c r="I19" s="66">
        <f>SUM(F19:H19)</f>
        <v>1293438</v>
      </c>
      <c r="J19" s="23">
        <f>ROUND(I19/I$82*100,2)</f>
        <v>0.51</v>
      </c>
      <c r="K19" s="15">
        <f t="shared" ref="K19" si="6">I19-D19</f>
        <v>-48242</v>
      </c>
      <c r="L19" s="67">
        <f t="shared" ref="L19" si="7">ROUND(K19/D19*100,2)</f>
        <v>-3.6</v>
      </c>
    </row>
    <row r="20" spans="1:12" s="2" customFormat="1" ht="12.75" customHeight="1">
      <c r="A20" s="100"/>
      <c r="B20" s="101"/>
      <c r="C20" s="102"/>
      <c r="D20" s="16"/>
      <c r="E20" s="77"/>
      <c r="F20" s="16"/>
      <c r="G20" s="32"/>
      <c r="H20" s="38"/>
      <c r="I20" s="78"/>
      <c r="J20" s="77"/>
      <c r="K20" s="79"/>
      <c r="L20" s="77"/>
    </row>
    <row r="21" spans="1:12" s="2" customFormat="1" ht="12.75" customHeight="1">
      <c r="A21" s="94" t="s">
        <v>19</v>
      </c>
      <c r="B21" s="95"/>
      <c r="C21" s="96"/>
      <c r="D21" s="21"/>
      <c r="E21" s="22"/>
      <c r="F21" s="21"/>
      <c r="G21" s="27"/>
      <c r="H21" s="33"/>
      <c r="I21" s="64"/>
      <c r="J21" s="22"/>
      <c r="K21" s="65"/>
      <c r="L21" s="22"/>
    </row>
    <row r="22" spans="1:12" s="2" customFormat="1" ht="12.75" customHeight="1">
      <c r="A22" s="97"/>
      <c r="B22" s="98"/>
      <c r="C22" s="99"/>
      <c r="D22" s="15">
        <v>65245207</v>
      </c>
      <c r="E22" s="23">
        <f>ROUND(D22/D$82*100,2)</f>
        <v>34.44</v>
      </c>
      <c r="F22" s="15">
        <v>67539609</v>
      </c>
      <c r="G22" s="28"/>
      <c r="H22" s="34">
        <v>11100</v>
      </c>
      <c r="I22" s="66">
        <f>SUM(F22:H22)</f>
        <v>67550709</v>
      </c>
      <c r="J22" s="23">
        <f>ROUND(I22/I$82*100,2)</f>
        <v>26.47</v>
      </c>
      <c r="K22" s="15">
        <f t="shared" ref="K22" si="8">I22-D22</f>
        <v>2305502</v>
      </c>
      <c r="L22" s="67">
        <f t="shared" ref="L22" si="9">ROUND(K22/D22*100,2)</f>
        <v>3.53</v>
      </c>
    </row>
    <row r="23" spans="1:12" s="2" customFormat="1" ht="12.75" customHeight="1">
      <c r="A23" s="100"/>
      <c r="B23" s="101"/>
      <c r="C23" s="102"/>
      <c r="D23" s="16"/>
      <c r="E23" s="77"/>
      <c r="F23" s="16"/>
      <c r="G23" s="32"/>
      <c r="H23" s="38"/>
      <c r="I23" s="78"/>
      <c r="J23" s="77"/>
      <c r="K23" s="79"/>
      <c r="L23" s="77"/>
    </row>
    <row r="24" spans="1:12" s="2" customFormat="1" ht="12.75" customHeight="1">
      <c r="A24" s="94" t="s">
        <v>20</v>
      </c>
      <c r="B24" s="95"/>
      <c r="C24" s="96"/>
      <c r="D24" s="21"/>
      <c r="E24" s="22"/>
      <c r="F24" s="21"/>
      <c r="G24" s="27"/>
      <c r="H24" s="33"/>
      <c r="I24" s="64"/>
      <c r="J24" s="22"/>
      <c r="K24" s="65"/>
      <c r="L24" s="22"/>
    </row>
    <row r="25" spans="1:12" s="2" customFormat="1" ht="12.75" customHeight="1">
      <c r="A25" s="97"/>
      <c r="B25" s="98"/>
      <c r="C25" s="99"/>
      <c r="D25" s="15">
        <v>18186761</v>
      </c>
      <c r="E25" s="23">
        <f>ROUND(D25/D$82*100,2)</f>
        <v>9.6</v>
      </c>
      <c r="F25" s="15">
        <v>74214658</v>
      </c>
      <c r="G25" s="28"/>
      <c r="H25" s="34">
        <v>961655</v>
      </c>
      <c r="I25" s="66">
        <f>SUM(F25:H25)</f>
        <v>75176313</v>
      </c>
      <c r="J25" s="23">
        <f>ROUND(I25/I$82*100,2)</f>
        <v>29.45</v>
      </c>
      <c r="K25" s="15">
        <f t="shared" ref="K25" si="10">I25-D25</f>
        <v>56989552</v>
      </c>
      <c r="L25" s="67">
        <f t="shared" ref="L25" si="11">ROUND(K25/D25*100,2)</f>
        <v>313.36</v>
      </c>
    </row>
    <row r="26" spans="1:12" s="2" customFormat="1" ht="12.75" customHeight="1">
      <c r="A26" s="97"/>
      <c r="B26" s="98"/>
      <c r="C26" s="99"/>
      <c r="D26" s="15"/>
      <c r="E26" s="23"/>
      <c r="F26" s="15"/>
      <c r="G26" s="28"/>
      <c r="H26" s="34"/>
      <c r="I26" s="66"/>
      <c r="J26" s="23"/>
      <c r="K26" s="68"/>
      <c r="L26" s="23"/>
    </row>
    <row r="27" spans="1:12" s="2" customFormat="1" ht="12.75" customHeight="1">
      <c r="A27" s="115"/>
      <c r="B27" s="116" t="s">
        <v>22</v>
      </c>
      <c r="C27" s="117"/>
      <c r="D27" s="25"/>
      <c r="E27" s="69"/>
      <c r="F27" s="25"/>
      <c r="G27" s="29"/>
      <c r="H27" s="35"/>
      <c r="I27" s="70"/>
      <c r="J27" s="69"/>
      <c r="K27" s="71"/>
      <c r="L27" s="69"/>
    </row>
    <row r="28" spans="1:12" s="2" customFormat="1" ht="12.75" customHeight="1">
      <c r="A28" s="115"/>
      <c r="B28" s="118"/>
      <c r="C28" s="99"/>
      <c r="D28" s="15">
        <v>3695867</v>
      </c>
      <c r="E28" s="23">
        <f>ROUND(D28/D$82*100,2)</f>
        <v>1.95</v>
      </c>
      <c r="F28" s="15">
        <v>58639093</v>
      </c>
      <c r="G28" s="28"/>
      <c r="H28" s="34">
        <v>-20454</v>
      </c>
      <c r="I28" s="66">
        <f>SUM(F28:H28)</f>
        <v>58618639</v>
      </c>
      <c r="J28" s="23">
        <f>ROUND(I28/I$82*100,2)</f>
        <v>22.97</v>
      </c>
      <c r="K28" s="15">
        <f t="shared" ref="K28" si="12">I28-D28</f>
        <v>54922772</v>
      </c>
      <c r="L28" s="67">
        <f t="shared" ref="L28" si="13">ROUND(K28/D28*100,2)</f>
        <v>1486.06</v>
      </c>
    </row>
    <row r="29" spans="1:12" s="2" customFormat="1" ht="12.75" customHeight="1">
      <c r="A29" s="115"/>
      <c r="B29" s="119"/>
      <c r="C29" s="120"/>
      <c r="D29" s="26"/>
      <c r="E29" s="72"/>
      <c r="F29" s="26"/>
      <c r="G29" s="30"/>
      <c r="H29" s="36"/>
      <c r="I29" s="73"/>
      <c r="J29" s="72"/>
      <c r="K29" s="74"/>
      <c r="L29" s="72"/>
    </row>
    <row r="30" spans="1:12" s="2" customFormat="1" ht="12.75" customHeight="1">
      <c r="A30" s="115"/>
      <c r="B30" s="116" t="s">
        <v>23</v>
      </c>
      <c r="C30" s="117"/>
      <c r="D30" s="25"/>
      <c r="E30" s="69"/>
      <c r="F30" s="25"/>
      <c r="G30" s="29"/>
      <c r="H30" s="35"/>
      <c r="I30" s="70"/>
      <c r="J30" s="69"/>
      <c r="K30" s="71"/>
      <c r="L30" s="69"/>
    </row>
    <row r="31" spans="1:12" s="2" customFormat="1" ht="12.75" customHeight="1">
      <c r="A31" s="115"/>
      <c r="B31" s="118"/>
      <c r="C31" s="99"/>
      <c r="D31" s="15">
        <v>11892179</v>
      </c>
      <c r="E31" s="23">
        <f>ROUND(D31/D$82*100,2)</f>
        <v>6.28</v>
      </c>
      <c r="F31" s="15">
        <v>12620076</v>
      </c>
      <c r="G31" s="28"/>
      <c r="H31" s="34">
        <v>-48114</v>
      </c>
      <c r="I31" s="66">
        <f>SUM(F31:H31)</f>
        <v>12571962</v>
      </c>
      <c r="J31" s="23">
        <f>ROUND(I31/I$82*100,2)</f>
        <v>4.93</v>
      </c>
      <c r="K31" s="15">
        <f t="shared" ref="K31" si="14">I31-D31</f>
        <v>679783</v>
      </c>
      <c r="L31" s="67">
        <f t="shared" ref="L31" si="15">ROUND(K31/D31*100,2)</f>
        <v>5.72</v>
      </c>
    </row>
    <row r="32" spans="1:12" s="2" customFormat="1" ht="12.75" customHeight="1">
      <c r="A32" s="115"/>
      <c r="B32" s="119"/>
      <c r="C32" s="120"/>
      <c r="D32" s="26"/>
      <c r="E32" s="72"/>
      <c r="F32" s="26"/>
      <c r="G32" s="30"/>
      <c r="H32" s="36"/>
      <c r="I32" s="73"/>
      <c r="J32" s="72"/>
      <c r="K32" s="74"/>
      <c r="L32" s="72"/>
    </row>
    <row r="33" spans="1:12" s="2" customFormat="1" ht="12.75" customHeight="1">
      <c r="A33" s="115"/>
      <c r="B33" s="98" t="s">
        <v>24</v>
      </c>
      <c r="C33" s="99"/>
      <c r="D33" s="24"/>
      <c r="E33" s="75"/>
      <c r="F33" s="24"/>
      <c r="G33" s="31"/>
      <c r="H33" s="37"/>
      <c r="I33" s="10"/>
      <c r="J33" s="75"/>
      <c r="K33" s="76"/>
      <c r="L33" s="75"/>
    </row>
    <row r="34" spans="1:12" s="2" customFormat="1" ht="12.75" customHeight="1">
      <c r="A34" s="115"/>
      <c r="B34" s="98"/>
      <c r="C34" s="99"/>
      <c r="D34" s="15">
        <v>2598715</v>
      </c>
      <c r="E34" s="23">
        <f>ROUND(D34/D$82*100,2)</f>
        <v>1.37</v>
      </c>
      <c r="F34" s="15">
        <v>2955489</v>
      </c>
      <c r="G34" s="28"/>
      <c r="H34" s="34">
        <v>1030223</v>
      </c>
      <c r="I34" s="66">
        <f>SUM(F34:H34)</f>
        <v>3985712</v>
      </c>
      <c r="J34" s="23">
        <f>ROUND(I34/I$82*100,2)</f>
        <v>1.56</v>
      </c>
      <c r="K34" s="15">
        <f t="shared" ref="K34" si="16">I34-D34</f>
        <v>1386997</v>
      </c>
      <c r="L34" s="67">
        <f t="shared" ref="L34" si="17">ROUND(K34/D34*100,2)</f>
        <v>53.37</v>
      </c>
    </row>
    <row r="35" spans="1:12" s="2" customFormat="1" ht="12.75" customHeight="1">
      <c r="A35" s="121"/>
      <c r="B35" s="101"/>
      <c r="C35" s="102"/>
      <c r="D35" s="16"/>
      <c r="E35" s="77"/>
      <c r="F35" s="16"/>
      <c r="G35" s="32"/>
      <c r="H35" s="38"/>
      <c r="I35" s="78"/>
      <c r="J35" s="77"/>
      <c r="K35" s="79"/>
      <c r="L35" s="77"/>
    </row>
    <row r="36" spans="1:12" s="2" customFormat="1" ht="12.75" customHeight="1">
      <c r="A36" s="94" t="s">
        <v>25</v>
      </c>
      <c r="B36" s="95"/>
      <c r="C36" s="96"/>
      <c r="D36" s="21"/>
      <c r="E36" s="22"/>
      <c r="F36" s="21"/>
      <c r="G36" s="27"/>
      <c r="H36" s="33"/>
      <c r="I36" s="64"/>
      <c r="J36" s="22"/>
      <c r="K36" s="65"/>
      <c r="L36" s="22"/>
    </row>
    <row r="37" spans="1:12" s="2" customFormat="1" ht="12.75" customHeight="1">
      <c r="A37" s="97"/>
      <c r="B37" s="98"/>
      <c r="C37" s="99"/>
      <c r="D37" s="15">
        <v>12886018</v>
      </c>
      <c r="E37" s="23">
        <f>ROUND(D37/D$82*100,2)</f>
        <v>6.8</v>
      </c>
      <c r="F37" s="15">
        <v>12001661</v>
      </c>
      <c r="G37" s="28"/>
      <c r="H37" s="34">
        <v>1121137</v>
      </c>
      <c r="I37" s="66">
        <f>SUM(F37:H37)</f>
        <v>13122798</v>
      </c>
      <c r="J37" s="23">
        <f>ROUND(I37/I$82*100,2)</f>
        <v>5.14</v>
      </c>
      <c r="K37" s="15">
        <f t="shared" ref="K37" si="18">I37-D37</f>
        <v>236780</v>
      </c>
      <c r="L37" s="67">
        <f t="shared" ref="L37" si="19">ROUND(K37/D37*100,2)</f>
        <v>1.84</v>
      </c>
    </row>
    <row r="38" spans="1:12" s="2" customFormat="1" ht="12.75" customHeight="1">
      <c r="A38" s="97"/>
      <c r="B38" s="98"/>
      <c r="C38" s="99"/>
      <c r="D38" s="15"/>
      <c r="E38" s="23"/>
      <c r="F38" s="15"/>
      <c r="G38" s="28"/>
      <c r="H38" s="34"/>
      <c r="I38" s="66"/>
      <c r="J38" s="23"/>
      <c r="K38" s="68"/>
      <c r="L38" s="23"/>
    </row>
    <row r="39" spans="1:12" s="2" customFormat="1" ht="12.75" customHeight="1">
      <c r="A39" s="115"/>
      <c r="B39" s="116" t="s">
        <v>21</v>
      </c>
      <c r="C39" s="117"/>
      <c r="D39" s="25"/>
      <c r="E39" s="69"/>
      <c r="F39" s="25"/>
      <c r="G39" s="29"/>
      <c r="H39" s="35"/>
      <c r="I39" s="70"/>
      <c r="J39" s="69"/>
      <c r="K39" s="71"/>
      <c r="L39" s="69"/>
    </row>
    <row r="40" spans="1:12" s="2" customFormat="1" ht="12.75" customHeight="1">
      <c r="A40" s="115"/>
      <c r="B40" s="118"/>
      <c r="C40" s="99"/>
      <c r="D40" s="15">
        <v>6376129</v>
      </c>
      <c r="E40" s="23">
        <f>ROUND(D40/D$82*100,2)</f>
        <v>3.37</v>
      </c>
      <c r="F40" s="15">
        <v>5161438</v>
      </c>
      <c r="G40" s="28"/>
      <c r="H40" s="34">
        <v>353903</v>
      </c>
      <c r="I40" s="66">
        <f>SUM(F40:H40)</f>
        <v>5515341</v>
      </c>
      <c r="J40" s="23">
        <f>ROUND(I40/I$82*100,2)</f>
        <v>2.16</v>
      </c>
      <c r="K40" s="15">
        <f t="shared" ref="K40" si="20">I40-D40</f>
        <v>-860788</v>
      </c>
      <c r="L40" s="67">
        <f t="shared" ref="L40" si="21">ROUND(K40/D40*100,2)</f>
        <v>-13.5</v>
      </c>
    </row>
    <row r="41" spans="1:12" s="2" customFormat="1" ht="12.75" customHeight="1">
      <c r="A41" s="115"/>
      <c r="B41" s="119"/>
      <c r="C41" s="120"/>
      <c r="D41" s="26"/>
      <c r="E41" s="72"/>
      <c r="F41" s="26"/>
      <c r="G41" s="30"/>
      <c r="H41" s="36"/>
      <c r="I41" s="73"/>
      <c r="J41" s="72"/>
      <c r="K41" s="74"/>
      <c r="L41" s="72"/>
    </row>
    <row r="42" spans="1:12" s="2" customFormat="1" ht="12.75" customHeight="1">
      <c r="A42" s="115"/>
      <c r="B42" s="116" t="s">
        <v>26</v>
      </c>
      <c r="C42" s="117"/>
      <c r="D42" s="25"/>
      <c r="E42" s="69"/>
      <c r="F42" s="25"/>
      <c r="G42" s="29"/>
      <c r="H42" s="35"/>
      <c r="I42" s="70"/>
      <c r="J42" s="69"/>
      <c r="K42" s="71"/>
      <c r="L42" s="69"/>
    </row>
    <row r="43" spans="1:12" s="2" customFormat="1" ht="12.75" customHeight="1">
      <c r="A43" s="115"/>
      <c r="B43" s="118"/>
      <c r="C43" s="99"/>
      <c r="D43" s="15">
        <v>5705158</v>
      </c>
      <c r="E43" s="23">
        <f>ROUND(D43/D$82*100,2)</f>
        <v>3.01</v>
      </c>
      <c r="F43" s="15">
        <v>6644378</v>
      </c>
      <c r="G43" s="28"/>
      <c r="H43" s="34">
        <v>132424</v>
      </c>
      <c r="I43" s="66">
        <f>SUM(F43:H43)</f>
        <v>6776802</v>
      </c>
      <c r="J43" s="23">
        <f>ROUND(I43/I$82*100,2)</f>
        <v>2.66</v>
      </c>
      <c r="K43" s="15">
        <f t="shared" ref="K43" si="22">I43-D43</f>
        <v>1071644</v>
      </c>
      <c r="L43" s="67">
        <f t="shared" ref="L43" si="23">ROUND(K43/D43*100,2)</f>
        <v>18.78</v>
      </c>
    </row>
    <row r="44" spans="1:12" s="2" customFormat="1" ht="12.75" customHeight="1">
      <c r="A44" s="115"/>
      <c r="B44" s="118"/>
      <c r="C44" s="120"/>
      <c r="D44" s="26"/>
      <c r="E44" s="72"/>
      <c r="F44" s="26"/>
      <c r="G44" s="30"/>
      <c r="H44" s="36"/>
      <c r="I44" s="73"/>
      <c r="J44" s="72"/>
      <c r="K44" s="74"/>
      <c r="L44" s="72"/>
    </row>
    <row r="45" spans="1:12" s="2" customFormat="1" ht="12.75" customHeight="1">
      <c r="A45" s="115"/>
      <c r="B45" s="118"/>
      <c r="C45" s="123" t="s">
        <v>27</v>
      </c>
      <c r="D45" s="25"/>
      <c r="E45" s="69"/>
      <c r="F45" s="25"/>
      <c r="G45" s="29"/>
      <c r="H45" s="35"/>
      <c r="I45" s="70"/>
      <c r="J45" s="69"/>
      <c r="K45" s="71"/>
      <c r="L45" s="69"/>
    </row>
    <row r="46" spans="1:12" s="2" customFormat="1" ht="12.75" customHeight="1">
      <c r="A46" s="115"/>
      <c r="B46" s="118"/>
      <c r="C46" s="124"/>
      <c r="D46" s="15">
        <v>480008</v>
      </c>
      <c r="E46" s="23">
        <f>ROUND(D46/D$82*100,2)</f>
        <v>0.25</v>
      </c>
      <c r="F46" s="15">
        <v>448801</v>
      </c>
      <c r="G46" s="28"/>
      <c r="H46" s="34">
        <v>118000</v>
      </c>
      <c r="I46" s="66">
        <f>SUM(F46:H46)</f>
        <v>566801</v>
      </c>
      <c r="J46" s="23">
        <f>ROUND(I46/I$82*100,2)</f>
        <v>0.22</v>
      </c>
      <c r="K46" s="15">
        <f t="shared" ref="K46" si="24">I46-D46</f>
        <v>86793</v>
      </c>
      <c r="L46" s="67">
        <f t="shared" ref="L46" si="25">ROUND(K46/D46*100,2)</f>
        <v>18.079999999999998</v>
      </c>
    </row>
    <row r="47" spans="1:12" s="2" customFormat="1" ht="12.75" customHeight="1">
      <c r="A47" s="115"/>
      <c r="B47" s="118"/>
      <c r="C47" s="125"/>
      <c r="D47" s="26"/>
      <c r="E47" s="72"/>
      <c r="F47" s="26"/>
      <c r="G47" s="30"/>
      <c r="H47" s="36"/>
      <c r="I47" s="73"/>
      <c r="J47" s="72"/>
      <c r="K47" s="74"/>
      <c r="L47" s="72"/>
    </row>
    <row r="48" spans="1:12" s="2" customFormat="1" ht="12.75" customHeight="1">
      <c r="A48" s="115"/>
      <c r="B48" s="118"/>
      <c r="C48" s="123" t="s">
        <v>28</v>
      </c>
      <c r="D48" s="25"/>
      <c r="E48" s="69"/>
      <c r="F48" s="25"/>
      <c r="G48" s="29"/>
      <c r="H48" s="35"/>
      <c r="I48" s="70"/>
      <c r="J48" s="69"/>
      <c r="K48" s="71"/>
      <c r="L48" s="69"/>
    </row>
    <row r="49" spans="1:12" s="2" customFormat="1" ht="12.75" customHeight="1">
      <c r="A49" s="115"/>
      <c r="B49" s="118"/>
      <c r="C49" s="124"/>
      <c r="D49" s="15">
        <v>5225150</v>
      </c>
      <c r="E49" s="23">
        <f>ROUND(D49/D$82*100,2)</f>
        <v>2.76</v>
      </c>
      <c r="F49" s="15">
        <v>6195577</v>
      </c>
      <c r="G49" s="28"/>
      <c r="H49" s="34">
        <v>14424</v>
      </c>
      <c r="I49" s="66">
        <f>SUM(F49:H49)</f>
        <v>6210001</v>
      </c>
      <c r="J49" s="23">
        <f>ROUND(I49/I$82*100,2)</f>
        <v>2.4300000000000002</v>
      </c>
      <c r="K49" s="15">
        <f t="shared" ref="K49" si="26">I49-D49</f>
        <v>984851</v>
      </c>
      <c r="L49" s="67">
        <f t="shared" ref="L49" si="27">ROUND(K49/D49*100,2)</f>
        <v>18.850000000000001</v>
      </c>
    </row>
    <row r="50" spans="1:12" s="2" customFormat="1" ht="12.75" customHeight="1">
      <c r="A50" s="115"/>
      <c r="B50" s="119"/>
      <c r="C50" s="125"/>
      <c r="D50" s="26"/>
      <c r="E50" s="72"/>
      <c r="F50" s="26"/>
      <c r="G50" s="30"/>
      <c r="H50" s="36"/>
      <c r="I50" s="73"/>
      <c r="J50" s="72"/>
      <c r="K50" s="74"/>
      <c r="L50" s="72"/>
    </row>
    <row r="51" spans="1:12" s="2" customFormat="1" ht="12.75" customHeight="1">
      <c r="A51" s="115"/>
      <c r="B51" s="126" t="s">
        <v>29</v>
      </c>
      <c r="C51" s="127"/>
      <c r="D51" s="25"/>
      <c r="E51" s="69"/>
      <c r="F51" s="25"/>
      <c r="G51" s="29"/>
      <c r="H51" s="50"/>
      <c r="I51" s="70"/>
      <c r="J51" s="69"/>
      <c r="K51" s="71"/>
      <c r="L51" s="69"/>
    </row>
    <row r="52" spans="1:12" s="2" customFormat="1" ht="12.75" customHeight="1">
      <c r="A52" s="115"/>
      <c r="B52" s="128"/>
      <c r="C52" s="129"/>
      <c r="D52" s="15">
        <v>195438</v>
      </c>
      <c r="E52" s="23">
        <f t="shared" ref="E52" si="28">ROUND(D52/D$82*100,2)</f>
        <v>0.1</v>
      </c>
      <c r="F52" s="15">
        <v>62545</v>
      </c>
      <c r="G52" s="54"/>
      <c r="H52" s="47"/>
      <c r="I52" s="66">
        <f>SUM(F52:H52)</f>
        <v>62545</v>
      </c>
      <c r="J52" s="23">
        <f t="shared" ref="J52" si="29">ROUND(I52/I$82*100,2)</f>
        <v>0.02</v>
      </c>
      <c r="K52" s="15">
        <f t="shared" ref="K52" si="30">I52-D52</f>
        <v>-132893</v>
      </c>
      <c r="L52" s="67">
        <f t="shared" ref="L52" si="31">ROUND(K52/D52*100,2)</f>
        <v>-68</v>
      </c>
    </row>
    <row r="53" spans="1:12" s="2" customFormat="1" ht="12.75" customHeight="1">
      <c r="A53" s="115"/>
      <c r="B53" s="130"/>
      <c r="C53" s="131"/>
      <c r="D53" s="26"/>
      <c r="E53" s="72"/>
      <c r="F53" s="26"/>
      <c r="G53" s="46"/>
      <c r="H53" s="51"/>
      <c r="I53" s="73"/>
      <c r="J53" s="72"/>
      <c r="K53" s="74"/>
      <c r="L53" s="72"/>
    </row>
    <row r="54" spans="1:12" s="2" customFormat="1" ht="12.75" customHeight="1">
      <c r="A54" s="115"/>
      <c r="B54" s="116" t="s">
        <v>30</v>
      </c>
      <c r="C54" s="117"/>
      <c r="D54" s="25"/>
      <c r="E54" s="69"/>
      <c r="F54" s="41"/>
      <c r="G54" s="29"/>
      <c r="H54" s="35"/>
      <c r="I54" s="70"/>
      <c r="J54" s="69"/>
      <c r="K54" s="71"/>
      <c r="L54" s="69"/>
    </row>
    <row r="55" spans="1:12" s="2" customFormat="1" ht="12.75" customHeight="1">
      <c r="A55" s="115"/>
      <c r="B55" s="118"/>
      <c r="C55" s="99"/>
      <c r="D55" s="15">
        <v>609293</v>
      </c>
      <c r="E55" s="23">
        <f t="shared" ref="E55" si="32">ROUND(D55/D$82*100,2)</f>
        <v>0.32</v>
      </c>
      <c r="F55" s="40">
        <v>133300</v>
      </c>
      <c r="G55" s="28"/>
      <c r="H55" s="34">
        <v>634810</v>
      </c>
      <c r="I55" s="66">
        <f>SUM(F55:H55)</f>
        <v>768110</v>
      </c>
      <c r="J55" s="23">
        <f t="shared" ref="J55" si="33">ROUND(I55/I$82*100,2)</f>
        <v>0.3</v>
      </c>
      <c r="K55" s="15">
        <f t="shared" ref="K55" si="34">I55-D55</f>
        <v>158817</v>
      </c>
      <c r="L55" s="67">
        <f t="shared" ref="L55" si="35">ROUND(K55/D55*100,2)</f>
        <v>26.07</v>
      </c>
    </row>
    <row r="56" spans="1:12" s="2" customFormat="1" ht="12.75" customHeight="1">
      <c r="A56" s="115"/>
      <c r="B56" s="119"/>
      <c r="C56" s="120"/>
      <c r="D56" s="26"/>
      <c r="E56" s="72"/>
      <c r="F56" s="42"/>
      <c r="G56" s="30"/>
      <c r="H56" s="36"/>
      <c r="I56" s="73"/>
      <c r="J56" s="72"/>
      <c r="K56" s="74"/>
      <c r="L56" s="72"/>
    </row>
    <row r="57" spans="1:12" s="2" customFormat="1" ht="12.75" customHeight="1">
      <c r="A57" s="115"/>
      <c r="B57" s="98" t="s">
        <v>31</v>
      </c>
      <c r="C57" s="99"/>
      <c r="D57" s="24"/>
      <c r="E57" s="75"/>
      <c r="F57" s="24"/>
      <c r="G57" s="52"/>
      <c r="H57" s="53"/>
      <c r="I57" s="10"/>
      <c r="J57" s="75"/>
      <c r="K57" s="76"/>
      <c r="L57" s="75"/>
    </row>
    <row r="58" spans="1:12" s="2" customFormat="1" ht="12.75" customHeight="1">
      <c r="A58" s="115"/>
      <c r="B58" s="98"/>
      <c r="C58" s="99"/>
      <c r="D58" s="15">
        <v>0</v>
      </c>
      <c r="E58" s="23">
        <f t="shared" ref="E58" si="36">ROUND(D58/D$82*100,2)</f>
        <v>0</v>
      </c>
      <c r="F58" s="15">
        <v>0</v>
      </c>
      <c r="G58" s="46"/>
      <c r="H58" s="47"/>
      <c r="I58" s="66">
        <f>SUM(F58:H58)</f>
        <v>0</v>
      </c>
      <c r="J58" s="23">
        <f t="shared" ref="J58" si="37">ROUND(I58/I$82*100,2)</f>
        <v>0</v>
      </c>
      <c r="K58" s="15">
        <f t="shared" ref="K58" si="38">I58-D58</f>
        <v>0</v>
      </c>
      <c r="L58" s="67">
        <v>0</v>
      </c>
    </row>
    <row r="59" spans="1:12" s="2" customFormat="1" ht="12.75" customHeight="1">
      <c r="A59" s="121"/>
      <c r="B59" s="101"/>
      <c r="C59" s="102"/>
      <c r="D59" s="16"/>
      <c r="E59" s="77"/>
      <c r="F59" s="16"/>
      <c r="G59" s="48"/>
      <c r="H59" s="49"/>
      <c r="I59" s="78"/>
      <c r="J59" s="77"/>
      <c r="K59" s="79"/>
      <c r="L59" s="77"/>
    </row>
    <row r="60" spans="1:12" s="2" customFormat="1" ht="12.75" customHeight="1">
      <c r="A60" s="94" t="s">
        <v>32</v>
      </c>
      <c r="B60" s="95"/>
      <c r="C60" s="96"/>
      <c r="D60" s="21"/>
      <c r="E60" s="22"/>
      <c r="F60" s="21"/>
      <c r="G60" s="27"/>
      <c r="H60" s="33"/>
      <c r="I60" s="64"/>
      <c r="J60" s="22"/>
      <c r="K60" s="65"/>
      <c r="L60" s="22"/>
    </row>
    <row r="61" spans="1:12" s="2" customFormat="1" ht="12.75" customHeight="1">
      <c r="A61" s="97"/>
      <c r="B61" s="98"/>
      <c r="C61" s="99"/>
      <c r="D61" s="15">
        <v>1299238</v>
      </c>
      <c r="E61" s="23">
        <f t="shared" ref="E61" si="39">ROUND(D61/D$82*100,2)</f>
        <v>0.69</v>
      </c>
      <c r="F61" s="15">
        <v>2064382</v>
      </c>
      <c r="G61" s="28"/>
      <c r="H61" s="34"/>
      <c r="I61" s="66">
        <f>SUM(F61:H61)</f>
        <v>2064382</v>
      </c>
      <c r="J61" s="23">
        <f t="shared" ref="J61" si="40">ROUND(I61/I$82*100,2)</f>
        <v>0.81</v>
      </c>
      <c r="K61" s="15">
        <f t="shared" ref="K61" si="41">I61-D61</f>
        <v>765144</v>
      </c>
      <c r="L61" s="67">
        <f t="shared" ref="L61" si="42">ROUND(K61/D61*100,2)</f>
        <v>58.89</v>
      </c>
    </row>
    <row r="62" spans="1:12" s="2" customFormat="1" ht="12.75" customHeight="1">
      <c r="A62" s="100"/>
      <c r="B62" s="101"/>
      <c r="C62" s="102"/>
      <c r="D62" s="16"/>
      <c r="E62" s="77"/>
      <c r="F62" s="16"/>
      <c r="G62" s="32"/>
      <c r="H62" s="38"/>
      <c r="I62" s="78"/>
      <c r="J62" s="77"/>
      <c r="K62" s="79"/>
      <c r="L62" s="77"/>
    </row>
    <row r="63" spans="1:12" s="2" customFormat="1" ht="12.75" customHeight="1">
      <c r="A63" s="94" t="s">
        <v>33</v>
      </c>
      <c r="B63" s="95"/>
      <c r="C63" s="96"/>
      <c r="D63" s="21"/>
      <c r="E63" s="22"/>
      <c r="F63" s="21"/>
      <c r="G63" s="27"/>
      <c r="H63" s="33"/>
      <c r="I63" s="64"/>
      <c r="J63" s="22"/>
      <c r="K63" s="65"/>
      <c r="L63" s="22"/>
    </row>
    <row r="64" spans="1:12" s="2" customFormat="1" ht="12.75" customHeight="1">
      <c r="A64" s="97"/>
      <c r="B64" s="98"/>
      <c r="C64" s="99"/>
      <c r="D64" s="15">
        <v>16613400</v>
      </c>
      <c r="E64" s="23">
        <f t="shared" ref="E64" si="43">ROUND(D64/D$82*100,2)</f>
        <v>8.77</v>
      </c>
      <c r="F64" s="15">
        <v>16344900</v>
      </c>
      <c r="G64" s="28"/>
      <c r="H64" s="34"/>
      <c r="I64" s="66">
        <f>SUM(F64:H64)</f>
        <v>16344900</v>
      </c>
      <c r="J64" s="23">
        <f t="shared" ref="J64" si="44">ROUND(I64/I$82*100,2)</f>
        <v>6.4</v>
      </c>
      <c r="K64" s="15">
        <f t="shared" ref="K64" si="45">I64-D64</f>
        <v>-268500</v>
      </c>
      <c r="L64" s="67">
        <f t="shared" ref="L64" si="46">ROUND(K64/D64*100,2)</f>
        <v>-1.62</v>
      </c>
    </row>
    <row r="65" spans="1:12" s="2" customFormat="1" ht="12.75" customHeight="1">
      <c r="A65" s="100"/>
      <c r="B65" s="101"/>
      <c r="C65" s="102"/>
      <c r="D65" s="16"/>
      <c r="E65" s="77"/>
      <c r="F65" s="16"/>
      <c r="G65" s="32"/>
      <c r="H65" s="38"/>
      <c r="I65" s="78"/>
      <c r="J65" s="77"/>
      <c r="K65" s="79"/>
      <c r="L65" s="77"/>
    </row>
    <row r="66" spans="1:12" s="2" customFormat="1" ht="12.75" customHeight="1">
      <c r="A66" s="94" t="s">
        <v>34</v>
      </c>
      <c r="B66" s="95"/>
      <c r="C66" s="96"/>
      <c r="D66" s="21"/>
      <c r="E66" s="22"/>
      <c r="F66" s="21"/>
      <c r="G66" s="27"/>
      <c r="H66" s="33"/>
      <c r="I66" s="64"/>
      <c r="J66" s="22"/>
      <c r="K66" s="65"/>
      <c r="L66" s="22"/>
    </row>
    <row r="67" spans="1:12" s="2" customFormat="1" ht="12.75" customHeight="1">
      <c r="A67" s="97"/>
      <c r="B67" s="98"/>
      <c r="C67" s="99"/>
      <c r="D67" s="15">
        <v>33188</v>
      </c>
      <c r="E67" s="23">
        <f t="shared" ref="E67" si="47">ROUND(D67/D$82*100,2)</f>
        <v>0.02</v>
      </c>
      <c r="F67" s="15">
        <v>953552</v>
      </c>
      <c r="G67" s="28"/>
      <c r="H67" s="34">
        <v>50000</v>
      </c>
      <c r="I67" s="66">
        <f>SUM(F67:H67)</f>
        <v>1003552</v>
      </c>
      <c r="J67" s="23">
        <f t="shared" ref="J67" si="48">ROUND(I67/I$82*100,2)</f>
        <v>0.39</v>
      </c>
      <c r="K67" s="15">
        <f t="shared" ref="K67" si="49">I67-D67</f>
        <v>970364</v>
      </c>
      <c r="L67" s="67">
        <f t="shared" ref="L67" si="50">ROUND(K67/D67*100,2)</f>
        <v>2923.84</v>
      </c>
    </row>
    <row r="68" spans="1:12" s="2" customFormat="1" ht="12.75" customHeight="1">
      <c r="A68" s="100"/>
      <c r="B68" s="101"/>
      <c r="C68" s="102"/>
      <c r="D68" s="16"/>
      <c r="E68" s="77"/>
      <c r="F68" s="16"/>
      <c r="G68" s="32"/>
      <c r="H68" s="38"/>
      <c r="I68" s="78"/>
      <c r="J68" s="77"/>
      <c r="K68" s="79"/>
      <c r="L68" s="77"/>
    </row>
    <row r="69" spans="1:12" s="2" customFormat="1" ht="12.75" customHeight="1">
      <c r="A69" s="94" t="s">
        <v>35</v>
      </c>
      <c r="B69" s="95"/>
      <c r="C69" s="96"/>
      <c r="D69" s="21"/>
      <c r="E69" s="22"/>
      <c r="F69" s="21"/>
      <c r="G69" s="27"/>
      <c r="H69" s="33"/>
      <c r="I69" s="64"/>
      <c r="J69" s="22"/>
      <c r="K69" s="65"/>
      <c r="L69" s="22"/>
    </row>
    <row r="70" spans="1:12" s="2" customFormat="1" ht="12.75" customHeight="1">
      <c r="A70" s="97"/>
      <c r="B70" s="98"/>
      <c r="C70" s="99"/>
      <c r="D70" s="15">
        <v>2588794</v>
      </c>
      <c r="E70" s="23">
        <f>ROUND(D70/D$82*100,2)</f>
        <v>1.37</v>
      </c>
      <c r="F70" s="15">
        <v>2629719</v>
      </c>
      <c r="G70" s="28"/>
      <c r="H70" s="34"/>
      <c r="I70" s="66">
        <f>SUM(F70:H70)</f>
        <v>2629719</v>
      </c>
      <c r="J70" s="23">
        <f t="shared" ref="J70" si="51">ROUND(I70/I$82*100,2)</f>
        <v>1.03</v>
      </c>
      <c r="K70" s="15">
        <f t="shared" ref="K70" si="52">I70-D70</f>
        <v>40925</v>
      </c>
      <c r="L70" s="67">
        <f t="shared" ref="L70" si="53">ROUND(K70/D70*100,2)</f>
        <v>1.58</v>
      </c>
    </row>
    <row r="71" spans="1:12" s="2" customFormat="1" ht="12.75" customHeight="1">
      <c r="A71" s="100"/>
      <c r="B71" s="101"/>
      <c r="C71" s="102"/>
      <c r="D71" s="16"/>
      <c r="E71" s="77"/>
      <c r="F71" s="16"/>
      <c r="G71" s="32"/>
      <c r="H71" s="38"/>
      <c r="I71" s="78"/>
      <c r="J71" s="77"/>
      <c r="K71" s="79"/>
      <c r="L71" s="77"/>
    </row>
    <row r="72" spans="1:12" s="2" customFormat="1" ht="12.75" customHeight="1">
      <c r="A72" s="94" t="s">
        <v>36</v>
      </c>
      <c r="B72" s="95"/>
      <c r="C72" s="96"/>
      <c r="D72" s="21"/>
      <c r="E72" s="22"/>
      <c r="F72" s="21"/>
      <c r="G72" s="27"/>
      <c r="H72" s="33"/>
      <c r="I72" s="64"/>
      <c r="J72" s="22"/>
      <c r="K72" s="65"/>
      <c r="L72" s="22"/>
    </row>
    <row r="73" spans="1:12" s="2" customFormat="1" ht="12.75" customHeight="1">
      <c r="A73" s="97"/>
      <c r="B73" s="98"/>
      <c r="C73" s="99"/>
      <c r="D73" s="15">
        <v>2649300</v>
      </c>
      <c r="E73" s="23">
        <f t="shared" ref="E73" si="54">ROUND(D73/D$82*100,2)</f>
        <v>1.4</v>
      </c>
      <c r="F73" s="15">
        <v>5122320</v>
      </c>
      <c r="G73" s="28"/>
      <c r="H73" s="34"/>
      <c r="I73" s="66">
        <f>SUM(F73:H73)</f>
        <v>5122320</v>
      </c>
      <c r="J73" s="23">
        <f t="shared" ref="J73" si="55">ROUND(I73/I$82*100,2)</f>
        <v>2.0099999999999998</v>
      </c>
      <c r="K73" s="15">
        <f t="shared" ref="K73" si="56">I73-D73</f>
        <v>2473020</v>
      </c>
      <c r="L73" s="67">
        <f t="shared" ref="L73" si="57">ROUND(K73/D73*100,2)</f>
        <v>93.35</v>
      </c>
    </row>
    <row r="74" spans="1:12" s="2" customFormat="1" ht="12.75" customHeight="1">
      <c r="A74" s="100"/>
      <c r="B74" s="101"/>
      <c r="C74" s="102"/>
      <c r="D74" s="16"/>
      <c r="E74" s="77"/>
      <c r="F74" s="16"/>
      <c r="G74" s="32"/>
      <c r="H74" s="38"/>
      <c r="I74" s="78"/>
      <c r="J74" s="77"/>
      <c r="K74" s="79"/>
      <c r="L74" s="77"/>
    </row>
    <row r="75" spans="1:12" s="2" customFormat="1" ht="12.75" customHeight="1">
      <c r="A75" s="94" t="s">
        <v>37</v>
      </c>
      <c r="B75" s="95"/>
      <c r="C75" s="96"/>
      <c r="D75" s="21"/>
      <c r="E75" s="22"/>
      <c r="F75" s="21"/>
      <c r="G75" s="54"/>
      <c r="H75" s="55">
        <v>39633</v>
      </c>
      <c r="I75" s="80"/>
      <c r="J75" s="22"/>
      <c r="K75" s="65"/>
      <c r="L75" s="22"/>
    </row>
    <row r="76" spans="1:12" s="2" customFormat="1" ht="12.75" customHeight="1">
      <c r="A76" s="97"/>
      <c r="B76" s="98"/>
      <c r="C76" s="99"/>
      <c r="D76" s="15">
        <v>15296327</v>
      </c>
      <c r="E76" s="23">
        <f t="shared" ref="E76" si="58">ROUND(D76/D$82*100,2)</f>
        <v>8.07</v>
      </c>
      <c r="F76" s="15">
        <v>15903511</v>
      </c>
      <c r="G76" s="57" t="s">
        <v>39</v>
      </c>
      <c r="H76" s="58">
        <v>-3417</v>
      </c>
      <c r="I76" s="81">
        <f>SUM(F76,H77)</f>
        <v>15939727</v>
      </c>
      <c r="J76" s="23">
        <f t="shared" ref="J76" si="59">ROUND(I76/I$82*100,2)</f>
        <v>6.25</v>
      </c>
      <c r="K76" s="15">
        <f t="shared" ref="K76" si="60">I76-D76</f>
        <v>643400</v>
      </c>
      <c r="L76" s="67">
        <f t="shared" ref="L76" si="61">ROUND(K76/D76*100,2)</f>
        <v>4.21</v>
      </c>
    </row>
    <row r="77" spans="1:12" s="2" customFormat="1" ht="12.75" customHeight="1">
      <c r="A77" s="100"/>
      <c r="B77" s="101"/>
      <c r="C77" s="102"/>
      <c r="D77" s="16"/>
      <c r="E77" s="77"/>
      <c r="F77" s="16"/>
      <c r="G77" s="54"/>
      <c r="H77" s="55">
        <f>SUM(H75:H76)</f>
        <v>36216</v>
      </c>
      <c r="I77" s="81"/>
      <c r="J77" s="77"/>
      <c r="K77" s="79"/>
      <c r="L77" s="77"/>
    </row>
    <row r="78" spans="1:12" s="2" customFormat="1" ht="12" customHeight="1">
      <c r="A78" s="94" t="s">
        <v>38</v>
      </c>
      <c r="B78" s="95"/>
      <c r="C78" s="96"/>
      <c r="D78" s="21"/>
      <c r="E78" s="22"/>
      <c r="F78" s="21"/>
      <c r="G78" s="27"/>
      <c r="H78" s="33"/>
      <c r="I78" s="64"/>
      <c r="J78" s="22"/>
      <c r="K78" s="65"/>
      <c r="L78" s="22"/>
    </row>
    <row r="79" spans="1:12" s="2" customFormat="1" ht="12" customHeight="1">
      <c r="A79" s="97"/>
      <c r="B79" s="98"/>
      <c r="C79" s="99"/>
      <c r="D79" s="15">
        <v>100000</v>
      </c>
      <c r="E79" s="23">
        <f t="shared" ref="E79" si="62">ROUND(D79/D$82*100,2)</f>
        <v>0.05</v>
      </c>
      <c r="F79" s="15">
        <v>100000</v>
      </c>
      <c r="G79" s="28"/>
      <c r="H79" s="34"/>
      <c r="I79" s="66">
        <f>SUM(F79:H79)</f>
        <v>100000</v>
      </c>
      <c r="J79" s="23">
        <f t="shared" ref="J79" si="63">ROUND(I79/I$82*100,2)</f>
        <v>0.04</v>
      </c>
      <c r="K79" s="15">
        <f t="shared" ref="K79" si="64">I79-D79</f>
        <v>0</v>
      </c>
      <c r="L79" s="67">
        <f t="shared" ref="L79" si="65">ROUND(K79/D79*100,2)</f>
        <v>0</v>
      </c>
    </row>
    <row r="80" spans="1:12" s="2" customFormat="1" ht="12" customHeight="1">
      <c r="A80" s="100"/>
      <c r="B80" s="101"/>
      <c r="C80" s="102"/>
      <c r="D80" s="16"/>
      <c r="E80" s="77"/>
      <c r="F80" s="16"/>
      <c r="G80" s="32"/>
      <c r="H80" s="38"/>
      <c r="I80" s="78"/>
      <c r="J80" s="77"/>
      <c r="K80" s="79"/>
      <c r="L80" s="77"/>
    </row>
    <row r="81" spans="1:12" s="8" customFormat="1" ht="12" customHeight="1">
      <c r="A81" s="132" t="s">
        <v>12</v>
      </c>
      <c r="B81" s="133"/>
      <c r="C81" s="134"/>
      <c r="D81" s="39"/>
      <c r="E81" s="82"/>
      <c r="F81" s="39"/>
      <c r="G81" s="44"/>
      <c r="H81" s="45">
        <f>SUM(H6,H16,H19,H22,H25,H37,H61,H64,H67,H70,H73,H75,H79)</f>
        <v>2219441</v>
      </c>
      <c r="I81" s="83"/>
      <c r="J81" s="82"/>
      <c r="K81" s="84"/>
      <c r="L81" s="82"/>
    </row>
    <row r="82" spans="1:12" s="8" customFormat="1" ht="12" customHeight="1">
      <c r="A82" s="135"/>
      <c r="B82" s="136"/>
      <c r="C82" s="137"/>
      <c r="D82" s="40">
        <f>D7+D16+D19+D22+D25+D37+D61+D64+D67+D70+D73+D76+D79</f>
        <v>189445162</v>
      </c>
      <c r="E82" s="85">
        <f t="shared" ref="E82" si="66">ROUND(D82/D$82*100,2)</f>
        <v>100</v>
      </c>
      <c r="F82" s="40">
        <f>SUM(F7,F16,F19,F22,F25,F37,F61,F64,F67,F70,F73,F76,F79)</f>
        <v>253065270</v>
      </c>
      <c r="G82" s="59" t="s">
        <v>39</v>
      </c>
      <c r="H82" s="86">
        <f>SUM(H7,H76)</f>
        <v>-54431</v>
      </c>
      <c r="I82" s="87">
        <f>SUM(F82,H83)</f>
        <v>255230280</v>
      </c>
      <c r="J82" s="85">
        <f t="shared" ref="J82" si="67">ROUND(I82/I$82*100,2)</f>
        <v>100</v>
      </c>
      <c r="K82" s="40">
        <f t="shared" ref="K82" si="68">I82-D82</f>
        <v>65785118</v>
      </c>
      <c r="L82" s="88">
        <f t="shared" ref="L82" si="69">ROUND(K82/D82*100,2)</f>
        <v>34.729999999999997</v>
      </c>
    </row>
    <row r="83" spans="1:12" s="8" customFormat="1" ht="12" customHeight="1" thickBot="1">
      <c r="A83" s="138"/>
      <c r="B83" s="139"/>
      <c r="C83" s="140"/>
      <c r="D83" s="43"/>
      <c r="E83" s="89"/>
      <c r="F83" s="43"/>
      <c r="G83" s="90"/>
      <c r="H83" s="91">
        <f>SUM(H81:H82)</f>
        <v>2165010</v>
      </c>
      <c r="I83" s="92"/>
      <c r="J83" s="89"/>
      <c r="K83" s="93"/>
      <c r="L83" s="89"/>
    </row>
    <row r="84" spans="1:12" s="2" customFormat="1" ht="21" customHeight="1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R2.12補</vt:lpstr>
      <vt:lpstr>R2.12補!Print_Area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2020-11-13T04:11:57Z</cp:lastPrinted>
  <dcterms:created xsi:type="dcterms:W3CDTF">2011-05-09T06:00:04Z</dcterms:created>
  <dcterms:modified xsi:type="dcterms:W3CDTF">2021-02-26T00:17:07Z</dcterms:modified>
</cp:coreProperties>
</file>