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共有\交通量調査\時間別交通量調査\"/>
    </mc:Choice>
  </mc:AlternateContent>
  <bookViews>
    <workbookView xWindow="9735" yWindow="0" windowWidth="9405" windowHeight="11565"/>
  </bookViews>
  <sheets>
    <sheet name="自動車" sheetId="1" r:id="rId1"/>
    <sheet name="自転車" sheetId="2" r:id="rId2"/>
    <sheet name="歩行者" sheetId="3" r:id="rId3"/>
    <sheet name="二輪車" sheetId="4" r:id="rId4"/>
  </sheets>
  <definedNames>
    <definedName name="_xlnm.Print_Area" localSheetId="1">自転車!$A$1:$Q$120</definedName>
    <definedName name="_xlnm.Print_Area" localSheetId="0">自動車!$A$1:$Q$120</definedName>
    <definedName name="_xlnm.Print_Area" localSheetId="3">二輪車!$A$1:$Q$120</definedName>
    <definedName name="_xlnm.Print_Area" localSheetId="2">歩行者!$A$1:$Q$120</definedName>
  </definedNames>
  <calcPr calcId="152511"/>
</workbook>
</file>

<file path=xl/calcChain.xml><?xml version="1.0" encoding="utf-8"?>
<calcChain xmlns="http://schemas.openxmlformats.org/spreadsheetml/2006/main">
  <c r="J1" i="2" l="1"/>
  <c r="A5" i="2"/>
  <c r="B5" i="2"/>
  <c r="B6" i="2"/>
  <c r="P6" i="2"/>
  <c r="A7" i="2"/>
  <c r="B7" i="2"/>
  <c r="B8" i="2"/>
  <c r="P8" i="2"/>
  <c r="A9" i="2"/>
  <c r="B9" i="2"/>
  <c r="B10" i="2"/>
  <c r="P10" i="2"/>
  <c r="A11" i="2"/>
  <c r="B11" i="2"/>
  <c r="B12" i="2"/>
  <c r="P12" i="2"/>
  <c r="A13" i="2"/>
  <c r="B13" i="2"/>
  <c r="B14" i="2"/>
  <c r="P14" i="2"/>
  <c r="A15" i="2"/>
  <c r="B15" i="2"/>
  <c r="B16" i="2"/>
  <c r="P16" i="2"/>
  <c r="A17" i="2"/>
  <c r="B17" i="2"/>
  <c r="B18" i="2"/>
  <c r="P18" i="2"/>
  <c r="A19" i="2"/>
  <c r="B19" i="2"/>
  <c r="B20" i="2"/>
  <c r="P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B28" i="2"/>
  <c r="P28" i="2"/>
  <c r="A29" i="2"/>
  <c r="B29" i="2"/>
  <c r="B30" i="2"/>
  <c r="P30" i="2"/>
  <c r="A31" i="2"/>
  <c r="B31" i="2"/>
  <c r="B32" i="2"/>
  <c r="P32" i="2"/>
  <c r="A33" i="2"/>
  <c r="B33" i="2"/>
  <c r="B34" i="2"/>
  <c r="P34" i="2"/>
  <c r="A35" i="2"/>
  <c r="B35" i="2"/>
  <c r="B36" i="2"/>
  <c r="P36" i="2"/>
  <c r="A37" i="2"/>
  <c r="B37" i="2"/>
  <c r="B38" i="2"/>
  <c r="P38" i="2"/>
  <c r="J41" i="2"/>
  <c r="A45" i="2"/>
  <c r="B45" i="2"/>
  <c r="B46" i="2"/>
  <c r="P46" i="2"/>
  <c r="A47" i="2"/>
  <c r="B47" i="2"/>
  <c r="B48" i="2"/>
  <c r="A49" i="2"/>
  <c r="B49" i="2"/>
  <c r="B50" i="2"/>
  <c r="P50" i="2"/>
  <c r="A51" i="2"/>
  <c r="B51" i="2"/>
  <c r="B52" i="2"/>
  <c r="P52" i="2"/>
  <c r="A53" i="2"/>
  <c r="B53" i="2"/>
  <c r="B54" i="2"/>
  <c r="P54" i="2"/>
  <c r="A55" i="2"/>
  <c r="B55" i="2"/>
  <c r="B56" i="2"/>
  <c r="P56" i="2"/>
  <c r="A57" i="2"/>
  <c r="B57" i="2"/>
  <c r="B58" i="2"/>
  <c r="P58" i="2"/>
  <c r="A59" i="2"/>
  <c r="B59" i="2"/>
  <c r="B60" i="2"/>
  <c r="P60" i="2"/>
  <c r="A61" i="2"/>
  <c r="B61" i="2"/>
  <c r="B62" i="2"/>
  <c r="P62" i="2"/>
  <c r="A63" i="2"/>
  <c r="B63" i="2"/>
  <c r="B64" i="2"/>
  <c r="P64" i="2"/>
  <c r="A65" i="2"/>
  <c r="B65" i="2"/>
  <c r="B66" i="2"/>
  <c r="P66" i="2"/>
  <c r="A67" i="2"/>
  <c r="B67" i="2"/>
  <c r="B68" i="2"/>
  <c r="P68" i="2"/>
  <c r="A69" i="2"/>
  <c r="B69" i="2"/>
  <c r="B70" i="2"/>
  <c r="P70" i="2"/>
  <c r="A71" i="2"/>
  <c r="B71" i="2"/>
  <c r="B72" i="2"/>
  <c r="P72" i="2"/>
  <c r="A73" i="2"/>
  <c r="B73" i="2"/>
  <c r="B74" i="2"/>
  <c r="P74" i="2"/>
  <c r="A75" i="2"/>
  <c r="B75" i="2"/>
  <c r="B76" i="2"/>
  <c r="A77" i="2"/>
  <c r="B77" i="2"/>
  <c r="B78" i="2"/>
  <c r="J81" i="2"/>
  <c r="A85" i="2"/>
  <c r="B85" i="2"/>
  <c r="B86" i="2"/>
  <c r="A87" i="2"/>
  <c r="B87" i="2"/>
  <c r="B88" i="2"/>
  <c r="P88" i="2"/>
  <c r="A89" i="2"/>
  <c r="B89" i="2"/>
  <c r="B90" i="2"/>
  <c r="P90" i="2"/>
  <c r="A91" i="2"/>
  <c r="B91" i="2"/>
  <c r="B92" i="2"/>
  <c r="P92" i="2"/>
  <c r="A93" i="2"/>
  <c r="B93" i="2"/>
  <c r="B94" i="2"/>
  <c r="P94" i="2"/>
  <c r="A95" i="2"/>
  <c r="B95" i="2"/>
  <c r="B96" i="2"/>
  <c r="P96" i="2"/>
  <c r="A97" i="2"/>
  <c r="B97" i="2"/>
  <c r="B98" i="2"/>
  <c r="P98" i="2"/>
  <c r="A99" i="2"/>
  <c r="B99" i="2"/>
  <c r="B100" i="2"/>
  <c r="P100" i="2"/>
  <c r="A101" i="2"/>
  <c r="B101" i="2"/>
  <c r="B102" i="2"/>
  <c r="P6" i="1"/>
  <c r="Q6" i="1"/>
  <c r="P10" i="1"/>
  <c r="Q10" i="1" s="1"/>
  <c r="P12" i="1"/>
  <c r="Q12" i="1"/>
  <c r="P14" i="1"/>
  <c r="Q14" i="1" s="1"/>
  <c r="P20" i="1"/>
  <c r="Q20" i="1"/>
  <c r="P22" i="1"/>
  <c r="Q22" i="1" s="1"/>
  <c r="P24" i="1"/>
  <c r="Q24" i="1"/>
  <c r="P26" i="1"/>
  <c r="Q26" i="1" s="1"/>
  <c r="P28" i="1"/>
  <c r="Q28" i="1"/>
  <c r="P30" i="1"/>
  <c r="Q30" i="1" s="1"/>
  <c r="P32" i="1"/>
  <c r="Q32" i="1"/>
  <c r="P34" i="1"/>
  <c r="Q34" i="1" s="1"/>
  <c r="J41" i="1"/>
  <c r="P46" i="1"/>
  <c r="Q46" i="1"/>
  <c r="P48" i="1"/>
  <c r="Q48" i="1"/>
  <c r="P50" i="1"/>
  <c r="Q50" i="1"/>
  <c r="P52" i="1"/>
  <c r="Q52" i="1"/>
  <c r="P54" i="1"/>
  <c r="Q54" i="1"/>
  <c r="P56" i="1"/>
  <c r="Q56" i="1"/>
  <c r="P58" i="1"/>
  <c r="Q58" i="1"/>
  <c r="P60" i="1"/>
  <c r="Q60" i="1"/>
  <c r="P62" i="1"/>
  <c r="Q62" i="1"/>
  <c r="P64" i="1"/>
  <c r="Q64" i="1"/>
  <c r="P66" i="1"/>
  <c r="Q66" i="1"/>
  <c r="P72" i="1"/>
  <c r="Q72" i="1"/>
  <c r="P74" i="1"/>
  <c r="Q74" i="1"/>
  <c r="P76" i="1"/>
  <c r="Q76" i="1"/>
  <c r="P78" i="1"/>
  <c r="Q78" i="1"/>
  <c r="I80" i="1"/>
  <c r="J81" i="1"/>
  <c r="P86" i="1"/>
  <c r="Q86" i="1"/>
  <c r="P100" i="1"/>
  <c r="Q100" i="1" s="1"/>
  <c r="P102" i="1"/>
  <c r="Q102" i="1"/>
  <c r="I120" i="1"/>
  <c r="I40" i="2" s="1"/>
  <c r="I80" i="2" s="1"/>
  <c r="I120" i="2" s="1"/>
  <c r="I40" i="3" s="1"/>
  <c r="I80" i="3" s="1"/>
  <c r="I120" i="3" s="1"/>
  <c r="I40" i="4" s="1"/>
  <c r="I80" i="4" s="1"/>
  <c r="I120" i="4" s="1"/>
  <c r="J1" i="4"/>
  <c r="A5" i="4"/>
  <c r="B5" i="4"/>
  <c r="B6" i="4"/>
  <c r="A7" i="4"/>
  <c r="B7" i="4"/>
  <c r="B8" i="4"/>
  <c r="A9" i="4"/>
  <c r="B9" i="4"/>
  <c r="B10" i="4"/>
  <c r="A11" i="4"/>
  <c r="B11" i="4"/>
  <c r="B12" i="4"/>
  <c r="P12" i="4"/>
  <c r="A13" i="4"/>
  <c r="B13" i="4"/>
  <c r="B14" i="4"/>
  <c r="P14" i="4"/>
  <c r="A15" i="4"/>
  <c r="B15" i="4"/>
  <c r="B16" i="4"/>
  <c r="P16" i="4"/>
  <c r="A17" i="4"/>
  <c r="B17" i="4"/>
  <c r="B18" i="4"/>
  <c r="P18" i="4"/>
  <c r="A19" i="4"/>
  <c r="B19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B28" i="4"/>
  <c r="A29" i="4"/>
  <c r="B29" i="4"/>
  <c r="B30" i="4"/>
  <c r="A31" i="4"/>
  <c r="B31" i="4"/>
  <c r="B32" i="4"/>
  <c r="A33" i="4"/>
  <c r="B33" i="4"/>
  <c r="B34" i="4"/>
  <c r="A35" i="4"/>
  <c r="B35" i="4"/>
  <c r="B36" i="4"/>
  <c r="P36" i="4"/>
  <c r="A37" i="4"/>
  <c r="B37" i="4"/>
  <c r="B38" i="4"/>
  <c r="P38" i="4"/>
  <c r="J41" i="4"/>
  <c r="J81" i="4" s="1"/>
  <c r="A45" i="4"/>
  <c r="B45" i="4"/>
  <c r="B46" i="4"/>
  <c r="A47" i="4"/>
  <c r="B47" i="4"/>
  <c r="B48" i="4"/>
  <c r="A49" i="4"/>
  <c r="B49" i="4"/>
  <c r="B50" i="4"/>
  <c r="A51" i="4"/>
  <c r="B51" i="4"/>
  <c r="B52" i="4"/>
  <c r="A53" i="4"/>
  <c r="B53" i="4"/>
  <c r="B54" i="4"/>
  <c r="A55" i="4"/>
  <c r="B55" i="4"/>
  <c r="B56" i="4"/>
  <c r="A57" i="4"/>
  <c r="B57" i="4"/>
  <c r="B58" i="4"/>
  <c r="A59" i="4"/>
  <c r="B59" i="4"/>
  <c r="B60" i="4"/>
  <c r="A61" i="4"/>
  <c r="B61" i="4"/>
  <c r="B62" i="4"/>
  <c r="A63" i="4"/>
  <c r="B63" i="4"/>
  <c r="B64" i="4"/>
  <c r="A65" i="4"/>
  <c r="B65" i="4"/>
  <c r="B66" i="4"/>
  <c r="A67" i="4"/>
  <c r="B67" i="4"/>
  <c r="B68" i="4"/>
  <c r="P68" i="4"/>
  <c r="A69" i="4"/>
  <c r="B69" i="4"/>
  <c r="B70" i="4"/>
  <c r="P70" i="4"/>
  <c r="A71" i="4"/>
  <c r="B71" i="4"/>
  <c r="B72" i="4"/>
  <c r="A73" i="4"/>
  <c r="B73" i="4"/>
  <c r="B74" i="4"/>
  <c r="A75" i="4"/>
  <c r="B75" i="4"/>
  <c r="B76" i="4"/>
  <c r="A77" i="4"/>
  <c r="B77" i="4"/>
  <c r="B78" i="4"/>
  <c r="A85" i="4"/>
  <c r="B85" i="4"/>
  <c r="B86" i="4"/>
  <c r="A87" i="4"/>
  <c r="B87" i="4"/>
  <c r="B88" i="4"/>
  <c r="A89" i="4"/>
  <c r="B89" i="4"/>
  <c r="B90" i="4"/>
  <c r="A91" i="4"/>
  <c r="B91" i="4"/>
  <c r="B92" i="4"/>
  <c r="A93" i="4"/>
  <c r="B93" i="4"/>
  <c r="B94" i="4"/>
  <c r="A95" i="4"/>
  <c r="B95" i="4"/>
  <c r="B96" i="4"/>
  <c r="A97" i="4"/>
  <c r="B97" i="4"/>
  <c r="B98" i="4"/>
  <c r="A99" i="4"/>
  <c r="B99" i="4"/>
  <c r="B100" i="4"/>
  <c r="A101" i="4"/>
  <c r="B101" i="4"/>
  <c r="B102" i="4"/>
  <c r="J1" i="3"/>
  <c r="J81" i="3" s="1"/>
  <c r="A5" i="3"/>
  <c r="B5" i="3"/>
  <c r="B6" i="3"/>
  <c r="P6" i="3"/>
  <c r="A7" i="3"/>
  <c r="B7" i="3"/>
  <c r="B8" i="3"/>
  <c r="P8" i="3"/>
  <c r="A9" i="3"/>
  <c r="B9" i="3"/>
  <c r="B10" i="3"/>
  <c r="P10" i="3"/>
  <c r="A11" i="3"/>
  <c r="B11" i="3"/>
  <c r="B12" i="3"/>
  <c r="P12" i="3"/>
  <c r="A13" i="3"/>
  <c r="B13" i="3"/>
  <c r="B14" i="3"/>
  <c r="P14" i="3"/>
  <c r="A15" i="3"/>
  <c r="B15" i="3"/>
  <c r="B16" i="3"/>
  <c r="P16" i="3"/>
  <c r="A17" i="3"/>
  <c r="B17" i="3"/>
  <c r="B18" i="3"/>
  <c r="P18" i="3"/>
  <c r="A19" i="3"/>
  <c r="B19" i="3"/>
  <c r="B20" i="3"/>
  <c r="P20" i="3"/>
  <c r="A21" i="3"/>
  <c r="B21" i="3"/>
  <c r="A22" i="3"/>
  <c r="B22" i="3"/>
  <c r="A23" i="3"/>
  <c r="B23" i="3"/>
  <c r="A24" i="3"/>
  <c r="B24" i="3"/>
  <c r="A25" i="3"/>
  <c r="B25" i="3"/>
  <c r="A26" i="3"/>
  <c r="B26" i="3"/>
  <c r="A27" i="3"/>
  <c r="B27" i="3"/>
  <c r="B28" i="3"/>
  <c r="P28" i="3"/>
  <c r="A29" i="3"/>
  <c r="B29" i="3"/>
  <c r="B30" i="3"/>
  <c r="P30" i="3"/>
  <c r="A31" i="3"/>
  <c r="B31" i="3"/>
  <c r="B32" i="3"/>
  <c r="P32" i="3"/>
  <c r="A33" i="3"/>
  <c r="B33" i="3"/>
  <c r="B34" i="3"/>
  <c r="P34" i="3"/>
  <c r="A35" i="3"/>
  <c r="B35" i="3"/>
  <c r="B36" i="3"/>
  <c r="P36" i="3"/>
  <c r="A37" i="3"/>
  <c r="B37" i="3"/>
  <c r="B38" i="3"/>
  <c r="P38" i="3"/>
  <c r="A45" i="3"/>
  <c r="B45" i="3"/>
  <c r="B46" i="3"/>
  <c r="P46" i="3"/>
  <c r="A47" i="3"/>
  <c r="B47" i="3"/>
  <c r="B48" i="3"/>
  <c r="A49" i="3"/>
  <c r="B49" i="3"/>
  <c r="B50" i="3"/>
  <c r="P50" i="3"/>
  <c r="A51" i="3"/>
  <c r="B51" i="3"/>
  <c r="B52" i="3"/>
  <c r="P52" i="3"/>
  <c r="A53" i="3"/>
  <c r="B53" i="3"/>
  <c r="B54" i="3"/>
  <c r="P54" i="3"/>
  <c r="A55" i="3"/>
  <c r="B55" i="3"/>
  <c r="B56" i="3"/>
  <c r="P56" i="3"/>
  <c r="A57" i="3"/>
  <c r="B57" i="3"/>
  <c r="B58" i="3"/>
  <c r="P58" i="3"/>
  <c r="A59" i="3"/>
  <c r="B59" i="3"/>
  <c r="B60" i="3"/>
  <c r="P60" i="3"/>
  <c r="A61" i="3"/>
  <c r="B61" i="3"/>
  <c r="B62" i="3"/>
  <c r="P62" i="3"/>
  <c r="A63" i="3"/>
  <c r="B63" i="3"/>
  <c r="B64" i="3"/>
  <c r="P64" i="3"/>
  <c r="A65" i="3"/>
  <c r="B65" i="3"/>
  <c r="B66" i="3"/>
  <c r="P66" i="3"/>
  <c r="A67" i="3"/>
  <c r="B67" i="3"/>
  <c r="B68" i="3"/>
  <c r="P68" i="3"/>
  <c r="A69" i="3"/>
  <c r="B69" i="3"/>
  <c r="B70" i="3"/>
  <c r="P70" i="3"/>
  <c r="A71" i="3"/>
  <c r="B71" i="3"/>
  <c r="B72" i="3"/>
  <c r="P72" i="3"/>
  <c r="A73" i="3"/>
  <c r="B73" i="3"/>
  <c r="B74" i="3"/>
  <c r="P74" i="3"/>
  <c r="A75" i="3"/>
  <c r="B75" i="3"/>
  <c r="B76" i="3"/>
  <c r="A77" i="3"/>
  <c r="B77" i="3"/>
  <c r="B78" i="3"/>
  <c r="A85" i="3"/>
  <c r="B85" i="3"/>
  <c r="B86" i="3"/>
  <c r="A87" i="3"/>
  <c r="B87" i="3"/>
  <c r="B88" i="3"/>
  <c r="P88" i="3"/>
  <c r="A89" i="3"/>
  <c r="B89" i="3"/>
  <c r="B90" i="3"/>
  <c r="P90" i="3"/>
  <c r="A91" i="3"/>
  <c r="B91" i="3"/>
  <c r="B92" i="3"/>
  <c r="P92" i="3"/>
  <c r="A93" i="3"/>
  <c r="B93" i="3"/>
  <c r="B94" i="3"/>
  <c r="P94" i="3"/>
  <c r="A95" i="3"/>
  <c r="B95" i="3"/>
  <c r="B96" i="3"/>
  <c r="P96" i="3"/>
  <c r="A97" i="3"/>
  <c r="B97" i="3"/>
  <c r="B98" i="3"/>
  <c r="P98" i="3"/>
  <c r="A99" i="3"/>
  <c r="B99" i="3"/>
  <c r="B100" i="3"/>
  <c r="P100" i="3"/>
  <c r="A101" i="3"/>
  <c r="B101" i="3"/>
  <c r="B102" i="3"/>
  <c r="J41" i="3" l="1"/>
</calcChain>
</file>

<file path=xl/sharedStrings.xml><?xml version="1.0" encoding="utf-8"?>
<sst xmlns="http://schemas.openxmlformats.org/spreadsheetml/2006/main" count="2355" uniqueCount="149">
  <si>
    <t>2.</t>
  </si>
  <si>
    <t>3.</t>
  </si>
  <si>
    <t>4.</t>
  </si>
  <si>
    <t>5.</t>
  </si>
  <si>
    <t>6.</t>
  </si>
  <si>
    <t>7.</t>
  </si>
  <si>
    <t>8.</t>
  </si>
  <si>
    <t>9.</t>
  </si>
  <si>
    <t>10.</t>
  </si>
  <si>
    <t>(単位：台）</t>
    <rPh sb="1" eb="3">
      <t>タンイ</t>
    </rPh>
    <rPh sb="4" eb="5">
      <t>ダイ</t>
    </rPh>
    <phoneticPr fontId="1"/>
  </si>
  <si>
    <t>24時間</t>
    <rPh sb="2" eb="4">
      <t>ジカン</t>
    </rPh>
    <phoneticPr fontId="1"/>
  </si>
  <si>
    <t>7～8</t>
    <phoneticPr fontId="1"/>
  </si>
  <si>
    <t>8～9</t>
    <phoneticPr fontId="1"/>
  </si>
  <si>
    <t>9～10</t>
    <phoneticPr fontId="1"/>
  </si>
  <si>
    <t>10～11</t>
    <phoneticPr fontId="1"/>
  </si>
  <si>
    <t>11～12</t>
    <phoneticPr fontId="1"/>
  </si>
  <si>
    <t>12～13</t>
    <phoneticPr fontId="1"/>
  </si>
  <si>
    <t>13～14</t>
    <phoneticPr fontId="1"/>
  </si>
  <si>
    <t>14～15</t>
    <phoneticPr fontId="1"/>
  </si>
  <si>
    <t>15～16</t>
    <phoneticPr fontId="1"/>
  </si>
  <si>
    <t>16～17</t>
    <phoneticPr fontId="1"/>
  </si>
  <si>
    <t>17～18</t>
    <phoneticPr fontId="1"/>
  </si>
  <si>
    <t>18～19</t>
    <phoneticPr fontId="1"/>
  </si>
  <si>
    <t>交通量</t>
    <rPh sb="0" eb="3">
      <t>コウツウリョウ</t>
    </rPh>
    <phoneticPr fontId="1"/>
  </si>
  <si>
    <t>上り</t>
    <rPh sb="0" eb="1">
      <t>ノボ</t>
    </rPh>
    <phoneticPr fontId="1"/>
  </si>
  <si>
    <t>下り</t>
    <rPh sb="0" eb="1">
      <t>クダ</t>
    </rPh>
    <phoneticPr fontId="1"/>
  </si>
  <si>
    <t>自動車　時間別交通量</t>
    <rPh sb="0" eb="3">
      <t>ジドウシャ</t>
    </rPh>
    <rPh sb="4" eb="7">
      <t>ジカンベツ</t>
    </rPh>
    <rPh sb="7" eb="10">
      <t>コウツウリョウ</t>
    </rPh>
    <phoneticPr fontId="1"/>
  </si>
  <si>
    <t>歩行者　時間別交通量</t>
    <rPh sb="0" eb="3">
      <t>ホコウシャ</t>
    </rPh>
    <rPh sb="4" eb="7">
      <t>ジカンベツ</t>
    </rPh>
    <rPh sb="7" eb="10">
      <t>コウツウリョウ</t>
    </rPh>
    <phoneticPr fontId="1"/>
  </si>
  <si>
    <t>自転車　時間別交通量</t>
    <rPh sb="0" eb="3">
      <t>ジテンシャ</t>
    </rPh>
    <rPh sb="4" eb="7">
      <t>ジカンベツ</t>
    </rPh>
    <rPh sb="7" eb="10">
      <t>コウツウリョウ</t>
    </rPh>
    <phoneticPr fontId="1"/>
  </si>
  <si>
    <t>(単位：人）</t>
    <rPh sb="1" eb="3">
      <t>タンイ</t>
    </rPh>
    <rPh sb="4" eb="5">
      <t>ニン</t>
    </rPh>
    <phoneticPr fontId="1"/>
  </si>
  <si>
    <t>(単位：人）</t>
    <rPh sb="1" eb="3">
      <t>タンイ</t>
    </rPh>
    <rPh sb="4" eb="5">
      <t>ニン</t>
    </rPh>
    <phoneticPr fontId="1"/>
  </si>
  <si>
    <t>※ 日交通量換算係数 ： 1.25</t>
  </si>
  <si>
    <t>１2時間</t>
    <rPh sb="2" eb="4">
      <t>ジカン</t>
    </rPh>
    <phoneticPr fontId="1"/>
  </si>
  <si>
    <t>　 調 査 場 所</t>
    <rPh sb="2" eb="5">
      <t>チョウサ</t>
    </rPh>
    <rPh sb="6" eb="9">
      <t>バショ</t>
    </rPh>
    <phoneticPr fontId="1"/>
  </si>
  <si>
    <t xml:space="preserve">                                      調 査 時 間</t>
    <rPh sb="38" eb="41">
      <t>チョウサ</t>
    </rPh>
    <rPh sb="42" eb="45">
      <t>ジカン</t>
    </rPh>
    <phoneticPr fontId="1"/>
  </si>
  <si>
    <t>※「上り」とは東進又は北進,「下り」とは西進又は南進を示す。</t>
    <rPh sb="2" eb="3">
      <t>ノボ</t>
    </rPh>
    <rPh sb="7" eb="9">
      <t>トウシン</t>
    </rPh>
    <rPh sb="9" eb="10">
      <t>マタ</t>
    </rPh>
    <rPh sb="11" eb="13">
      <t>ホクシン</t>
    </rPh>
    <rPh sb="15" eb="16">
      <t>クダ</t>
    </rPh>
    <rPh sb="20" eb="22">
      <t>セイシン</t>
    </rPh>
    <rPh sb="22" eb="23">
      <t>マタ</t>
    </rPh>
    <rPh sb="24" eb="26">
      <t>ナンシン</t>
    </rPh>
    <rPh sb="27" eb="28">
      <t>シメ</t>
    </rPh>
    <phoneticPr fontId="1"/>
  </si>
  <si>
    <t>上り</t>
    <rPh sb="0" eb="1">
      <t>ノボ</t>
    </rPh>
    <phoneticPr fontId="1"/>
  </si>
  <si>
    <t>下り</t>
    <rPh sb="0" eb="1">
      <t>クダ</t>
    </rPh>
    <phoneticPr fontId="1"/>
  </si>
  <si>
    <t>下り</t>
  </si>
  <si>
    <t>上り</t>
  </si>
  <si>
    <t>松山市堀之内</t>
  </si>
  <si>
    <t>(単位：台）</t>
    <rPh sb="1" eb="3">
      <t>タンイ</t>
    </rPh>
    <rPh sb="4" eb="5">
      <t>ダイ</t>
    </rPh>
    <phoneticPr fontId="1"/>
  </si>
  <si>
    <t>7～8</t>
    <phoneticPr fontId="1"/>
  </si>
  <si>
    <t>8～9</t>
    <phoneticPr fontId="1"/>
  </si>
  <si>
    <t>9～10</t>
    <phoneticPr fontId="1"/>
  </si>
  <si>
    <t>10～11</t>
    <phoneticPr fontId="1"/>
  </si>
  <si>
    <t>11～12</t>
    <phoneticPr fontId="1"/>
  </si>
  <si>
    <t>12～13</t>
    <phoneticPr fontId="1"/>
  </si>
  <si>
    <t>13～14</t>
    <phoneticPr fontId="1"/>
  </si>
  <si>
    <t>14～15</t>
    <phoneticPr fontId="1"/>
  </si>
  <si>
    <t>15～16</t>
    <phoneticPr fontId="1"/>
  </si>
  <si>
    <t>16～17</t>
    <phoneticPr fontId="1"/>
  </si>
  <si>
    <t>17～18</t>
    <phoneticPr fontId="1"/>
  </si>
  <si>
    <t>18～19</t>
    <phoneticPr fontId="1"/>
  </si>
  <si>
    <t>１2時間</t>
    <rPh sb="2" eb="4">
      <t>ジカン</t>
    </rPh>
    <phoneticPr fontId="1"/>
  </si>
  <si>
    <t>24時間</t>
    <rPh sb="2" eb="4">
      <t>ジカン</t>
    </rPh>
    <phoneticPr fontId="1"/>
  </si>
  <si>
    <t>交通量</t>
    <rPh sb="0" eb="3">
      <t>コウツウリョウ</t>
    </rPh>
    <phoneticPr fontId="1"/>
  </si>
  <si>
    <t>（ 平 成 １８ 年度 ）</t>
    <rPh sb="2" eb="5">
      <t>ヘイセイ</t>
    </rPh>
    <rPh sb="9" eb="10">
      <t>ネンド</t>
    </rPh>
    <rPh sb="10" eb="11">
      <t>ド</t>
    </rPh>
    <phoneticPr fontId="1"/>
  </si>
  <si>
    <t>二輪車　時間別交通量</t>
    <rPh sb="0" eb="3">
      <t>ニリンシャ</t>
    </rPh>
    <rPh sb="4" eb="7">
      <t>ジカンベツ</t>
    </rPh>
    <rPh sb="7" eb="10">
      <t>コウツウリョウ</t>
    </rPh>
    <phoneticPr fontId="1"/>
  </si>
  <si>
    <t>国道11号線</t>
  </si>
  <si>
    <t>大師橋</t>
  </si>
  <si>
    <t>市)一番町東雲線</t>
  </si>
  <si>
    <t>松山市大街道３丁目</t>
  </si>
  <si>
    <t>市)堀之内公園内</t>
  </si>
  <si>
    <t>1.</t>
  </si>
  <si>
    <t>市)南北１２０号線</t>
  </si>
  <si>
    <t>市)鮒屋町護国神社前線</t>
  </si>
  <si>
    <t>松山市歩行町</t>
  </si>
  <si>
    <t>-A</t>
  </si>
  <si>
    <t>-B</t>
  </si>
  <si>
    <t>-C</t>
  </si>
  <si>
    <t>市)花園町線</t>
  </si>
  <si>
    <t>松山市花園町</t>
  </si>
  <si>
    <t>11.</t>
  </si>
  <si>
    <t>市)末広町線</t>
  </si>
  <si>
    <t>松山市室町</t>
  </si>
  <si>
    <t>12.</t>
  </si>
  <si>
    <t>県)松山港線</t>
  </si>
  <si>
    <t>松山市宮田町</t>
  </si>
  <si>
    <t>13.</t>
  </si>
  <si>
    <t>市)中央山越線</t>
  </si>
  <si>
    <t>松山市山越６丁目</t>
  </si>
  <si>
    <t>14.</t>
  </si>
  <si>
    <t>15.</t>
  </si>
  <si>
    <t>16.</t>
  </si>
  <si>
    <t>市)中之川通線</t>
  </si>
  <si>
    <t>松山市湊町４丁目</t>
  </si>
  <si>
    <t>17.</t>
  </si>
  <si>
    <t>市)浮穴６７号線</t>
  </si>
  <si>
    <t>松山市南高井町</t>
  </si>
  <si>
    <t>18.</t>
  </si>
  <si>
    <t>市)雄郡８８号線</t>
  </si>
  <si>
    <t>松山市小栗５丁目</t>
  </si>
  <si>
    <t>19.</t>
  </si>
  <si>
    <t>市)素鵞６２号線</t>
  </si>
  <si>
    <t>松山市枝松５丁目</t>
  </si>
  <si>
    <t>20.</t>
  </si>
  <si>
    <t>市)素鵞７１号線</t>
  </si>
  <si>
    <t>松山市小坂３丁目</t>
  </si>
  <si>
    <t>21.</t>
  </si>
  <si>
    <t>市)素鵞５９号線</t>
  </si>
  <si>
    <t>松山市小坂１丁目</t>
  </si>
  <si>
    <t>市)市役所前天山線</t>
  </si>
  <si>
    <t>松山市三番町４丁目</t>
  </si>
  <si>
    <t>市)新玉１号線</t>
  </si>
  <si>
    <t>松山市南江戸１丁目</t>
  </si>
  <si>
    <t>市)松山環状線（西部）</t>
  </si>
  <si>
    <t>松山市空港通２丁目</t>
  </si>
  <si>
    <t>市)千舟町古川線</t>
  </si>
  <si>
    <t>市)花園町通線（市駅前広場）</t>
  </si>
  <si>
    <t>松山市湊町５丁目</t>
  </si>
  <si>
    <t>市)常竹小川線</t>
  </si>
  <si>
    <t>松山市小川甲</t>
  </si>
  <si>
    <t>市)雄郡99号線</t>
  </si>
  <si>
    <t>松山市藤原町</t>
  </si>
  <si>
    <t>市)辻中西線</t>
  </si>
  <si>
    <t>松山市北条辻</t>
  </si>
  <si>
    <t>市)北条椋の原線</t>
  </si>
  <si>
    <t>松山市土手内</t>
  </si>
  <si>
    <t>市)堀江16号線</t>
  </si>
  <si>
    <t>松山市福角町</t>
  </si>
  <si>
    <t>市)一番町立花線</t>
  </si>
  <si>
    <t>松山市大街道２丁目</t>
  </si>
  <si>
    <t>松山市北条</t>
  </si>
  <si>
    <t>市)千舟古川線</t>
  </si>
  <si>
    <t>松山市末広町</t>
  </si>
  <si>
    <t xml:space="preserve">-  </t>
    <phoneticPr fontId="1"/>
  </si>
  <si>
    <t xml:space="preserve">-   </t>
    <phoneticPr fontId="1"/>
  </si>
  <si>
    <t>48</t>
    <phoneticPr fontId="1"/>
  </si>
  <si>
    <t>22.</t>
    <phoneticPr fontId="1"/>
  </si>
  <si>
    <t>23.</t>
    <phoneticPr fontId="1"/>
  </si>
  <si>
    <t>24.</t>
    <phoneticPr fontId="1"/>
  </si>
  <si>
    <t>25.</t>
    <phoneticPr fontId="1"/>
  </si>
  <si>
    <t>26.</t>
    <phoneticPr fontId="1"/>
  </si>
  <si>
    <t>27.</t>
    <phoneticPr fontId="1"/>
  </si>
  <si>
    <t>28.</t>
    <phoneticPr fontId="1"/>
  </si>
  <si>
    <t>29.</t>
    <phoneticPr fontId="1"/>
  </si>
  <si>
    <t>30.</t>
    <phoneticPr fontId="1"/>
  </si>
  <si>
    <t>31.</t>
    <phoneticPr fontId="1"/>
  </si>
  <si>
    <t>32.</t>
    <phoneticPr fontId="1"/>
  </si>
  <si>
    <t>33.</t>
    <phoneticPr fontId="1"/>
  </si>
  <si>
    <t>34.</t>
    <phoneticPr fontId="1"/>
  </si>
  <si>
    <t>35.</t>
    <phoneticPr fontId="1"/>
  </si>
  <si>
    <t>36.</t>
    <phoneticPr fontId="1"/>
  </si>
  <si>
    <t>37.</t>
    <phoneticPr fontId="1"/>
  </si>
  <si>
    <t>38.</t>
    <phoneticPr fontId="1"/>
  </si>
  <si>
    <t>39.</t>
    <phoneticPr fontId="1"/>
  </si>
  <si>
    <t>40.</t>
    <phoneticPr fontId="1"/>
  </si>
  <si>
    <t>41.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</si>
</sst>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&quot;¥&quot;\!\(#,##0&quot;¥&quot;\!\)"/>
  </numFmts>
  <fonts count="5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2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22"/>
      </bottom>
      <diagonal/>
    </border>
    <border>
      <left style="hair">
        <color indexed="64"/>
      </left>
      <right style="hair">
        <color indexed="64"/>
      </right>
      <top style="dotted">
        <color indexed="22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22"/>
      </bottom>
      <diagonal/>
    </border>
    <border>
      <left style="hair">
        <color indexed="64"/>
      </left>
      <right style="hair">
        <color indexed="64"/>
      </right>
      <top style="dotted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/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10" xfId="0" applyNumberFormat="1" applyFont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177" fontId="2" fillId="0" borderId="6" xfId="0" applyNumberFormat="1" applyFont="1" applyBorder="1" applyAlignment="1">
      <alignment vertical="center"/>
    </xf>
    <xf numFmtId="49" fontId="2" fillId="0" borderId="14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2" fillId="0" borderId="2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23" xfId="0" applyNumberFormat="1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177" fontId="2" fillId="0" borderId="22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177" fontId="2" fillId="0" borderId="24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177" fontId="2" fillId="0" borderId="12" xfId="0" applyNumberFormat="1" applyFont="1" applyBorder="1" applyAlignment="1">
      <alignment vertical="center"/>
    </xf>
    <xf numFmtId="176" fontId="2" fillId="0" borderId="25" xfId="0" quotePrefix="1" applyNumberFormat="1" applyFont="1" applyBorder="1" applyAlignment="1">
      <alignment horizontal="right" vertical="center"/>
    </xf>
    <xf numFmtId="176" fontId="2" fillId="0" borderId="25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177" fontId="2" fillId="0" borderId="11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177" fontId="2" fillId="0" borderId="17" xfId="0" applyNumberFormat="1" applyFont="1" applyBorder="1" applyAlignment="1">
      <alignment horizontal="right" vertical="center"/>
    </xf>
    <xf numFmtId="176" fontId="2" fillId="0" borderId="16" xfId="0" applyNumberFormat="1" applyFont="1" applyBorder="1" applyAlignment="1">
      <alignment horizontal="right" vertical="center"/>
    </xf>
    <xf numFmtId="49" fontId="2" fillId="0" borderId="23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right" vertical="center"/>
    </xf>
    <xf numFmtId="49" fontId="2" fillId="0" borderId="11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right" vertical="center"/>
    </xf>
    <xf numFmtId="49" fontId="2" fillId="0" borderId="13" xfId="0" applyNumberFormat="1" applyFont="1" applyBorder="1" applyAlignment="1">
      <alignment horizontal="right" vertical="center"/>
    </xf>
    <xf numFmtId="49" fontId="2" fillId="0" borderId="26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8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0" y="37147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3074" name="Line 2"/>
        <xdr:cNvSpPr>
          <a:spLocks noChangeShapeType="1"/>
        </xdr:cNvSpPr>
      </xdr:nvSpPr>
      <xdr:spPr bwMode="auto">
        <a:xfrm>
          <a:off x="0" y="7239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82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3076" name="Line 4"/>
        <xdr:cNvSpPr>
          <a:spLocks noChangeShapeType="1"/>
        </xdr:cNvSpPr>
      </xdr:nvSpPr>
      <xdr:spPr bwMode="auto">
        <a:xfrm>
          <a:off x="0" y="1410652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0" y="37147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0" y="7239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82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0" y="1411605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0" y="37147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0" y="7239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82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0" y="1411605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0" y="371475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42</xdr:row>
      <xdr:rowOff>0</xdr:rowOff>
    </xdr:from>
    <xdr:to>
      <xdr:col>3</xdr:col>
      <xdr:colOff>0</xdr:colOff>
      <xdr:row>44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0" y="723900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82</xdr:row>
      <xdr:rowOff>0</xdr:rowOff>
    </xdr:from>
    <xdr:to>
      <xdr:col>3</xdr:col>
      <xdr:colOff>0</xdr:colOff>
      <xdr:row>84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>
          <a:off x="0" y="14116050"/>
          <a:ext cx="2076450" cy="3429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showGridLines="0" tabSelected="1" view="pageBreakPreview" topLeftCell="A106" zoomScale="115" zoomScaleNormal="100" zoomScaleSheetLayoutView="115" workbookViewId="0"/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7" width="7.375" style="3" customWidth="1"/>
    <col min="18" max="16384" width="8.875" style="3"/>
  </cols>
  <sheetData>
    <row r="1" spans="1:17" ht="16.899999999999999" customHeight="1" x14ac:dyDescent="0.15">
      <c r="B1" s="3"/>
      <c r="D1" s="79" t="s">
        <v>26</v>
      </c>
      <c r="E1" s="80"/>
      <c r="F1" s="80"/>
      <c r="G1" s="80"/>
      <c r="H1" s="80"/>
      <c r="I1" s="80"/>
      <c r="J1" s="81" t="s">
        <v>57</v>
      </c>
      <c r="K1" s="81"/>
      <c r="L1" s="81"/>
    </row>
    <row r="2" spans="1:17" ht="13.15" customHeight="1" x14ac:dyDescent="0.15">
      <c r="B2" s="4"/>
      <c r="Q2" s="3" t="s">
        <v>9</v>
      </c>
    </row>
    <row r="3" spans="1:17" ht="13.5" customHeight="1" x14ac:dyDescent="0.15">
      <c r="A3" s="76" t="s">
        <v>34</v>
      </c>
      <c r="B3" s="77"/>
      <c r="C3" s="78"/>
      <c r="D3" s="74" t="s">
        <v>11</v>
      </c>
      <c r="E3" s="74" t="s">
        <v>12</v>
      </c>
      <c r="F3" s="74" t="s">
        <v>13</v>
      </c>
      <c r="G3" s="74" t="s">
        <v>14</v>
      </c>
      <c r="H3" s="74" t="s">
        <v>15</v>
      </c>
      <c r="I3" s="74" t="s">
        <v>16</v>
      </c>
      <c r="J3" s="74" t="s">
        <v>17</v>
      </c>
      <c r="K3" s="74" t="s">
        <v>18</v>
      </c>
      <c r="L3" s="74" t="s">
        <v>19</v>
      </c>
      <c r="M3" s="74" t="s">
        <v>20</v>
      </c>
      <c r="N3" s="74" t="s">
        <v>21</v>
      </c>
      <c r="O3" s="74" t="s">
        <v>22</v>
      </c>
      <c r="P3" s="28" t="s">
        <v>32</v>
      </c>
      <c r="Q3" s="29" t="s">
        <v>10</v>
      </c>
    </row>
    <row r="4" spans="1:17" ht="13.5" customHeight="1" x14ac:dyDescent="0.15">
      <c r="A4" s="82" t="s">
        <v>33</v>
      </c>
      <c r="B4" s="83"/>
      <c r="C4" s="84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31" t="s">
        <v>23</v>
      </c>
      <c r="Q4" s="30" t="s">
        <v>23</v>
      </c>
    </row>
    <row r="5" spans="1:17" ht="13.5" customHeight="1" x14ac:dyDescent="0.15">
      <c r="A5" s="12" t="s">
        <v>64</v>
      </c>
      <c r="B5" s="7" t="s">
        <v>61</v>
      </c>
      <c r="C5" s="38" t="s">
        <v>24</v>
      </c>
      <c r="D5" s="14">
        <v>83</v>
      </c>
      <c r="E5" s="14">
        <v>131</v>
      </c>
      <c r="F5" s="14">
        <v>170</v>
      </c>
      <c r="G5" s="14">
        <v>177</v>
      </c>
      <c r="H5" s="14">
        <v>190</v>
      </c>
      <c r="I5" s="14">
        <v>171</v>
      </c>
      <c r="J5" s="14">
        <v>173</v>
      </c>
      <c r="K5" s="14">
        <v>217</v>
      </c>
      <c r="L5" s="14">
        <v>200</v>
      </c>
      <c r="M5" s="14">
        <v>199</v>
      </c>
      <c r="N5" s="14">
        <v>222</v>
      </c>
      <c r="O5" s="14">
        <v>182</v>
      </c>
      <c r="P5" s="14"/>
      <c r="Q5" s="15"/>
    </row>
    <row r="6" spans="1:17" ht="13.5" customHeight="1" x14ac:dyDescent="0.15">
      <c r="A6" s="10"/>
      <c r="B6" s="8" t="s">
        <v>62</v>
      </c>
      <c r="C6" s="39" t="s">
        <v>25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16">
        <f>SUM(D5:O6)</f>
        <v>2115</v>
      </c>
      <c r="Q6" s="17">
        <f>ROUND(P6*1.25,0)</f>
        <v>2644</v>
      </c>
    </row>
    <row r="7" spans="1:17" ht="13.5" customHeight="1" x14ac:dyDescent="0.15">
      <c r="A7" s="12" t="s">
        <v>0</v>
      </c>
      <c r="B7" s="7" t="s">
        <v>61</v>
      </c>
      <c r="C7" s="41" t="s">
        <v>24</v>
      </c>
      <c r="D7" s="64" t="s">
        <v>126</v>
      </c>
      <c r="E7" s="64" t="s">
        <v>126</v>
      </c>
      <c r="F7" s="64" t="s">
        <v>126</v>
      </c>
      <c r="G7" s="64" t="s">
        <v>126</v>
      </c>
      <c r="H7" s="64" t="s">
        <v>126</v>
      </c>
      <c r="I7" s="64" t="s">
        <v>126</v>
      </c>
      <c r="J7" s="64" t="s">
        <v>126</v>
      </c>
      <c r="K7" s="64" t="s">
        <v>126</v>
      </c>
      <c r="L7" s="64" t="s">
        <v>126</v>
      </c>
      <c r="M7" s="64" t="s">
        <v>126</v>
      </c>
      <c r="N7" s="64" t="s">
        <v>126</v>
      </c>
      <c r="O7" s="64" t="s">
        <v>126</v>
      </c>
      <c r="P7" s="65"/>
      <c r="Q7" s="66"/>
    </row>
    <row r="8" spans="1:17" ht="13.5" customHeight="1" x14ac:dyDescent="0.15">
      <c r="A8" s="10"/>
      <c r="B8" s="8" t="s">
        <v>62</v>
      </c>
      <c r="C8" s="31" t="s">
        <v>25</v>
      </c>
      <c r="D8" s="67" t="s">
        <v>126</v>
      </c>
      <c r="E8" s="67" t="s">
        <v>126</v>
      </c>
      <c r="F8" s="67" t="s">
        <v>126</v>
      </c>
      <c r="G8" s="67" t="s">
        <v>126</v>
      </c>
      <c r="H8" s="67" t="s">
        <v>126</v>
      </c>
      <c r="I8" s="67" t="s">
        <v>126</v>
      </c>
      <c r="J8" s="67" t="s">
        <v>126</v>
      </c>
      <c r="K8" s="67" t="s">
        <v>126</v>
      </c>
      <c r="L8" s="67" t="s">
        <v>126</v>
      </c>
      <c r="M8" s="67" t="s">
        <v>126</v>
      </c>
      <c r="N8" s="67" t="s">
        <v>126</v>
      </c>
      <c r="O8" s="67" t="s">
        <v>126</v>
      </c>
      <c r="P8" s="67" t="s">
        <v>127</v>
      </c>
      <c r="Q8" s="68" t="s">
        <v>127</v>
      </c>
    </row>
    <row r="9" spans="1:17" ht="13.5" customHeight="1" x14ac:dyDescent="0.15">
      <c r="A9" s="12" t="s">
        <v>1</v>
      </c>
      <c r="B9" s="7" t="s">
        <v>65</v>
      </c>
      <c r="C9" s="38" t="s">
        <v>24</v>
      </c>
      <c r="D9" s="14">
        <v>151</v>
      </c>
      <c r="E9" s="14">
        <v>204</v>
      </c>
      <c r="F9" s="14">
        <v>265</v>
      </c>
      <c r="G9" s="14">
        <v>285</v>
      </c>
      <c r="H9" s="14">
        <v>250</v>
      </c>
      <c r="I9" s="14">
        <v>257</v>
      </c>
      <c r="J9" s="14">
        <v>291</v>
      </c>
      <c r="K9" s="14">
        <v>326</v>
      </c>
      <c r="L9" s="14">
        <v>296</v>
      </c>
      <c r="M9" s="14">
        <v>310</v>
      </c>
      <c r="N9" s="14">
        <v>291</v>
      </c>
      <c r="O9" s="14">
        <v>223</v>
      </c>
      <c r="P9" s="14"/>
      <c r="Q9" s="15"/>
    </row>
    <row r="10" spans="1:17" ht="13.5" customHeight="1" x14ac:dyDescent="0.15">
      <c r="A10" s="10"/>
      <c r="B10" s="8" t="s">
        <v>40</v>
      </c>
      <c r="C10" s="39" t="s">
        <v>25</v>
      </c>
      <c r="D10" s="40">
        <v>0</v>
      </c>
      <c r="E10" s="40">
        <v>6</v>
      </c>
      <c r="F10" s="40">
        <v>14</v>
      </c>
      <c r="G10" s="40">
        <v>25</v>
      </c>
      <c r="H10" s="40">
        <v>32</v>
      </c>
      <c r="I10" s="40">
        <v>31</v>
      </c>
      <c r="J10" s="40">
        <v>33</v>
      </c>
      <c r="K10" s="40">
        <v>40</v>
      </c>
      <c r="L10" s="40">
        <v>32</v>
      </c>
      <c r="M10" s="40">
        <v>22</v>
      </c>
      <c r="N10" s="40">
        <v>32</v>
      </c>
      <c r="O10" s="40">
        <v>7</v>
      </c>
      <c r="P10" s="16">
        <f>SUM(D9:O10)</f>
        <v>3423</v>
      </c>
      <c r="Q10" s="17">
        <f>ROUND(P10*1.25,0)</f>
        <v>4279</v>
      </c>
    </row>
    <row r="11" spans="1:17" ht="13.5" customHeight="1" x14ac:dyDescent="0.15">
      <c r="A11" s="12" t="s">
        <v>2</v>
      </c>
      <c r="B11" s="7" t="s">
        <v>63</v>
      </c>
      <c r="C11" s="41" t="s">
        <v>24</v>
      </c>
      <c r="D11" s="42">
        <v>36</v>
      </c>
      <c r="E11" s="42">
        <v>72</v>
      </c>
      <c r="F11" s="42">
        <v>119</v>
      </c>
      <c r="G11" s="42">
        <v>67</v>
      </c>
      <c r="H11" s="42">
        <v>62</v>
      </c>
      <c r="I11" s="42">
        <v>62</v>
      </c>
      <c r="J11" s="42">
        <v>63</v>
      </c>
      <c r="K11" s="42">
        <v>65</v>
      </c>
      <c r="L11" s="42">
        <v>47</v>
      </c>
      <c r="M11" s="42">
        <v>29</v>
      </c>
      <c r="N11" s="42">
        <v>19</v>
      </c>
      <c r="O11" s="42">
        <v>20</v>
      </c>
      <c r="P11" s="14"/>
      <c r="Q11" s="15"/>
    </row>
    <row r="12" spans="1:17" ht="13.5" customHeight="1" x14ac:dyDescent="0.15">
      <c r="A12" s="10"/>
      <c r="B12" s="8" t="s">
        <v>40</v>
      </c>
      <c r="C12" s="31" t="s">
        <v>25</v>
      </c>
      <c r="D12" s="16">
        <v>11</v>
      </c>
      <c r="E12" s="16">
        <v>18</v>
      </c>
      <c r="F12" s="16">
        <v>101</v>
      </c>
      <c r="G12" s="16">
        <v>63</v>
      </c>
      <c r="H12" s="16">
        <v>75</v>
      </c>
      <c r="I12" s="16">
        <v>73</v>
      </c>
      <c r="J12" s="16">
        <v>66</v>
      </c>
      <c r="K12" s="16">
        <v>73</v>
      </c>
      <c r="L12" s="16">
        <v>73</v>
      </c>
      <c r="M12" s="16">
        <v>69</v>
      </c>
      <c r="N12" s="16">
        <v>39</v>
      </c>
      <c r="O12" s="16">
        <v>26</v>
      </c>
      <c r="P12" s="16">
        <f>SUM(D11:O12)</f>
        <v>1348</v>
      </c>
      <c r="Q12" s="17">
        <f>ROUND(P12*1.25,0)</f>
        <v>1685</v>
      </c>
    </row>
    <row r="13" spans="1:17" ht="13.5" customHeight="1" x14ac:dyDescent="0.15">
      <c r="A13" s="12" t="s">
        <v>3</v>
      </c>
      <c r="B13" s="7" t="s">
        <v>63</v>
      </c>
      <c r="C13" s="38" t="s">
        <v>24</v>
      </c>
      <c r="D13" s="42">
        <v>20</v>
      </c>
      <c r="E13" s="42">
        <v>94</v>
      </c>
      <c r="F13" s="42">
        <v>225</v>
      </c>
      <c r="G13" s="42">
        <v>118</v>
      </c>
      <c r="H13" s="42">
        <v>105</v>
      </c>
      <c r="I13" s="42">
        <v>154</v>
      </c>
      <c r="J13" s="42">
        <v>72</v>
      </c>
      <c r="K13" s="42">
        <v>106</v>
      </c>
      <c r="L13" s="42">
        <v>114</v>
      </c>
      <c r="M13" s="42">
        <v>63</v>
      </c>
      <c r="N13" s="42">
        <v>59</v>
      </c>
      <c r="O13" s="42">
        <v>45</v>
      </c>
      <c r="P13" s="14"/>
      <c r="Q13" s="15"/>
    </row>
    <row r="14" spans="1:17" ht="13.5" customHeight="1" x14ac:dyDescent="0.15">
      <c r="A14" s="10"/>
      <c r="B14" s="8" t="s">
        <v>40</v>
      </c>
      <c r="C14" s="39" t="s">
        <v>25</v>
      </c>
      <c r="D14" s="16">
        <v>22</v>
      </c>
      <c r="E14" s="16">
        <v>44</v>
      </c>
      <c r="F14" s="16">
        <v>171</v>
      </c>
      <c r="G14" s="16">
        <v>120</v>
      </c>
      <c r="H14" s="16">
        <v>102</v>
      </c>
      <c r="I14" s="16">
        <v>163</v>
      </c>
      <c r="J14" s="16">
        <v>73</v>
      </c>
      <c r="K14" s="16">
        <v>94</v>
      </c>
      <c r="L14" s="16">
        <v>136</v>
      </c>
      <c r="M14" s="16">
        <v>105</v>
      </c>
      <c r="N14" s="16">
        <v>82</v>
      </c>
      <c r="O14" s="16">
        <v>52</v>
      </c>
      <c r="P14" s="16">
        <f>SUM(D13:O14)</f>
        <v>2339</v>
      </c>
      <c r="Q14" s="17">
        <f>ROUND(P14*1.25,0)</f>
        <v>2924</v>
      </c>
    </row>
    <row r="15" spans="1:17" ht="13.5" customHeight="1" x14ac:dyDescent="0.15">
      <c r="A15" s="12" t="s">
        <v>4</v>
      </c>
      <c r="B15" s="7" t="s">
        <v>63</v>
      </c>
      <c r="C15" s="41" t="s">
        <v>24</v>
      </c>
      <c r="D15" s="64" t="s">
        <v>126</v>
      </c>
      <c r="E15" s="64" t="s">
        <v>126</v>
      </c>
      <c r="F15" s="64" t="s">
        <v>126</v>
      </c>
      <c r="G15" s="64" t="s">
        <v>126</v>
      </c>
      <c r="H15" s="64" t="s">
        <v>126</v>
      </c>
      <c r="I15" s="64" t="s">
        <v>126</v>
      </c>
      <c r="J15" s="64" t="s">
        <v>126</v>
      </c>
      <c r="K15" s="64" t="s">
        <v>126</v>
      </c>
      <c r="L15" s="64" t="s">
        <v>126</v>
      </c>
      <c r="M15" s="64" t="s">
        <v>126</v>
      </c>
      <c r="N15" s="64" t="s">
        <v>126</v>
      </c>
      <c r="O15" s="64" t="s">
        <v>126</v>
      </c>
      <c r="P15" s="65"/>
      <c r="Q15" s="66"/>
    </row>
    <row r="16" spans="1:17" ht="13.5" customHeight="1" x14ac:dyDescent="0.15">
      <c r="A16" s="10"/>
      <c r="B16" s="8" t="s">
        <v>40</v>
      </c>
      <c r="C16" s="31" t="s">
        <v>25</v>
      </c>
      <c r="D16" s="67" t="s">
        <v>126</v>
      </c>
      <c r="E16" s="67" t="s">
        <v>126</v>
      </c>
      <c r="F16" s="67" t="s">
        <v>126</v>
      </c>
      <c r="G16" s="67" t="s">
        <v>126</v>
      </c>
      <c r="H16" s="67" t="s">
        <v>126</v>
      </c>
      <c r="I16" s="67" t="s">
        <v>126</v>
      </c>
      <c r="J16" s="67" t="s">
        <v>126</v>
      </c>
      <c r="K16" s="67" t="s">
        <v>126</v>
      </c>
      <c r="L16" s="67" t="s">
        <v>126</v>
      </c>
      <c r="M16" s="67" t="s">
        <v>126</v>
      </c>
      <c r="N16" s="67" t="s">
        <v>126</v>
      </c>
      <c r="O16" s="67" t="s">
        <v>126</v>
      </c>
      <c r="P16" s="67" t="s">
        <v>127</v>
      </c>
      <c r="Q16" s="68" t="s">
        <v>127</v>
      </c>
    </row>
    <row r="17" spans="1:17" ht="13.5" customHeight="1" x14ac:dyDescent="0.15">
      <c r="A17" s="12" t="s">
        <v>5</v>
      </c>
      <c r="B17" s="7" t="s">
        <v>63</v>
      </c>
      <c r="C17" s="38" t="s">
        <v>24</v>
      </c>
      <c r="D17" s="64" t="s">
        <v>126</v>
      </c>
      <c r="E17" s="64" t="s">
        <v>126</v>
      </c>
      <c r="F17" s="64" t="s">
        <v>126</v>
      </c>
      <c r="G17" s="64" t="s">
        <v>126</v>
      </c>
      <c r="H17" s="64" t="s">
        <v>126</v>
      </c>
      <c r="I17" s="64" t="s">
        <v>126</v>
      </c>
      <c r="J17" s="64" t="s">
        <v>126</v>
      </c>
      <c r="K17" s="64" t="s">
        <v>126</v>
      </c>
      <c r="L17" s="64" t="s">
        <v>126</v>
      </c>
      <c r="M17" s="64" t="s">
        <v>126</v>
      </c>
      <c r="N17" s="64" t="s">
        <v>126</v>
      </c>
      <c r="O17" s="64" t="s">
        <v>126</v>
      </c>
      <c r="P17" s="65"/>
      <c r="Q17" s="66"/>
    </row>
    <row r="18" spans="1:17" ht="13.5" customHeight="1" x14ac:dyDescent="0.15">
      <c r="A18" s="10"/>
      <c r="B18" s="8" t="s">
        <v>40</v>
      </c>
      <c r="C18" s="39" t="s">
        <v>25</v>
      </c>
      <c r="D18" s="67" t="s">
        <v>126</v>
      </c>
      <c r="E18" s="67" t="s">
        <v>126</v>
      </c>
      <c r="F18" s="67" t="s">
        <v>126</v>
      </c>
      <c r="G18" s="67" t="s">
        <v>126</v>
      </c>
      <c r="H18" s="67" t="s">
        <v>126</v>
      </c>
      <c r="I18" s="67" t="s">
        <v>126</v>
      </c>
      <c r="J18" s="67" t="s">
        <v>126</v>
      </c>
      <c r="K18" s="67" t="s">
        <v>126</v>
      </c>
      <c r="L18" s="67" t="s">
        <v>126</v>
      </c>
      <c r="M18" s="67" t="s">
        <v>126</v>
      </c>
      <c r="N18" s="67" t="s">
        <v>126</v>
      </c>
      <c r="O18" s="67" t="s">
        <v>126</v>
      </c>
      <c r="P18" s="67" t="s">
        <v>127</v>
      </c>
      <c r="Q18" s="68" t="s">
        <v>127</v>
      </c>
    </row>
    <row r="19" spans="1:17" ht="13.5" customHeight="1" x14ac:dyDescent="0.15">
      <c r="A19" s="12" t="s">
        <v>6</v>
      </c>
      <c r="B19" s="7" t="s">
        <v>66</v>
      </c>
      <c r="C19" s="41" t="s">
        <v>24</v>
      </c>
      <c r="D19" s="42">
        <v>209</v>
      </c>
      <c r="E19" s="42">
        <v>270</v>
      </c>
      <c r="F19" s="42">
        <v>263</v>
      </c>
      <c r="G19" s="42">
        <v>275</v>
      </c>
      <c r="H19" s="42">
        <v>252</v>
      </c>
      <c r="I19" s="42">
        <v>237</v>
      </c>
      <c r="J19" s="42">
        <v>269</v>
      </c>
      <c r="K19" s="42">
        <v>300</v>
      </c>
      <c r="L19" s="42">
        <v>259</v>
      </c>
      <c r="M19" s="42">
        <v>278</v>
      </c>
      <c r="N19" s="42">
        <v>289</v>
      </c>
      <c r="O19" s="42">
        <v>238</v>
      </c>
      <c r="P19" s="14"/>
      <c r="Q19" s="15"/>
    </row>
    <row r="20" spans="1:17" ht="13.5" customHeight="1" x14ac:dyDescent="0.15">
      <c r="A20" s="10"/>
      <c r="B20" s="8" t="s">
        <v>67</v>
      </c>
      <c r="C20" s="31" t="s">
        <v>25</v>
      </c>
      <c r="D20" s="16">
        <v>455</v>
      </c>
      <c r="E20" s="16">
        <v>527</v>
      </c>
      <c r="F20" s="16">
        <v>586</v>
      </c>
      <c r="G20" s="16">
        <v>674</v>
      </c>
      <c r="H20" s="16">
        <v>678</v>
      </c>
      <c r="I20" s="16">
        <v>564</v>
      </c>
      <c r="J20" s="16">
        <v>608</v>
      </c>
      <c r="K20" s="16">
        <v>684</v>
      </c>
      <c r="L20" s="16">
        <v>670</v>
      </c>
      <c r="M20" s="16">
        <v>691</v>
      </c>
      <c r="N20" s="16">
        <v>736</v>
      </c>
      <c r="O20" s="16">
        <v>673</v>
      </c>
      <c r="P20" s="16">
        <f>SUM(D19:O20)</f>
        <v>10685</v>
      </c>
      <c r="Q20" s="17">
        <f>ROUND(P20*1.25,0)</f>
        <v>13356</v>
      </c>
    </row>
    <row r="21" spans="1:17" ht="13.5" customHeight="1" x14ac:dyDescent="0.15">
      <c r="A21" s="12" t="s">
        <v>7</v>
      </c>
      <c r="B21" s="7" t="s">
        <v>66</v>
      </c>
      <c r="C21" s="38" t="s">
        <v>24</v>
      </c>
      <c r="D21" s="14">
        <v>129</v>
      </c>
      <c r="E21" s="14">
        <v>201</v>
      </c>
      <c r="F21" s="14">
        <v>280</v>
      </c>
      <c r="G21" s="14">
        <v>280</v>
      </c>
      <c r="H21" s="14">
        <v>269</v>
      </c>
      <c r="I21" s="14">
        <v>292</v>
      </c>
      <c r="J21" s="14">
        <v>312</v>
      </c>
      <c r="K21" s="14">
        <v>297</v>
      </c>
      <c r="L21" s="14">
        <v>352</v>
      </c>
      <c r="M21" s="14">
        <v>255</v>
      </c>
      <c r="N21" s="14">
        <v>235</v>
      </c>
      <c r="O21" s="14">
        <v>203</v>
      </c>
      <c r="P21" s="55"/>
      <c r="Q21" s="56"/>
    </row>
    <row r="22" spans="1:17" ht="13.5" customHeight="1" x14ac:dyDescent="0.15">
      <c r="A22" s="10" t="s">
        <v>68</v>
      </c>
      <c r="B22" s="8" t="s">
        <v>67</v>
      </c>
      <c r="C22" s="39" t="s">
        <v>25</v>
      </c>
      <c r="D22" s="40">
        <v>258</v>
      </c>
      <c r="E22" s="40">
        <v>379</v>
      </c>
      <c r="F22" s="40">
        <v>551</v>
      </c>
      <c r="G22" s="40">
        <v>473</v>
      </c>
      <c r="H22" s="40">
        <v>472</v>
      </c>
      <c r="I22" s="40">
        <v>526</v>
      </c>
      <c r="J22" s="40">
        <v>518</v>
      </c>
      <c r="K22" s="40">
        <v>507</v>
      </c>
      <c r="L22" s="40">
        <v>498</v>
      </c>
      <c r="M22" s="40">
        <v>551</v>
      </c>
      <c r="N22" s="40">
        <v>544</v>
      </c>
      <c r="O22" s="40">
        <v>529</v>
      </c>
      <c r="P22" s="16">
        <f>SUM(D21:O22)</f>
        <v>8911</v>
      </c>
      <c r="Q22" s="17">
        <f>ROUND(P22*1.25,0)</f>
        <v>11139</v>
      </c>
    </row>
    <row r="23" spans="1:17" ht="13.5" customHeight="1" x14ac:dyDescent="0.15">
      <c r="A23" s="12" t="s">
        <v>7</v>
      </c>
      <c r="B23" s="7" t="s">
        <v>66</v>
      </c>
      <c r="C23" s="41" t="s">
        <v>24</v>
      </c>
      <c r="D23" s="42">
        <v>138</v>
      </c>
      <c r="E23" s="42">
        <v>216</v>
      </c>
      <c r="F23" s="42">
        <v>279</v>
      </c>
      <c r="G23" s="42">
        <v>276</v>
      </c>
      <c r="H23" s="42">
        <v>272</v>
      </c>
      <c r="I23" s="42">
        <v>295</v>
      </c>
      <c r="J23" s="42">
        <v>319</v>
      </c>
      <c r="K23" s="42">
        <v>295</v>
      </c>
      <c r="L23" s="42">
        <v>344</v>
      </c>
      <c r="M23" s="42">
        <v>256</v>
      </c>
      <c r="N23" s="42">
        <v>244</v>
      </c>
      <c r="O23" s="42">
        <v>208</v>
      </c>
      <c r="P23" s="14"/>
      <c r="Q23" s="15"/>
    </row>
    <row r="24" spans="1:17" ht="13.5" customHeight="1" x14ac:dyDescent="0.15">
      <c r="A24" s="10" t="s">
        <v>69</v>
      </c>
      <c r="B24" s="8" t="s">
        <v>67</v>
      </c>
      <c r="C24" s="31" t="s">
        <v>25</v>
      </c>
      <c r="D24" s="16">
        <v>245</v>
      </c>
      <c r="E24" s="16">
        <v>355</v>
      </c>
      <c r="F24" s="16">
        <v>522</v>
      </c>
      <c r="G24" s="16">
        <v>460</v>
      </c>
      <c r="H24" s="16">
        <v>456</v>
      </c>
      <c r="I24" s="16">
        <v>515</v>
      </c>
      <c r="J24" s="16">
        <v>509</v>
      </c>
      <c r="K24" s="16">
        <v>491</v>
      </c>
      <c r="L24" s="16">
        <v>480</v>
      </c>
      <c r="M24" s="16">
        <v>531</v>
      </c>
      <c r="N24" s="16">
        <v>522</v>
      </c>
      <c r="O24" s="16">
        <v>509</v>
      </c>
      <c r="P24" s="16">
        <f>SUM(D23:O24)</f>
        <v>8737</v>
      </c>
      <c r="Q24" s="17">
        <f>ROUND(P24*1.25,0)</f>
        <v>10921</v>
      </c>
    </row>
    <row r="25" spans="1:17" ht="13.5" customHeight="1" x14ac:dyDescent="0.15">
      <c r="A25" s="12" t="s">
        <v>7</v>
      </c>
      <c r="B25" s="7" t="s">
        <v>66</v>
      </c>
      <c r="C25" s="38" t="s">
        <v>24</v>
      </c>
      <c r="D25" s="14">
        <v>7</v>
      </c>
      <c r="E25" s="14">
        <v>7</v>
      </c>
      <c r="F25" s="14">
        <v>19</v>
      </c>
      <c r="G25" s="14">
        <v>23</v>
      </c>
      <c r="H25" s="14">
        <v>15</v>
      </c>
      <c r="I25" s="14">
        <v>25</v>
      </c>
      <c r="J25" s="14">
        <v>22</v>
      </c>
      <c r="K25" s="14">
        <v>21</v>
      </c>
      <c r="L25" s="14">
        <v>28</v>
      </c>
      <c r="M25" s="14">
        <v>20</v>
      </c>
      <c r="N25" s="14">
        <v>17</v>
      </c>
      <c r="O25" s="14">
        <v>17</v>
      </c>
      <c r="P25" s="14"/>
      <c r="Q25" s="15"/>
    </row>
    <row r="26" spans="1:17" ht="13.5" customHeight="1" x14ac:dyDescent="0.15">
      <c r="A26" s="10" t="s">
        <v>70</v>
      </c>
      <c r="B26" s="8" t="s">
        <v>67</v>
      </c>
      <c r="C26" s="39" t="s">
        <v>25</v>
      </c>
      <c r="D26" s="40">
        <v>29</v>
      </c>
      <c r="E26" s="40">
        <v>46</v>
      </c>
      <c r="F26" s="40">
        <v>47</v>
      </c>
      <c r="G26" s="40">
        <v>32</v>
      </c>
      <c r="H26" s="40">
        <v>34</v>
      </c>
      <c r="I26" s="40">
        <v>39</v>
      </c>
      <c r="J26" s="40">
        <v>38</v>
      </c>
      <c r="K26" s="40">
        <v>35</v>
      </c>
      <c r="L26" s="40">
        <v>38</v>
      </c>
      <c r="M26" s="40">
        <v>41</v>
      </c>
      <c r="N26" s="40">
        <v>48</v>
      </c>
      <c r="O26" s="40">
        <v>42</v>
      </c>
      <c r="P26" s="16">
        <f>SUM(D25:O26)</f>
        <v>690</v>
      </c>
      <c r="Q26" s="17">
        <f>ROUND(P26*1.25,0)</f>
        <v>863</v>
      </c>
    </row>
    <row r="27" spans="1:17" ht="13.5" customHeight="1" x14ac:dyDescent="0.15">
      <c r="A27" s="12" t="s">
        <v>8</v>
      </c>
      <c r="B27" s="7" t="s">
        <v>71</v>
      </c>
      <c r="C27" s="41" t="s">
        <v>24</v>
      </c>
      <c r="D27" s="42">
        <v>303</v>
      </c>
      <c r="E27" s="42">
        <v>368</v>
      </c>
      <c r="F27" s="42">
        <v>372</v>
      </c>
      <c r="G27" s="42">
        <v>342</v>
      </c>
      <c r="H27" s="42">
        <v>392</v>
      </c>
      <c r="I27" s="42">
        <v>338</v>
      </c>
      <c r="J27" s="42">
        <v>351</v>
      </c>
      <c r="K27" s="42">
        <v>362</v>
      </c>
      <c r="L27" s="42">
        <v>360</v>
      </c>
      <c r="M27" s="42">
        <v>301</v>
      </c>
      <c r="N27" s="42">
        <v>198</v>
      </c>
      <c r="O27" s="42">
        <v>272</v>
      </c>
      <c r="P27" s="14"/>
      <c r="Q27" s="15"/>
    </row>
    <row r="28" spans="1:17" ht="13.5" customHeight="1" x14ac:dyDescent="0.15">
      <c r="A28" s="10"/>
      <c r="B28" s="8" t="s">
        <v>72</v>
      </c>
      <c r="C28" s="31" t="s">
        <v>25</v>
      </c>
      <c r="D28" s="16">
        <v>167</v>
      </c>
      <c r="E28" s="16">
        <v>218</v>
      </c>
      <c r="F28" s="16">
        <v>239</v>
      </c>
      <c r="G28" s="16">
        <v>305</v>
      </c>
      <c r="H28" s="16">
        <v>289</v>
      </c>
      <c r="I28" s="16">
        <v>258</v>
      </c>
      <c r="J28" s="16">
        <v>290</v>
      </c>
      <c r="K28" s="16">
        <v>295</v>
      </c>
      <c r="L28" s="16">
        <v>288</v>
      </c>
      <c r="M28" s="16">
        <v>319</v>
      </c>
      <c r="N28" s="16">
        <v>336</v>
      </c>
      <c r="O28" s="16">
        <v>268</v>
      </c>
      <c r="P28" s="16">
        <f>SUM(D27:O28)</f>
        <v>7231</v>
      </c>
      <c r="Q28" s="17">
        <f>ROUND(P28*1.25,0)</f>
        <v>9039</v>
      </c>
    </row>
    <row r="29" spans="1:17" ht="13.5" customHeight="1" x14ac:dyDescent="0.15">
      <c r="A29" s="12" t="s">
        <v>73</v>
      </c>
      <c r="B29" s="7" t="s">
        <v>74</v>
      </c>
      <c r="C29" s="38" t="s">
        <v>24</v>
      </c>
      <c r="D29" s="14">
        <v>492</v>
      </c>
      <c r="E29" s="14">
        <v>555</v>
      </c>
      <c r="F29" s="14">
        <v>542</v>
      </c>
      <c r="G29" s="14">
        <v>523</v>
      </c>
      <c r="H29" s="14">
        <v>377</v>
      </c>
      <c r="I29" s="14">
        <v>424</v>
      </c>
      <c r="J29" s="14">
        <v>516</v>
      </c>
      <c r="K29" s="14">
        <v>514</v>
      </c>
      <c r="L29" s="14">
        <v>484</v>
      </c>
      <c r="M29" s="14">
        <v>420</v>
      </c>
      <c r="N29" s="14">
        <v>431</v>
      </c>
      <c r="O29" s="14">
        <v>410</v>
      </c>
      <c r="P29" s="14"/>
      <c r="Q29" s="15"/>
    </row>
    <row r="30" spans="1:17" ht="13.5" customHeight="1" x14ac:dyDescent="0.15">
      <c r="A30" s="10"/>
      <c r="B30" s="8" t="s">
        <v>75</v>
      </c>
      <c r="C30" s="39" t="s">
        <v>25</v>
      </c>
      <c r="D30" s="40">
        <v>239</v>
      </c>
      <c r="E30" s="40">
        <v>297</v>
      </c>
      <c r="F30" s="40">
        <v>381</v>
      </c>
      <c r="G30" s="40">
        <v>437</v>
      </c>
      <c r="H30" s="40">
        <v>466</v>
      </c>
      <c r="I30" s="40">
        <v>432</v>
      </c>
      <c r="J30" s="40">
        <v>437</v>
      </c>
      <c r="K30" s="40">
        <v>463</v>
      </c>
      <c r="L30" s="40">
        <v>500</v>
      </c>
      <c r="M30" s="40">
        <v>534</v>
      </c>
      <c r="N30" s="40">
        <v>504</v>
      </c>
      <c r="O30" s="40">
        <v>423</v>
      </c>
      <c r="P30" s="16">
        <f>SUM(D29:O30)</f>
        <v>10801</v>
      </c>
      <c r="Q30" s="17">
        <f>ROUND(P30*1.25,0)</f>
        <v>13501</v>
      </c>
    </row>
    <row r="31" spans="1:17" ht="13.5" customHeight="1" x14ac:dyDescent="0.15">
      <c r="A31" s="12" t="s">
        <v>76</v>
      </c>
      <c r="B31" s="7" t="s">
        <v>77</v>
      </c>
      <c r="C31" s="41" t="s">
        <v>24</v>
      </c>
      <c r="D31" s="42">
        <v>949</v>
      </c>
      <c r="E31" s="42">
        <v>1108</v>
      </c>
      <c r="F31" s="42">
        <v>930</v>
      </c>
      <c r="G31" s="42">
        <v>1094</v>
      </c>
      <c r="H31" s="42">
        <v>967</v>
      </c>
      <c r="I31" s="42">
        <v>939</v>
      </c>
      <c r="J31" s="42">
        <v>985</v>
      </c>
      <c r="K31" s="42">
        <v>1042</v>
      </c>
      <c r="L31" s="42">
        <v>1006</v>
      </c>
      <c r="M31" s="42">
        <v>976</v>
      </c>
      <c r="N31" s="42">
        <v>1146</v>
      </c>
      <c r="O31" s="42">
        <v>1018</v>
      </c>
      <c r="P31" s="14"/>
      <c r="Q31" s="15"/>
    </row>
    <row r="32" spans="1:17" ht="13.5" customHeight="1" x14ac:dyDescent="0.15">
      <c r="A32" s="10"/>
      <c r="B32" s="8" t="s">
        <v>78</v>
      </c>
      <c r="C32" s="31" t="s">
        <v>25</v>
      </c>
      <c r="D32" s="16">
        <v>820</v>
      </c>
      <c r="E32" s="16">
        <v>976</v>
      </c>
      <c r="F32" s="16">
        <v>951</v>
      </c>
      <c r="G32" s="16">
        <v>1051</v>
      </c>
      <c r="H32" s="16">
        <v>930</v>
      </c>
      <c r="I32" s="16">
        <v>913</v>
      </c>
      <c r="J32" s="16">
        <v>1109</v>
      </c>
      <c r="K32" s="16">
        <v>1061</v>
      </c>
      <c r="L32" s="16">
        <v>1126</v>
      </c>
      <c r="M32" s="16">
        <v>1072</v>
      </c>
      <c r="N32" s="16">
        <v>1166</v>
      </c>
      <c r="O32" s="16">
        <v>1108</v>
      </c>
      <c r="P32" s="16">
        <f>SUM(D31:O32)</f>
        <v>24443</v>
      </c>
      <c r="Q32" s="17">
        <f>ROUND(P32*1.25,0)</f>
        <v>30554</v>
      </c>
    </row>
    <row r="33" spans="1:17" ht="13.5" customHeight="1" x14ac:dyDescent="0.15">
      <c r="A33" s="12" t="s">
        <v>79</v>
      </c>
      <c r="B33" s="7" t="s">
        <v>80</v>
      </c>
      <c r="C33" s="38" t="s">
        <v>24</v>
      </c>
      <c r="D33" s="14">
        <v>478</v>
      </c>
      <c r="E33" s="14">
        <v>494</v>
      </c>
      <c r="F33" s="14">
        <v>455</v>
      </c>
      <c r="G33" s="14">
        <v>489</v>
      </c>
      <c r="H33" s="14">
        <v>579</v>
      </c>
      <c r="I33" s="14">
        <v>516</v>
      </c>
      <c r="J33" s="14">
        <v>523</v>
      </c>
      <c r="K33" s="14">
        <v>594</v>
      </c>
      <c r="L33" s="14">
        <v>620</v>
      </c>
      <c r="M33" s="14">
        <v>655</v>
      </c>
      <c r="N33" s="14">
        <v>643</v>
      </c>
      <c r="O33" s="14">
        <v>656</v>
      </c>
      <c r="P33" s="14"/>
      <c r="Q33" s="15"/>
    </row>
    <row r="34" spans="1:17" ht="13.5" customHeight="1" x14ac:dyDescent="0.15">
      <c r="A34" s="10"/>
      <c r="B34" s="8" t="s">
        <v>81</v>
      </c>
      <c r="C34" s="39" t="s">
        <v>25</v>
      </c>
      <c r="D34" s="40">
        <v>549</v>
      </c>
      <c r="E34" s="40">
        <v>656</v>
      </c>
      <c r="F34" s="40">
        <v>587</v>
      </c>
      <c r="G34" s="40">
        <v>543</v>
      </c>
      <c r="H34" s="40">
        <v>474</v>
      </c>
      <c r="I34" s="40">
        <v>450</v>
      </c>
      <c r="J34" s="40">
        <v>485</v>
      </c>
      <c r="K34" s="40">
        <v>476</v>
      </c>
      <c r="L34" s="40">
        <v>534</v>
      </c>
      <c r="M34" s="40">
        <v>476</v>
      </c>
      <c r="N34" s="40">
        <v>575</v>
      </c>
      <c r="O34" s="40">
        <v>550</v>
      </c>
      <c r="P34" s="16">
        <f>SUM(D33:O34)</f>
        <v>13057</v>
      </c>
      <c r="Q34" s="17">
        <f>ROUND(P34*1.25,0)</f>
        <v>16321</v>
      </c>
    </row>
    <row r="35" spans="1:17" ht="13.5" customHeight="1" x14ac:dyDescent="0.15">
      <c r="A35" s="12" t="s">
        <v>82</v>
      </c>
      <c r="B35" s="7" t="s">
        <v>63</v>
      </c>
      <c r="C35" s="41" t="s">
        <v>24</v>
      </c>
      <c r="D35" s="64" t="s">
        <v>126</v>
      </c>
      <c r="E35" s="64" t="s">
        <v>126</v>
      </c>
      <c r="F35" s="64" t="s">
        <v>126</v>
      </c>
      <c r="G35" s="64" t="s">
        <v>126</v>
      </c>
      <c r="H35" s="64" t="s">
        <v>126</v>
      </c>
      <c r="I35" s="64" t="s">
        <v>126</v>
      </c>
      <c r="J35" s="64" t="s">
        <v>126</v>
      </c>
      <c r="K35" s="64" t="s">
        <v>126</v>
      </c>
      <c r="L35" s="64" t="s">
        <v>126</v>
      </c>
      <c r="M35" s="64" t="s">
        <v>126</v>
      </c>
      <c r="N35" s="64" t="s">
        <v>126</v>
      </c>
      <c r="O35" s="64" t="s">
        <v>126</v>
      </c>
      <c r="P35" s="65"/>
      <c r="Q35" s="66"/>
    </row>
    <row r="36" spans="1:17" ht="13.5" customHeight="1" x14ac:dyDescent="0.15">
      <c r="A36" s="10"/>
      <c r="B36" s="8" t="s">
        <v>40</v>
      </c>
      <c r="C36" s="31" t="s">
        <v>25</v>
      </c>
      <c r="D36" s="67" t="s">
        <v>126</v>
      </c>
      <c r="E36" s="67" t="s">
        <v>126</v>
      </c>
      <c r="F36" s="67" t="s">
        <v>126</v>
      </c>
      <c r="G36" s="67" t="s">
        <v>126</v>
      </c>
      <c r="H36" s="67" t="s">
        <v>126</v>
      </c>
      <c r="I36" s="67" t="s">
        <v>126</v>
      </c>
      <c r="J36" s="67" t="s">
        <v>126</v>
      </c>
      <c r="K36" s="67" t="s">
        <v>126</v>
      </c>
      <c r="L36" s="67" t="s">
        <v>126</v>
      </c>
      <c r="M36" s="67" t="s">
        <v>126</v>
      </c>
      <c r="N36" s="67" t="s">
        <v>126</v>
      </c>
      <c r="O36" s="67" t="s">
        <v>126</v>
      </c>
      <c r="P36" s="67" t="s">
        <v>127</v>
      </c>
      <c r="Q36" s="68" t="s">
        <v>127</v>
      </c>
    </row>
    <row r="37" spans="1:17" ht="13.5" customHeight="1" x14ac:dyDescent="0.15">
      <c r="A37" s="12" t="s">
        <v>83</v>
      </c>
      <c r="B37" s="7" t="s">
        <v>63</v>
      </c>
      <c r="C37" s="41" t="s">
        <v>24</v>
      </c>
      <c r="D37" s="64" t="s">
        <v>126</v>
      </c>
      <c r="E37" s="64" t="s">
        <v>126</v>
      </c>
      <c r="F37" s="64" t="s">
        <v>126</v>
      </c>
      <c r="G37" s="64" t="s">
        <v>126</v>
      </c>
      <c r="H37" s="64" t="s">
        <v>126</v>
      </c>
      <c r="I37" s="64" t="s">
        <v>126</v>
      </c>
      <c r="J37" s="64" t="s">
        <v>126</v>
      </c>
      <c r="K37" s="64" t="s">
        <v>126</v>
      </c>
      <c r="L37" s="64" t="s">
        <v>126</v>
      </c>
      <c r="M37" s="64" t="s">
        <v>126</v>
      </c>
      <c r="N37" s="64" t="s">
        <v>126</v>
      </c>
      <c r="O37" s="64" t="s">
        <v>126</v>
      </c>
      <c r="P37" s="65"/>
      <c r="Q37" s="66"/>
    </row>
    <row r="38" spans="1:17" ht="13.5" customHeight="1" x14ac:dyDescent="0.15">
      <c r="A38" s="5"/>
      <c r="B38" s="13" t="s">
        <v>40</v>
      </c>
      <c r="C38" s="43" t="s">
        <v>25</v>
      </c>
      <c r="D38" s="71" t="s">
        <v>126</v>
      </c>
      <c r="E38" s="71" t="s">
        <v>126</v>
      </c>
      <c r="F38" s="71" t="s">
        <v>126</v>
      </c>
      <c r="G38" s="71" t="s">
        <v>126</v>
      </c>
      <c r="H38" s="71" t="s">
        <v>126</v>
      </c>
      <c r="I38" s="71" t="s">
        <v>126</v>
      </c>
      <c r="J38" s="71" t="s">
        <v>126</v>
      </c>
      <c r="K38" s="71" t="s">
        <v>126</v>
      </c>
      <c r="L38" s="71" t="s">
        <v>126</v>
      </c>
      <c r="M38" s="71" t="s">
        <v>126</v>
      </c>
      <c r="N38" s="71" t="s">
        <v>126</v>
      </c>
      <c r="O38" s="71" t="s">
        <v>126</v>
      </c>
      <c r="P38" s="71" t="s">
        <v>127</v>
      </c>
      <c r="Q38" s="72" t="s">
        <v>127</v>
      </c>
    </row>
    <row r="39" spans="1:17" ht="13.15" customHeight="1" x14ac:dyDescent="0.15">
      <c r="B39" s="1"/>
      <c r="M39" s="69" t="s">
        <v>31</v>
      </c>
      <c r="O39" s="70"/>
      <c r="P39" s="70"/>
      <c r="Q39" s="70"/>
    </row>
    <row r="40" spans="1:17" ht="13.15" customHeight="1" x14ac:dyDescent="0.15">
      <c r="A40" s="32"/>
      <c r="B40" s="32"/>
      <c r="C40" s="32"/>
      <c r="D40" s="32"/>
      <c r="E40" s="32"/>
      <c r="F40" s="32"/>
      <c r="G40" s="32"/>
      <c r="H40" s="32"/>
      <c r="I40" s="34" t="s">
        <v>128</v>
      </c>
      <c r="J40" s="34"/>
      <c r="K40" s="34"/>
      <c r="M40" s="35" t="s">
        <v>35</v>
      </c>
      <c r="N40" s="34"/>
      <c r="O40" s="32"/>
      <c r="P40" s="32"/>
      <c r="Q40" s="32"/>
    </row>
    <row r="41" spans="1:17" ht="17.100000000000001" customHeight="1" x14ac:dyDescent="0.15">
      <c r="B41" s="3"/>
      <c r="D41" s="79" t="s">
        <v>26</v>
      </c>
      <c r="E41" s="80"/>
      <c r="F41" s="80"/>
      <c r="G41" s="80"/>
      <c r="H41" s="80"/>
      <c r="I41" s="80"/>
      <c r="J41" s="81" t="str">
        <f>$J$1</f>
        <v>（ 平 成 １８ 年度 ）</v>
      </c>
      <c r="K41" s="81"/>
      <c r="L41" s="81"/>
    </row>
    <row r="42" spans="1:17" ht="13.35" customHeight="1" x14ac:dyDescent="0.15">
      <c r="B42" s="4"/>
      <c r="Q42" s="3" t="s">
        <v>9</v>
      </c>
    </row>
    <row r="43" spans="1:17" ht="13.5" customHeight="1" x14ac:dyDescent="0.15">
      <c r="A43" s="76" t="s">
        <v>34</v>
      </c>
      <c r="B43" s="77"/>
      <c r="C43" s="78"/>
      <c r="D43" s="74" t="s">
        <v>11</v>
      </c>
      <c r="E43" s="74" t="s">
        <v>12</v>
      </c>
      <c r="F43" s="74" t="s">
        <v>13</v>
      </c>
      <c r="G43" s="74" t="s">
        <v>14</v>
      </c>
      <c r="H43" s="74" t="s">
        <v>15</v>
      </c>
      <c r="I43" s="74" t="s">
        <v>16</v>
      </c>
      <c r="J43" s="74" t="s">
        <v>17</v>
      </c>
      <c r="K43" s="74" t="s">
        <v>18</v>
      </c>
      <c r="L43" s="74" t="s">
        <v>19</v>
      </c>
      <c r="M43" s="74" t="s">
        <v>20</v>
      </c>
      <c r="N43" s="74" t="s">
        <v>21</v>
      </c>
      <c r="O43" s="74" t="s">
        <v>22</v>
      </c>
      <c r="P43" s="28" t="s">
        <v>32</v>
      </c>
      <c r="Q43" s="9" t="s">
        <v>10</v>
      </c>
    </row>
    <row r="44" spans="1:17" ht="13.5" customHeight="1" x14ac:dyDescent="0.15">
      <c r="A44" s="82" t="s">
        <v>33</v>
      </c>
      <c r="B44" s="83"/>
      <c r="C44" s="8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31" t="s">
        <v>23</v>
      </c>
      <c r="Q44" s="11" t="s">
        <v>23</v>
      </c>
    </row>
    <row r="45" spans="1:17" ht="13.5" customHeight="1" x14ac:dyDescent="0.15">
      <c r="A45" s="12" t="s">
        <v>84</v>
      </c>
      <c r="B45" s="7" t="s">
        <v>85</v>
      </c>
      <c r="C45" s="38" t="s">
        <v>24</v>
      </c>
      <c r="D45" s="20">
        <v>395</v>
      </c>
      <c r="E45" s="20">
        <v>558</v>
      </c>
      <c r="F45" s="20">
        <v>530</v>
      </c>
      <c r="G45" s="20">
        <v>559</v>
      </c>
      <c r="H45" s="20">
        <v>582</v>
      </c>
      <c r="I45" s="20">
        <v>588</v>
      </c>
      <c r="J45" s="20">
        <v>651</v>
      </c>
      <c r="K45" s="20">
        <v>712</v>
      </c>
      <c r="L45" s="20">
        <v>699</v>
      </c>
      <c r="M45" s="20">
        <v>743</v>
      </c>
      <c r="N45" s="20">
        <v>780</v>
      </c>
      <c r="O45" s="20">
        <v>703</v>
      </c>
      <c r="P45" s="57"/>
      <c r="Q45" s="58"/>
    </row>
    <row r="46" spans="1:17" ht="13.5" customHeight="1" x14ac:dyDescent="0.15">
      <c r="A46" s="10"/>
      <c r="B46" s="8" t="s">
        <v>86</v>
      </c>
      <c r="C46" s="39" t="s">
        <v>25</v>
      </c>
      <c r="D46" s="44">
        <v>918</v>
      </c>
      <c r="E46" s="44">
        <v>979</v>
      </c>
      <c r="F46" s="44">
        <v>930</v>
      </c>
      <c r="G46" s="44">
        <v>820</v>
      </c>
      <c r="H46" s="44">
        <v>824</v>
      </c>
      <c r="I46" s="44">
        <v>755</v>
      </c>
      <c r="J46" s="44">
        <v>805</v>
      </c>
      <c r="K46" s="44">
        <v>843</v>
      </c>
      <c r="L46" s="44">
        <v>837</v>
      </c>
      <c r="M46" s="44">
        <v>822</v>
      </c>
      <c r="N46" s="44">
        <v>811</v>
      </c>
      <c r="O46" s="44">
        <v>791</v>
      </c>
      <c r="P46" s="59">
        <f>SUM(D45:O46)</f>
        <v>17635</v>
      </c>
      <c r="Q46" s="60">
        <f>ROUND(P46*1.25,0)</f>
        <v>22044</v>
      </c>
    </row>
    <row r="47" spans="1:17" ht="13.5" customHeight="1" x14ac:dyDescent="0.15">
      <c r="A47" s="12" t="s">
        <v>87</v>
      </c>
      <c r="B47" s="7" t="s">
        <v>88</v>
      </c>
      <c r="C47" s="41" t="s">
        <v>24</v>
      </c>
      <c r="D47" s="45">
        <v>236</v>
      </c>
      <c r="E47" s="45">
        <v>206</v>
      </c>
      <c r="F47" s="45">
        <v>189</v>
      </c>
      <c r="G47" s="45">
        <v>177</v>
      </c>
      <c r="H47" s="45">
        <v>176</v>
      </c>
      <c r="I47" s="45">
        <v>176</v>
      </c>
      <c r="J47" s="45">
        <v>221</v>
      </c>
      <c r="K47" s="45">
        <v>187</v>
      </c>
      <c r="L47" s="45">
        <v>190</v>
      </c>
      <c r="M47" s="45">
        <v>178</v>
      </c>
      <c r="N47" s="45">
        <v>152</v>
      </c>
      <c r="O47" s="45">
        <v>128</v>
      </c>
      <c r="P47" s="57"/>
      <c r="Q47" s="58"/>
    </row>
    <row r="48" spans="1:17" ht="13.5" customHeight="1" x14ac:dyDescent="0.15">
      <c r="A48" s="10"/>
      <c r="B48" s="8" t="s">
        <v>89</v>
      </c>
      <c r="C48" s="31" t="s">
        <v>25</v>
      </c>
      <c r="D48" s="22">
        <v>266</v>
      </c>
      <c r="E48" s="22">
        <v>241</v>
      </c>
      <c r="F48" s="22">
        <v>191</v>
      </c>
      <c r="G48" s="22">
        <v>173</v>
      </c>
      <c r="H48" s="22">
        <v>191</v>
      </c>
      <c r="I48" s="22">
        <v>169</v>
      </c>
      <c r="J48" s="22">
        <v>184</v>
      </c>
      <c r="K48" s="22">
        <v>202</v>
      </c>
      <c r="L48" s="22">
        <v>192</v>
      </c>
      <c r="M48" s="22">
        <v>227</v>
      </c>
      <c r="N48" s="22">
        <v>304</v>
      </c>
      <c r="O48" s="22">
        <v>258</v>
      </c>
      <c r="P48" s="59">
        <f>SUM(D47:O48)</f>
        <v>4814</v>
      </c>
      <c r="Q48" s="60">
        <f>ROUND(P48*1.25,0)</f>
        <v>6018</v>
      </c>
    </row>
    <row r="49" spans="1:17" ht="13.5" customHeight="1" x14ac:dyDescent="0.15">
      <c r="A49" s="12" t="s">
        <v>90</v>
      </c>
      <c r="B49" s="7" t="s">
        <v>91</v>
      </c>
      <c r="C49" s="38" t="s">
        <v>24</v>
      </c>
      <c r="D49" s="20">
        <v>169</v>
      </c>
      <c r="E49" s="20">
        <v>217</v>
      </c>
      <c r="F49" s="20">
        <v>147</v>
      </c>
      <c r="G49" s="20">
        <v>115</v>
      </c>
      <c r="H49" s="20">
        <v>119</v>
      </c>
      <c r="I49" s="20">
        <v>114</v>
      </c>
      <c r="J49" s="20">
        <v>100</v>
      </c>
      <c r="K49" s="20">
        <v>132</v>
      </c>
      <c r="L49" s="20">
        <v>93</v>
      </c>
      <c r="M49" s="20">
        <v>112</v>
      </c>
      <c r="N49" s="20">
        <v>153</v>
      </c>
      <c r="O49" s="20">
        <v>131</v>
      </c>
      <c r="P49" s="57"/>
      <c r="Q49" s="58"/>
    </row>
    <row r="50" spans="1:17" ht="13.5" customHeight="1" x14ac:dyDescent="0.15">
      <c r="A50" s="10"/>
      <c r="B50" s="8" t="s">
        <v>92</v>
      </c>
      <c r="C50" s="39" t="s">
        <v>25</v>
      </c>
      <c r="D50" s="44">
        <v>75</v>
      </c>
      <c r="E50" s="44">
        <v>78</v>
      </c>
      <c r="F50" s="44">
        <v>98</v>
      </c>
      <c r="G50" s="44">
        <v>96</v>
      </c>
      <c r="H50" s="44">
        <v>90</v>
      </c>
      <c r="I50" s="44">
        <v>97</v>
      </c>
      <c r="J50" s="44">
        <v>84</v>
      </c>
      <c r="K50" s="44">
        <v>94</v>
      </c>
      <c r="L50" s="44">
        <v>92</v>
      </c>
      <c r="M50" s="44">
        <v>111</v>
      </c>
      <c r="N50" s="44">
        <v>162</v>
      </c>
      <c r="O50" s="44">
        <v>129</v>
      </c>
      <c r="P50" s="59">
        <f>SUM(D49:O50)</f>
        <v>2808</v>
      </c>
      <c r="Q50" s="60">
        <f>ROUND(P50*1.25,0)</f>
        <v>3510</v>
      </c>
    </row>
    <row r="51" spans="1:17" ht="13.5" customHeight="1" x14ac:dyDescent="0.15">
      <c r="A51" s="12" t="s">
        <v>93</v>
      </c>
      <c r="B51" s="7" t="s">
        <v>94</v>
      </c>
      <c r="C51" s="41" t="s">
        <v>24</v>
      </c>
      <c r="D51" s="45">
        <v>137</v>
      </c>
      <c r="E51" s="45">
        <v>157</v>
      </c>
      <c r="F51" s="45">
        <v>165</v>
      </c>
      <c r="G51" s="45">
        <v>169</v>
      </c>
      <c r="H51" s="45">
        <v>141</v>
      </c>
      <c r="I51" s="45">
        <v>154</v>
      </c>
      <c r="J51" s="45">
        <v>171</v>
      </c>
      <c r="K51" s="45">
        <v>163</v>
      </c>
      <c r="L51" s="45">
        <v>204</v>
      </c>
      <c r="M51" s="45">
        <v>206</v>
      </c>
      <c r="N51" s="45">
        <v>207</v>
      </c>
      <c r="O51" s="45">
        <v>186</v>
      </c>
      <c r="P51" s="57"/>
      <c r="Q51" s="58"/>
    </row>
    <row r="52" spans="1:17" ht="13.5" customHeight="1" x14ac:dyDescent="0.15">
      <c r="A52" s="10"/>
      <c r="B52" s="8" t="s">
        <v>95</v>
      </c>
      <c r="C52" s="31" t="s">
        <v>25</v>
      </c>
      <c r="D52" s="22">
        <v>162</v>
      </c>
      <c r="E52" s="22">
        <v>180</v>
      </c>
      <c r="F52" s="22">
        <v>163</v>
      </c>
      <c r="G52" s="22">
        <v>154</v>
      </c>
      <c r="H52" s="22">
        <v>131</v>
      </c>
      <c r="I52" s="22">
        <v>146</v>
      </c>
      <c r="J52" s="22">
        <v>142</v>
      </c>
      <c r="K52" s="22">
        <v>139</v>
      </c>
      <c r="L52" s="22">
        <v>144</v>
      </c>
      <c r="M52" s="22">
        <v>181</v>
      </c>
      <c r="N52" s="22">
        <v>190</v>
      </c>
      <c r="O52" s="22">
        <v>157</v>
      </c>
      <c r="P52" s="59">
        <f>SUM(D51:O52)</f>
        <v>3949</v>
      </c>
      <c r="Q52" s="60">
        <f>ROUND(P52*1.25,0)</f>
        <v>4936</v>
      </c>
    </row>
    <row r="53" spans="1:17" ht="13.5" customHeight="1" x14ac:dyDescent="0.15">
      <c r="A53" s="24" t="s">
        <v>96</v>
      </c>
      <c r="B53" s="7" t="s">
        <v>97</v>
      </c>
      <c r="C53" s="38" t="s">
        <v>24</v>
      </c>
      <c r="D53" s="20">
        <v>44</v>
      </c>
      <c r="E53" s="20">
        <v>50</v>
      </c>
      <c r="F53" s="20">
        <v>35</v>
      </c>
      <c r="G53" s="20">
        <v>30</v>
      </c>
      <c r="H53" s="20">
        <v>35</v>
      </c>
      <c r="I53" s="20">
        <v>29</v>
      </c>
      <c r="J53" s="20">
        <v>28</v>
      </c>
      <c r="K53" s="20">
        <v>28</v>
      </c>
      <c r="L53" s="20">
        <v>44</v>
      </c>
      <c r="M53" s="20">
        <v>43</v>
      </c>
      <c r="N53" s="20">
        <v>50</v>
      </c>
      <c r="O53" s="20">
        <v>42</v>
      </c>
      <c r="P53" s="61"/>
      <c r="Q53" s="62"/>
    </row>
    <row r="54" spans="1:17" ht="13.5" customHeight="1" x14ac:dyDescent="0.15">
      <c r="A54" s="24"/>
      <c r="B54" s="25" t="s">
        <v>98</v>
      </c>
      <c r="C54" s="39" t="s">
        <v>25</v>
      </c>
      <c r="D54" s="46">
        <v>66</v>
      </c>
      <c r="E54" s="46">
        <v>67</v>
      </c>
      <c r="F54" s="46">
        <v>58</v>
      </c>
      <c r="G54" s="46">
        <v>32</v>
      </c>
      <c r="H54" s="46">
        <v>37</v>
      </c>
      <c r="I54" s="46">
        <v>35</v>
      </c>
      <c r="J54" s="46">
        <v>49</v>
      </c>
      <c r="K54" s="46">
        <v>26</v>
      </c>
      <c r="L54" s="46">
        <v>54</v>
      </c>
      <c r="M54" s="46">
        <v>39</v>
      </c>
      <c r="N54" s="46">
        <v>52</v>
      </c>
      <c r="O54" s="46">
        <v>60</v>
      </c>
      <c r="P54" s="59">
        <f>SUM(D53:O54)</f>
        <v>1033</v>
      </c>
      <c r="Q54" s="60">
        <f>ROUND(P54*1.25,0)</f>
        <v>1291</v>
      </c>
    </row>
    <row r="55" spans="1:17" ht="13.5" customHeight="1" x14ac:dyDescent="0.15">
      <c r="A55" s="12" t="s">
        <v>99</v>
      </c>
      <c r="B55" s="7" t="s">
        <v>100</v>
      </c>
      <c r="C55" s="41" t="s">
        <v>24</v>
      </c>
      <c r="D55" s="45">
        <v>10</v>
      </c>
      <c r="E55" s="45">
        <v>26</v>
      </c>
      <c r="F55" s="45">
        <v>33</v>
      </c>
      <c r="G55" s="45">
        <v>31</v>
      </c>
      <c r="H55" s="45">
        <v>45</v>
      </c>
      <c r="I55" s="45">
        <v>32</v>
      </c>
      <c r="J55" s="45">
        <v>40</v>
      </c>
      <c r="K55" s="45">
        <v>31</v>
      </c>
      <c r="L55" s="45">
        <v>42</v>
      </c>
      <c r="M55" s="45">
        <v>44</v>
      </c>
      <c r="N55" s="45">
        <v>64</v>
      </c>
      <c r="O55" s="45">
        <v>79</v>
      </c>
      <c r="P55" s="57"/>
      <c r="Q55" s="58"/>
    </row>
    <row r="56" spans="1:17" ht="13.5" customHeight="1" x14ac:dyDescent="0.15">
      <c r="A56" s="10"/>
      <c r="B56" s="8" t="s">
        <v>101</v>
      </c>
      <c r="C56" s="31" t="s">
        <v>25</v>
      </c>
      <c r="D56" s="22">
        <v>25</v>
      </c>
      <c r="E56" s="22">
        <v>54</v>
      </c>
      <c r="F56" s="22">
        <v>33</v>
      </c>
      <c r="G56" s="22">
        <v>33</v>
      </c>
      <c r="H56" s="22">
        <v>22</v>
      </c>
      <c r="I56" s="22">
        <v>20</v>
      </c>
      <c r="J56" s="22">
        <v>30</v>
      </c>
      <c r="K56" s="22">
        <v>32</v>
      </c>
      <c r="L56" s="22">
        <v>38</v>
      </c>
      <c r="M56" s="22">
        <v>25</v>
      </c>
      <c r="N56" s="22">
        <v>40</v>
      </c>
      <c r="O56" s="22">
        <v>36</v>
      </c>
      <c r="P56" s="59">
        <f>SUM(D55:O56)</f>
        <v>865</v>
      </c>
      <c r="Q56" s="60">
        <f>ROUND(P56*1.25,0)</f>
        <v>1081</v>
      </c>
    </row>
    <row r="57" spans="1:17" ht="13.5" customHeight="1" x14ac:dyDescent="0.15">
      <c r="A57" s="12" t="s">
        <v>129</v>
      </c>
      <c r="B57" s="7" t="s">
        <v>102</v>
      </c>
      <c r="C57" s="38" t="s">
        <v>24</v>
      </c>
      <c r="D57" s="20">
        <v>179</v>
      </c>
      <c r="E57" s="20">
        <v>242</v>
      </c>
      <c r="F57" s="20">
        <v>198</v>
      </c>
      <c r="G57" s="20">
        <v>201</v>
      </c>
      <c r="H57" s="20">
        <v>236</v>
      </c>
      <c r="I57" s="20">
        <v>226</v>
      </c>
      <c r="J57" s="20">
        <v>221</v>
      </c>
      <c r="K57" s="20">
        <v>265</v>
      </c>
      <c r="L57" s="20">
        <v>231</v>
      </c>
      <c r="M57" s="20">
        <v>214</v>
      </c>
      <c r="N57" s="20">
        <v>302</v>
      </c>
      <c r="O57" s="20">
        <v>229</v>
      </c>
      <c r="P57" s="57"/>
      <c r="Q57" s="58"/>
    </row>
    <row r="58" spans="1:17" ht="13.5" customHeight="1" x14ac:dyDescent="0.15">
      <c r="A58" s="10"/>
      <c r="B58" s="8" t="s">
        <v>103</v>
      </c>
      <c r="C58" s="39" t="s">
        <v>25</v>
      </c>
      <c r="D58" s="46">
        <v>171</v>
      </c>
      <c r="E58" s="46">
        <v>279</v>
      </c>
      <c r="F58" s="46">
        <v>334</v>
      </c>
      <c r="G58" s="46">
        <v>333</v>
      </c>
      <c r="H58" s="46">
        <v>356</v>
      </c>
      <c r="I58" s="46">
        <v>256</v>
      </c>
      <c r="J58" s="46">
        <v>334</v>
      </c>
      <c r="K58" s="46">
        <v>332</v>
      </c>
      <c r="L58" s="46">
        <v>366</v>
      </c>
      <c r="M58" s="46">
        <v>345</v>
      </c>
      <c r="N58" s="46">
        <v>364</v>
      </c>
      <c r="O58" s="46">
        <v>318</v>
      </c>
      <c r="P58" s="59">
        <f>SUM(D57:O58)</f>
        <v>6532</v>
      </c>
      <c r="Q58" s="60">
        <f>ROUND(P58*1.25,0)</f>
        <v>8165</v>
      </c>
    </row>
    <row r="59" spans="1:17" ht="13.5" customHeight="1" x14ac:dyDescent="0.15">
      <c r="A59" s="12" t="s">
        <v>130</v>
      </c>
      <c r="B59" s="7" t="s">
        <v>104</v>
      </c>
      <c r="C59" s="41" t="s">
        <v>24</v>
      </c>
      <c r="D59" s="45">
        <v>25</v>
      </c>
      <c r="E59" s="45">
        <v>45</v>
      </c>
      <c r="F59" s="45">
        <v>44</v>
      </c>
      <c r="G59" s="45">
        <v>44</v>
      </c>
      <c r="H59" s="45">
        <v>54</v>
      </c>
      <c r="I59" s="45">
        <v>32</v>
      </c>
      <c r="J59" s="45">
        <v>30</v>
      </c>
      <c r="K59" s="45">
        <v>35</v>
      </c>
      <c r="L59" s="45">
        <v>31</v>
      </c>
      <c r="M59" s="45">
        <v>44</v>
      </c>
      <c r="N59" s="45">
        <v>71</v>
      </c>
      <c r="O59" s="45">
        <v>65</v>
      </c>
      <c r="P59" s="57"/>
      <c r="Q59" s="58"/>
    </row>
    <row r="60" spans="1:17" ht="13.5" customHeight="1" x14ac:dyDescent="0.15">
      <c r="A60" s="10"/>
      <c r="B60" s="8" t="s">
        <v>105</v>
      </c>
      <c r="C60" s="31" t="s">
        <v>25</v>
      </c>
      <c r="D60" s="22">
        <v>47</v>
      </c>
      <c r="E60" s="22">
        <v>50</v>
      </c>
      <c r="F60" s="22">
        <v>52</v>
      </c>
      <c r="G60" s="22">
        <v>31</v>
      </c>
      <c r="H60" s="22">
        <v>48</v>
      </c>
      <c r="I60" s="22">
        <v>35</v>
      </c>
      <c r="J60" s="22">
        <v>36</v>
      </c>
      <c r="K60" s="22">
        <v>36</v>
      </c>
      <c r="L60" s="22">
        <v>27</v>
      </c>
      <c r="M60" s="22">
        <v>48</v>
      </c>
      <c r="N60" s="22">
        <v>50</v>
      </c>
      <c r="O60" s="22">
        <v>52</v>
      </c>
      <c r="P60" s="59">
        <f>SUM(D59:O60)</f>
        <v>1032</v>
      </c>
      <c r="Q60" s="60">
        <f>ROUND(P60*1.25,0)</f>
        <v>1290</v>
      </c>
    </row>
    <row r="61" spans="1:17" ht="13.5" customHeight="1" x14ac:dyDescent="0.15">
      <c r="A61" s="12" t="s">
        <v>131</v>
      </c>
      <c r="B61" s="7" t="s">
        <v>106</v>
      </c>
      <c r="C61" s="38" t="s">
        <v>24</v>
      </c>
      <c r="D61" s="20">
        <v>2050</v>
      </c>
      <c r="E61" s="20">
        <v>1777</v>
      </c>
      <c r="F61" s="20">
        <v>1699</v>
      </c>
      <c r="G61" s="20">
        <v>1693</v>
      </c>
      <c r="H61" s="20">
        <v>1547</v>
      </c>
      <c r="I61" s="20">
        <v>1517</v>
      </c>
      <c r="J61" s="20">
        <v>1488</v>
      </c>
      <c r="K61" s="20">
        <v>1648</v>
      </c>
      <c r="L61" s="20">
        <v>1760</v>
      </c>
      <c r="M61" s="20">
        <v>1751</v>
      </c>
      <c r="N61" s="20">
        <v>1753</v>
      </c>
      <c r="O61" s="20">
        <v>1786</v>
      </c>
      <c r="P61" s="57"/>
      <c r="Q61" s="58"/>
    </row>
    <row r="62" spans="1:17" ht="13.5" customHeight="1" x14ac:dyDescent="0.15">
      <c r="A62" s="10"/>
      <c r="B62" s="8" t="s">
        <v>107</v>
      </c>
      <c r="C62" s="39" t="s">
        <v>25</v>
      </c>
      <c r="D62" s="44">
        <v>2261</v>
      </c>
      <c r="E62" s="44">
        <v>2066</v>
      </c>
      <c r="F62" s="44">
        <v>1885</v>
      </c>
      <c r="G62" s="44">
        <v>1845</v>
      </c>
      <c r="H62" s="44">
        <v>1732</v>
      </c>
      <c r="I62" s="44">
        <v>1590</v>
      </c>
      <c r="J62" s="44">
        <v>1774</v>
      </c>
      <c r="K62" s="44">
        <v>1670</v>
      </c>
      <c r="L62" s="44">
        <v>1549</v>
      </c>
      <c r="M62" s="44">
        <v>1849</v>
      </c>
      <c r="N62" s="44">
        <v>2183</v>
      </c>
      <c r="O62" s="44">
        <v>1942</v>
      </c>
      <c r="P62" s="59">
        <f>SUM(D61:O62)</f>
        <v>42815</v>
      </c>
      <c r="Q62" s="60">
        <f>ROUND(P62*1.25,0)</f>
        <v>53519</v>
      </c>
    </row>
    <row r="63" spans="1:17" ht="13.5" customHeight="1" x14ac:dyDescent="0.15">
      <c r="A63" s="12" t="s">
        <v>132</v>
      </c>
      <c r="B63" s="7" t="s">
        <v>108</v>
      </c>
      <c r="C63" s="41" t="s">
        <v>24</v>
      </c>
      <c r="D63" s="45">
        <v>661</v>
      </c>
      <c r="E63" s="45">
        <v>837</v>
      </c>
      <c r="F63" s="45">
        <v>639</v>
      </c>
      <c r="G63" s="45">
        <v>595</v>
      </c>
      <c r="H63" s="45">
        <v>622</v>
      </c>
      <c r="I63" s="45">
        <v>612</v>
      </c>
      <c r="J63" s="45">
        <v>702</v>
      </c>
      <c r="K63" s="45">
        <v>559</v>
      </c>
      <c r="L63" s="45">
        <v>567</v>
      </c>
      <c r="M63" s="45">
        <v>618</v>
      </c>
      <c r="N63" s="45">
        <v>588</v>
      </c>
      <c r="O63" s="45">
        <v>613</v>
      </c>
      <c r="P63" s="57"/>
      <c r="Q63" s="58"/>
    </row>
    <row r="64" spans="1:17" ht="13.5" customHeight="1" x14ac:dyDescent="0.15">
      <c r="A64" s="10"/>
      <c r="B64" s="8" t="s">
        <v>86</v>
      </c>
      <c r="C64" s="31" t="s">
        <v>25</v>
      </c>
      <c r="D64" s="22">
        <v>174</v>
      </c>
      <c r="E64" s="22">
        <v>274</v>
      </c>
      <c r="F64" s="22">
        <v>322</v>
      </c>
      <c r="G64" s="22">
        <v>340</v>
      </c>
      <c r="H64" s="22">
        <v>337</v>
      </c>
      <c r="I64" s="22">
        <v>324</v>
      </c>
      <c r="J64" s="22">
        <v>371</v>
      </c>
      <c r="K64" s="22">
        <v>340</v>
      </c>
      <c r="L64" s="22">
        <v>369</v>
      </c>
      <c r="M64" s="22">
        <v>395</v>
      </c>
      <c r="N64" s="22">
        <v>367</v>
      </c>
      <c r="O64" s="22">
        <v>366</v>
      </c>
      <c r="P64" s="59">
        <f>SUM(D63:O64)</f>
        <v>11592</v>
      </c>
      <c r="Q64" s="60">
        <f>ROUND(P64*1.25,0)</f>
        <v>14490</v>
      </c>
    </row>
    <row r="65" spans="1:17" ht="13.5" customHeight="1" x14ac:dyDescent="0.15">
      <c r="A65" s="12" t="s">
        <v>133</v>
      </c>
      <c r="B65" s="7" t="s">
        <v>109</v>
      </c>
      <c r="C65" s="38" t="s">
        <v>39</v>
      </c>
      <c r="D65" s="20">
        <v>179</v>
      </c>
      <c r="E65" s="20">
        <v>234</v>
      </c>
      <c r="F65" s="20">
        <v>308</v>
      </c>
      <c r="G65" s="20">
        <v>369</v>
      </c>
      <c r="H65" s="20">
        <v>374</v>
      </c>
      <c r="I65" s="20">
        <v>301</v>
      </c>
      <c r="J65" s="20">
        <v>373</v>
      </c>
      <c r="K65" s="20">
        <v>391</v>
      </c>
      <c r="L65" s="20">
        <v>364</v>
      </c>
      <c r="M65" s="20">
        <v>341</v>
      </c>
      <c r="N65" s="20">
        <v>346</v>
      </c>
      <c r="O65" s="20">
        <v>328</v>
      </c>
      <c r="P65" s="57"/>
      <c r="Q65" s="58"/>
    </row>
    <row r="66" spans="1:17" ht="13.5" customHeight="1" x14ac:dyDescent="0.15">
      <c r="A66" s="10"/>
      <c r="B66" s="8" t="s">
        <v>110</v>
      </c>
      <c r="C66" s="39" t="s">
        <v>38</v>
      </c>
      <c r="D66" s="44">
        <v>259</v>
      </c>
      <c r="E66" s="44">
        <v>300</v>
      </c>
      <c r="F66" s="44">
        <v>342</v>
      </c>
      <c r="G66" s="44">
        <v>352</v>
      </c>
      <c r="H66" s="44">
        <v>356</v>
      </c>
      <c r="I66" s="44">
        <v>350</v>
      </c>
      <c r="J66" s="44">
        <v>332</v>
      </c>
      <c r="K66" s="44">
        <v>420</v>
      </c>
      <c r="L66" s="44">
        <v>345</v>
      </c>
      <c r="M66" s="44">
        <v>368</v>
      </c>
      <c r="N66" s="44">
        <v>308</v>
      </c>
      <c r="O66" s="44">
        <v>353</v>
      </c>
      <c r="P66" s="59">
        <f>SUM(D65:O66)</f>
        <v>7993</v>
      </c>
      <c r="Q66" s="60">
        <f>ROUND(P66*1.25,0)</f>
        <v>9991</v>
      </c>
    </row>
    <row r="67" spans="1:17" ht="13.5" customHeight="1" x14ac:dyDescent="0.15">
      <c r="A67" s="12" t="s">
        <v>134</v>
      </c>
      <c r="B67" s="7" t="s">
        <v>63</v>
      </c>
      <c r="C67" s="41" t="s">
        <v>39</v>
      </c>
      <c r="D67" s="64" t="s">
        <v>126</v>
      </c>
      <c r="E67" s="64" t="s">
        <v>126</v>
      </c>
      <c r="F67" s="64" t="s">
        <v>126</v>
      </c>
      <c r="G67" s="64" t="s">
        <v>126</v>
      </c>
      <c r="H67" s="64" t="s">
        <v>126</v>
      </c>
      <c r="I67" s="64" t="s">
        <v>126</v>
      </c>
      <c r="J67" s="64" t="s">
        <v>126</v>
      </c>
      <c r="K67" s="64" t="s">
        <v>126</v>
      </c>
      <c r="L67" s="64" t="s">
        <v>126</v>
      </c>
      <c r="M67" s="64" t="s">
        <v>126</v>
      </c>
      <c r="N67" s="64" t="s">
        <v>126</v>
      </c>
      <c r="O67" s="64" t="s">
        <v>126</v>
      </c>
      <c r="P67" s="65"/>
      <c r="Q67" s="66"/>
    </row>
    <row r="68" spans="1:17" ht="13.5" customHeight="1" x14ac:dyDescent="0.15">
      <c r="A68" s="10"/>
      <c r="B68" s="8" t="s">
        <v>40</v>
      </c>
      <c r="C68" s="31" t="s">
        <v>38</v>
      </c>
      <c r="D68" s="67" t="s">
        <v>126</v>
      </c>
      <c r="E68" s="67" t="s">
        <v>126</v>
      </c>
      <c r="F68" s="67" t="s">
        <v>126</v>
      </c>
      <c r="G68" s="67" t="s">
        <v>126</v>
      </c>
      <c r="H68" s="67" t="s">
        <v>126</v>
      </c>
      <c r="I68" s="67" t="s">
        <v>126</v>
      </c>
      <c r="J68" s="67" t="s">
        <v>126</v>
      </c>
      <c r="K68" s="67" t="s">
        <v>126</v>
      </c>
      <c r="L68" s="67" t="s">
        <v>126</v>
      </c>
      <c r="M68" s="67" t="s">
        <v>126</v>
      </c>
      <c r="N68" s="67" t="s">
        <v>126</v>
      </c>
      <c r="O68" s="67" t="s">
        <v>126</v>
      </c>
      <c r="P68" s="67" t="s">
        <v>127</v>
      </c>
      <c r="Q68" s="68" t="s">
        <v>127</v>
      </c>
    </row>
    <row r="69" spans="1:17" ht="13.5" customHeight="1" x14ac:dyDescent="0.15">
      <c r="A69" s="12" t="s">
        <v>135</v>
      </c>
      <c r="B69" s="7" t="s">
        <v>63</v>
      </c>
      <c r="C69" s="38" t="s">
        <v>39</v>
      </c>
      <c r="D69" s="64" t="s">
        <v>126</v>
      </c>
      <c r="E69" s="64" t="s">
        <v>126</v>
      </c>
      <c r="F69" s="64" t="s">
        <v>126</v>
      </c>
      <c r="G69" s="64" t="s">
        <v>126</v>
      </c>
      <c r="H69" s="64" t="s">
        <v>126</v>
      </c>
      <c r="I69" s="64" t="s">
        <v>126</v>
      </c>
      <c r="J69" s="64" t="s">
        <v>126</v>
      </c>
      <c r="K69" s="64" t="s">
        <v>126</v>
      </c>
      <c r="L69" s="64" t="s">
        <v>126</v>
      </c>
      <c r="M69" s="64" t="s">
        <v>126</v>
      </c>
      <c r="N69" s="64" t="s">
        <v>126</v>
      </c>
      <c r="O69" s="64" t="s">
        <v>126</v>
      </c>
      <c r="P69" s="65"/>
      <c r="Q69" s="66"/>
    </row>
    <row r="70" spans="1:17" ht="13.5" customHeight="1" x14ac:dyDescent="0.15">
      <c r="A70" s="10"/>
      <c r="B70" s="8" t="s">
        <v>40</v>
      </c>
      <c r="C70" s="39" t="s">
        <v>38</v>
      </c>
      <c r="D70" s="67" t="s">
        <v>126</v>
      </c>
      <c r="E70" s="67" t="s">
        <v>126</v>
      </c>
      <c r="F70" s="67" t="s">
        <v>126</v>
      </c>
      <c r="G70" s="67" t="s">
        <v>126</v>
      </c>
      <c r="H70" s="67" t="s">
        <v>126</v>
      </c>
      <c r="I70" s="67" t="s">
        <v>126</v>
      </c>
      <c r="J70" s="67" t="s">
        <v>126</v>
      </c>
      <c r="K70" s="67" t="s">
        <v>126</v>
      </c>
      <c r="L70" s="67" t="s">
        <v>126</v>
      </c>
      <c r="M70" s="67" t="s">
        <v>126</v>
      </c>
      <c r="N70" s="67" t="s">
        <v>126</v>
      </c>
      <c r="O70" s="67" t="s">
        <v>126</v>
      </c>
      <c r="P70" s="67" t="s">
        <v>127</v>
      </c>
      <c r="Q70" s="68" t="s">
        <v>127</v>
      </c>
    </row>
    <row r="71" spans="1:17" ht="13.5" customHeight="1" x14ac:dyDescent="0.15">
      <c r="A71" s="12" t="s">
        <v>136</v>
      </c>
      <c r="B71" s="7" t="s">
        <v>111</v>
      </c>
      <c r="C71" s="41" t="s">
        <v>39</v>
      </c>
      <c r="D71" s="45">
        <v>39</v>
      </c>
      <c r="E71" s="45">
        <v>42</v>
      </c>
      <c r="F71" s="45">
        <v>42</v>
      </c>
      <c r="G71" s="45">
        <v>41</v>
      </c>
      <c r="H71" s="45">
        <v>24</v>
      </c>
      <c r="I71" s="45">
        <v>26</v>
      </c>
      <c r="J71" s="45">
        <v>22</v>
      </c>
      <c r="K71" s="45">
        <v>30</v>
      </c>
      <c r="L71" s="45">
        <v>19</v>
      </c>
      <c r="M71" s="45">
        <v>36</v>
      </c>
      <c r="N71" s="45">
        <v>28</v>
      </c>
      <c r="O71" s="45">
        <v>27</v>
      </c>
      <c r="P71" s="57"/>
      <c r="Q71" s="58"/>
    </row>
    <row r="72" spans="1:17" ht="13.5" customHeight="1" x14ac:dyDescent="0.15">
      <c r="A72" s="10"/>
      <c r="B72" s="6" t="s">
        <v>112</v>
      </c>
      <c r="C72" s="31" t="s">
        <v>38</v>
      </c>
      <c r="D72" s="22">
        <v>96</v>
      </c>
      <c r="E72" s="22">
        <v>66</v>
      </c>
      <c r="F72" s="22">
        <v>53</v>
      </c>
      <c r="G72" s="22">
        <v>53</v>
      </c>
      <c r="H72" s="22">
        <v>46</v>
      </c>
      <c r="I72" s="22">
        <v>46</v>
      </c>
      <c r="J72" s="22">
        <v>43</v>
      </c>
      <c r="K72" s="22">
        <v>45</v>
      </c>
      <c r="L72" s="22">
        <v>53</v>
      </c>
      <c r="M72" s="22">
        <v>85</v>
      </c>
      <c r="N72" s="22">
        <v>101</v>
      </c>
      <c r="O72" s="22">
        <v>51</v>
      </c>
      <c r="P72" s="59">
        <f>SUM(D71:O72)</f>
        <v>1114</v>
      </c>
      <c r="Q72" s="60">
        <f>P72*1.25</f>
        <v>1392.5</v>
      </c>
    </row>
    <row r="73" spans="1:17" ht="13.5" customHeight="1" x14ac:dyDescent="0.15">
      <c r="A73" s="12" t="s">
        <v>137</v>
      </c>
      <c r="B73" s="7" t="s">
        <v>113</v>
      </c>
      <c r="C73" s="38" t="s">
        <v>39</v>
      </c>
      <c r="D73" s="20">
        <v>190</v>
      </c>
      <c r="E73" s="20">
        <v>242</v>
      </c>
      <c r="F73" s="20">
        <v>265</v>
      </c>
      <c r="G73" s="20">
        <v>264</v>
      </c>
      <c r="H73" s="20">
        <v>219</v>
      </c>
      <c r="I73" s="20">
        <v>209</v>
      </c>
      <c r="J73" s="20">
        <v>214</v>
      </c>
      <c r="K73" s="20">
        <v>249</v>
      </c>
      <c r="L73" s="20">
        <v>237</v>
      </c>
      <c r="M73" s="20">
        <v>264</v>
      </c>
      <c r="N73" s="20">
        <v>270</v>
      </c>
      <c r="O73" s="20">
        <v>243</v>
      </c>
      <c r="P73" s="57"/>
      <c r="Q73" s="58"/>
    </row>
    <row r="74" spans="1:17" ht="13.5" customHeight="1" x14ac:dyDescent="0.15">
      <c r="A74" s="10"/>
      <c r="B74" s="8" t="s">
        <v>114</v>
      </c>
      <c r="C74" s="39" t="s">
        <v>38</v>
      </c>
      <c r="D74" s="44">
        <v>183</v>
      </c>
      <c r="E74" s="44">
        <v>175</v>
      </c>
      <c r="F74" s="44">
        <v>202</v>
      </c>
      <c r="G74" s="44">
        <v>207</v>
      </c>
      <c r="H74" s="44">
        <v>205</v>
      </c>
      <c r="I74" s="44">
        <v>191</v>
      </c>
      <c r="J74" s="44">
        <v>190</v>
      </c>
      <c r="K74" s="44">
        <v>238</v>
      </c>
      <c r="L74" s="44">
        <v>201</v>
      </c>
      <c r="M74" s="44">
        <v>238</v>
      </c>
      <c r="N74" s="44">
        <v>243</v>
      </c>
      <c r="O74" s="44">
        <v>198</v>
      </c>
      <c r="P74" s="59">
        <f>SUM(D73:O74)</f>
        <v>5337</v>
      </c>
      <c r="Q74" s="60">
        <f>P74*1.25</f>
        <v>6671.25</v>
      </c>
    </row>
    <row r="75" spans="1:17" ht="13.5" customHeight="1" x14ac:dyDescent="0.15">
      <c r="A75" s="12" t="s">
        <v>138</v>
      </c>
      <c r="B75" s="7" t="s">
        <v>115</v>
      </c>
      <c r="C75" s="41" t="s">
        <v>39</v>
      </c>
      <c r="D75" s="45">
        <v>49</v>
      </c>
      <c r="E75" s="45">
        <v>43</v>
      </c>
      <c r="F75" s="45">
        <v>99</v>
      </c>
      <c r="G75" s="45">
        <v>104</v>
      </c>
      <c r="H75" s="45">
        <v>105</v>
      </c>
      <c r="I75" s="45">
        <v>105</v>
      </c>
      <c r="J75" s="45">
        <v>84</v>
      </c>
      <c r="K75" s="45">
        <v>116</v>
      </c>
      <c r="L75" s="45">
        <v>102</v>
      </c>
      <c r="M75" s="45">
        <v>110</v>
      </c>
      <c r="N75" s="45">
        <v>141</v>
      </c>
      <c r="O75" s="45">
        <v>114</v>
      </c>
      <c r="P75" s="57"/>
      <c r="Q75" s="58"/>
    </row>
    <row r="76" spans="1:17" ht="13.5" customHeight="1" x14ac:dyDescent="0.15">
      <c r="A76" s="10"/>
      <c r="B76" s="8" t="s">
        <v>116</v>
      </c>
      <c r="C76" s="31" t="s">
        <v>38</v>
      </c>
      <c r="D76" s="22">
        <v>68</v>
      </c>
      <c r="E76" s="22">
        <v>74</v>
      </c>
      <c r="F76" s="22">
        <v>120</v>
      </c>
      <c r="G76" s="22">
        <v>104</v>
      </c>
      <c r="H76" s="22">
        <v>101</v>
      </c>
      <c r="I76" s="22">
        <v>99</v>
      </c>
      <c r="J76" s="22">
        <v>101</v>
      </c>
      <c r="K76" s="22">
        <v>100</v>
      </c>
      <c r="L76" s="22">
        <v>92</v>
      </c>
      <c r="M76" s="22">
        <v>126</v>
      </c>
      <c r="N76" s="22">
        <v>146</v>
      </c>
      <c r="O76" s="22">
        <v>96</v>
      </c>
      <c r="P76" s="59">
        <f>SUM(D75:O76)</f>
        <v>2399</v>
      </c>
      <c r="Q76" s="60">
        <f>P76*1.25</f>
        <v>2998.75</v>
      </c>
    </row>
    <row r="77" spans="1:17" ht="13.5" customHeight="1" x14ac:dyDescent="0.15">
      <c r="A77" s="12" t="s">
        <v>139</v>
      </c>
      <c r="B77" s="7" t="s">
        <v>117</v>
      </c>
      <c r="C77" s="41" t="s">
        <v>39</v>
      </c>
      <c r="D77" s="45">
        <v>107</v>
      </c>
      <c r="E77" s="45">
        <v>136</v>
      </c>
      <c r="F77" s="45">
        <v>138</v>
      </c>
      <c r="G77" s="45">
        <v>153</v>
      </c>
      <c r="H77" s="45">
        <v>140</v>
      </c>
      <c r="I77" s="45">
        <v>141</v>
      </c>
      <c r="J77" s="45">
        <v>134</v>
      </c>
      <c r="K77" s="45">
        <v>144</v>
      </c>
      <c r="L77" s="45">
        <v>144</v>
      </c>
      <c r="M77" s="45">
        <v>158</v>
      </c>
      <c r="N77" s="45">
        <v>186</v>
      </c>
      <c r="O77" s="45">
        <v>149</v>
      </c>
      <c r="P77" s="57"/>
      <c r="Q77" s="58"/>
    </row>
    <row r="78" spans="1:17" ht="13.5" customHeight="1" x14ac:dyDescent="0.15">
      <c r="A78" s="5"/>
      <c r="B78" s="13" t="s">
        <v>118</v>
      </c>
      <c r="C78" s="43" t="s">
        <v>38</v>
      </c>
      <c r="D78" s="48">
        <v>89</v>
      </c>
      <c r="E78" s="48">
        <v>134</v>
      </c>
      <c r="F78" s="48">
        <v>145</v>
      </c>
      <c r="G78" s="48">
        <v>142</v>
      </c>
      <c r="H78" s="48">
        <v>152</v>
      </c>
      <c r="I78" s="48">
        <v>140</v>
      </c>
      <c r="J78" s="48">
        <v>145</v>
      </c>
      <c r="K78" s="48">
        <v>150</v>
      </c>
      <c r="L78" s="48">
        <v>154</v>
      </c>
      <c r="M78" s="48">
        <v>181</v>
      </c>
      <c r="N78" s="48">
        <v>225</v>
      </c>
      <c r="O78" s="48">
        <v>172</v>
      </c>
      <c r="P78" s="48">
        <f>SUM(D77:O78)</f>
        <v>3559</v>
      </c>
      <c r="Q78" s="23">
        <f>P78*1.25</f>
        <v>4448.75</v>
      </c>
    </row>
    <row r="79" spans="1:17" ht="13.35" customHeight="1" x14ac:dyDescent="0.15">
      <c r="B79" s="1"/>
      <c r="M79" s="36" t="s">
        <v>31</v>
      </c>
      <c r="O79" s="33"/>
      <c r="P79" s="33"/>
      <c r="Q79" s="33"/>
    </row>
    <row r="80" spans="1:17" ht="13.15" customHeight="1" x14ac:dyDescent="0.15">
      <c r="A80" s="32"/>
      <c r="B80" s="32"/>
      <c r="C80" s="32"/>
      <c r="D80" s="32"/>
      <c r="E80" s="32"/>
      <c r="F80" s="32"/>
      <c r="G80" s="32"/>
      <c r="H80" s="32"/>
      <c r="I80" s="34">
        <f>I40+1</f>
        <v>49</v>
      </c>
      <c r="J80" s="34"/>
      <c r="K80" s="34"/>
      <c r="M80" s="35" t="s">
        <v>35</v>
      </c>
      <c r="N80" s="34"/>
      <c r="O80" s="32"/>
      <c r="P80" s="32"/>
      <c r="Q80" s="32"/>
    </row>
    <row r="81" spans="1:17" ht="17.100000000000001" customHeight="1" x14ac:dyDescent="0.15">
      <c r="B81" s="3"/>
      <c r="D81" s="79" t="s">
        <v>26</v>
      </c>
      <c r="E81" s="80"/>
      <c r="F81" s="80"/>
      <c r="G81" s="80"/>
      <c r="H81" s="80"/>
      <c r="I81" s="80"/>
      <c r="J81" s="81" t="str">
        <f>$J$1</f>
        <v>（ 平 成 １８ 年度 ）</v>
      </c>
      <c r="K81" s="81"/>
      <c r="L81" s="81"/>
    </row>
    <row r="82" spans="1:17" ht="13.35" customHeight="1" x14ac:dyDescent="0.15">
      <c r="B82" s="4"/>
      <c r="Q82" s="3" t="s">
        <v>9</v>
      </c>
    </row>
    <row r="83" spans="1:17" ht="13.5" customHeight="1" x14ac:dyDescent="0.15">
      <c r="A83" s="76" t="s">
        <v>34</v>
      </c>
      <c r="B83" s="77"/>
      <c r="C83" s="78"/>
      <c r="D83" s="74" t="s">
        <v>11</v>
      </c>
      <c r="E83" s="74" t="s">
        <v>12</v>
      </c>
      <c r="F83" s="74" t="s">
        <v>13</v>
      </c>
      <c r="G83" s="74" t="s">
        <v>14</v>
      </c>
      <c r="H83" s="74" t="s">
        <v>15</v>
      </c>
      <c r="I83" s="74" t="s">
        <v>16</v>
      </c>
      <c r="J83" s="74" t="s">
        <v>17</v>
      </c>
      <c r="K83" s="74" t="s">
        <v>18</v>
      </c>
      <c r="L83" s="74" t="s">
        <v>19</v>
      </c>
      <c r="M83" s="74" t="s">
        <v>20</v>
      </c>
      <c r="N83" s="74" t="s">
        <v>21</v>
      </c>
      <c r="O83" s="74" t="s">
        <v>22</v>
      </c>
      <c r="P83" s="28" t="s">
        <v>32</v>
      </c>
      <c r="Q83" s="9" t="s">
        <v>10</v>
      </c>
    </row>
    <row r="84" spans="1:17" ht="13.5" customHeight="1" x14ac:dyDescent="0.15">
      <c r="A84" s="82" t="s">
        <v>33</v>
      </c>
      <c r="B84" s="83"/>
      <c r="C84" s="84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31" t="s">
        <v>23</v>
      </c>
      <c r="Q84" s="11" t="s">
        <v>23</v>
      </c>
    </row>
    <row r="85" spans="1:17" ht="13.5" customHeight="1" x14ac:dyDescent="0.15">
      <c r="A85" s="12" t="s">
        <v>140</v>
      </c>
      <c r="B85" s="7" t="s">
        <v>119</v>
      </c>
      <c r="C85" s="38" t="s">
        <v>39</v>
      </c>
      <c r="D85" s="20">
        <v>502</v>
      </c>
      <c r="E85" s="20">
        <v>345</v>
      </c>
      <c r="F85" s="20">
        <v>222</v>
      </c>
      <c r="G85" s="20">
        <v>220</v>
      </c>
      <c r="H85" s="20">
        <v>154</v>
      </c>
      <c r="I85" s="20">
        <v>190</v>
      </c>
      <c r="J85" s="20">
        <v>179</v>
      </c>
      <c r="K85" s="20">
        <v>232</v>
      </c>
      <c r="L85" s="20">
        <v>261</v>
      </c>
      <c r="M85" s="20">
        <v>261</v>
      </c>
      <c r="N85" s="20">
        <v>393</v>
      </c>
      <c r="O85" s="20">
        <v>358</v>
      </c>
      <c r="P85" s="20"/>
      <c r="Q85" s="21"/>
    </row>
    <row r="86" spans="1:17" ht="13.5" customHeight="1" x14ac:dyDescent="0.15">
      <c r="A86" s="10"/>
      <c r="B86" s="8" t="s">
        <v>120</v>
      </c>
      <c r="C86" s="39" t="s">
        <v>38</v>
      </c>
      <c r="D86" s="44">
        <v>461</v>
      </c>
      <c r="E86" s="44">
        <v>359</v>
      </c>
      <c r="F86" s="44">
        <v>245</v>
      </c>
      <c r="G86" s="44">
        <v>196</v>
      </c>
      <c r="H86" s="44">
        <v>181</v>
      </c>
      <c r="I86" s="44">
        <v>199</v>
      </c>
      <c r="J86" s="44">
        <v>174</v>
      </c>
      <c r="K86" s="44">
        <v>176</v>
      </c>
      <c r="L86" s="44">
        <v>240</v>
      </c>
      <c r="M86" s="44">
        <v>265</v>
      </c>
      <c r="N86" s="44">
        <v>389</v>
      </c>
      <c r="O86" s="44">
        <v>271</v>
      </c>
      <c r="P86" s="22">
        <f>SUM(D85:O86)</f>
        <v>6473</v>
      </c>
      <c r="Q86" s="23">
        <f>ROUND(P86*1.25,0)</f>
        <v>8091</v>
      </c>
    </row>
    <row r="87" spans="1:17" ht="13.5" customHeight="1" x14ac:dyDescent="0.15">
      <c r="A87" s="12" t="s">
        <v>141</v>
      </c>
      <c r="B87" s="7" t="s">
        <v>61</v>
      </c>
      <c r="C87" s="41" t="s">
        <v>39</v>
      </c>
      <c r="D87" s="64" t="s">
        <v>126</v>
      </c>
      <c r="E87" s="64" t="s">
        <v>126</v>
      </c>
      <c r="F87" s="64" t="s">
        <v>126</v>
      </c>
      <c r="G87" s="64" t="s">
        <v>126</v>
      </c>
      <c r="H87" s="64" t="s">
        <v>126</v>
      </c>
      <c r="I87" s="64" t="s">
        <v>126</v>
      </c>
      <c r="J87" s="64" t="s">
        <v>126</v>
      </c>
      <c r="K87" s="64" t="s">
        <v>126</v>
      </c>
      <c r="L87" s="64" t="s">
        <v>126</v>
      </c>
      <c r="M87" s="64" t="s">
        <v>126</v>
      </c>
      <c r="N87" s="64" t="s">
        <v>126</v>
      </c>
      <c r="O87" s="64" t="s">
        <v>126</v>
      </c>
      <c r="P87" s="65"/>
      <c r="Q87" s="66"/>
    </row>
    <row r="88" spans="1:17" ht="13.5" customHeight="1" x14ac:dyDescent="0.15">
      <c r="A88" s="10"/>
      <c r="B88" s="8" t="s">
        <v>62</v>
      </c>
      <c r="C88" s="31" t="s">
        <v>38</v>
      </c>
      <c r="D88" s="67" t="s">
        <v>126</v>
      </c>
      <c r="E88" s="67" t="s">
        <v>126</v>
      </c>
      <c r="F88" s="67" t="s">
        <v>126</v>
      </c>
      <c r="G88" s="67" t="s">
        <v>126</v>
      </c>
      <c r="H88" s="67" t="s">
        <v>126</v>
      </c>
      <c r="I88" s="67" t="s">
        <v>126</v>
      </c>
      <c r="J88" s="67" t="s">
        <v>126</v>
      </c>
      <c r="K88" s="67" t="s">
        <v>126</v>
      </c>
      <c r="L88" s="67" t="s">
        <v>126</v>
      </c>
      <c r="M88" s="67" t="s">
        <v>126</v>
      </c>
      <c r="N88" s="67" t="s">
        <v>126</v>
      </c>
      <c r="O88" s="67" t="s">
        <v>126</v>
      </c>
      <c r="P88" s="67" t="s">
        <v>127</v>
      </c>
      <c r="Q88" s="68" t="s">
        <v>127</v>
      </c>
    </row>
    <row r="89" spans="1:17" ht="13.5" customHeight="1" x14ac:dyDescent="0.15">
      <c r="A89" s="12" t="s">
        <v>142</v>
      </c>
      <c r="B89" s="7" t="s">
        <v>61</v>
      </c>
      <c r="C89" s="38" t="s">
        <v>39</v>
      </c>
      <c r="D89" s="64" t="s">
        <v>126</v>
      </c>
      <c r="E89" s="64" t="s">
        <v>126</v>
      </c>
      <c r="F89" s="64" t="s">
        <v>126</v>
      </c>
      <c r="G89" s="64" t="s">
        <v>126</v>
      </c>
      <c r="H89" s="64" t="s">
        <v>126</v>
      </c>
      <c r="I89" s="64" t="s">
        <v>126</v>
      </c>
      <c r="J89" s="64" t="s">
        <v>126</v>
      </c>
      <c r="K89" s="64" t="s">
        <v>126</v>
      </c>
      <c r="L89" s="64" t="s">
        <v>126</v>
      </c>
      <c r="M89" s="64" t="s">
        <v>126</v>
      </c>
      <c r="N89" s="64" t="s">
        <v>126</v>
      </c>
      <c r="O89" s="64" t="s">
        <v>126</v>
      </c>
      <c r="P89" s="65"/>
      <c r="Q89" s="66"/>
    </row>
    <row r="90" spans="1:17" ht="13.5" customHeight="1" x14ac:dyDescent="0.15">
      <c r="A90" s="10"/>
      <c r="B90" s="8" t="s">
        <v>62</v>
      </c>
      <c r="C90" s="39" t="s">
        <v>38</v>
      </c>
      <c r="D90" s="67" t="s">
        <v>126</v>
      </c>
      <c r="E90" s="67" t="s">
        <v>126</v>
      </c>
      <c r="F90" s="67" t="s">
        <v>126</v>
      </c>
      <c r="G90" s="67" t="s">
        <v>126</v>
      </c>
      <c r="H90" s="67" t="s">
        <v>126</v>
      </c>
      <c r="I90" s="67" t="s">
        <v>126</v>
      </c>
      <c r="J90" s="67" t="s">
        <v>126</v>
      </c>
      <c r="K90" s="67" t="s">
        <v>126</v>
      </c>
      <c r="L90" s="67" t="s">
        <v>126</v>
      </c>
      <c r="M90" s="67" t="s">
        <v>126</v>
      </c>
      <c r="N90" s="67" t="s">
        <v>126</v>
      </c>
      <c r="O90" s="67" t="s">
        <v>126</v>
      </c>
      <c r="P90" s="67" t="s">
        <v>127</v>
      </c>
      <c r="Q90" s="68" t="s">
        <v>127</v>
      </c>
    </row>
    <row r="91" spans="1:17" ht="13.5" customHeight="1" x14ac:dyDescent="0.15">
      <c r="A91" s="12" t="s">
        <v>143</v>
      </c>
      <c r="B91" s="7" t="s">
        <v>59</v>
      </c>
      <c r="C91" s="41" t="s">
        <v>39</v>
      </c>
      <c r="D91" s="64" t="s">
        <v>126</v>
      </c>
      <c r="E91" s="64" t="s">
        <v>126</v>
      </c>
      <c r="F91" s="64" t="s">
        <v>126</v>
      </c>
      <c r="G91" s="64" t="s">
        <v>126</v>
      </c>
      <c r="H91" s="64" t="s">
        <v>126</v>
      </c>
      <c r="I91" s="64" t="s">
        <v>126</v>
      </c>
      <c r="J91" s="64" t="s">
        <v>126</v>
      </c>
      <c r="K91" s="64" t="s">
        <v>126</v>
      </c>
      <c r="L91" s="64" t="s">
        <v>126</v>
      </c>
      <c r="M91" s="64" t="s">
        <v>126</v>
      </c>
      <c r="N91" s="64" t="s">
        <v>126</v>
      </c>
      <c r="O91" s="64" t="s">
        <v>126</v>
      </c>
      <c r="P91" s="65"/>
      <c r="Q91" s="66"/>
    </row>
    <row r="92" spans="1:17" ht="13.5" customHeight="1" x14ac:dyDescent="0.15">
      <c r="A92" s="10"/>
      <c r="B92" s="8" t="s">
        <v>62</v>
      </c>
      <c r="C92" s="31" t="s">
        <v>38</v>
      </c>
      <c r="D92" s="67" t="s">
        <v>126</v>
      </c>
      <c r="E92" s="67" t="s">
        <v>126</v>
      </c>
      <c r="F92" s="67" t="s">
        <v>126</v>
      </c>
      <c r="G92" s="67" t="s">
        <v>126</v>
      </c>
      <c r="H92" s="67" t="s">
        <v>126</v>
      </c>
      <c r="I92" s="67" t="s">
        <v>126</v>
      </c>
      <c r="J92" s="67" t="s">
        <v>126</v>
      </c>
      <c r="K92" s="67" t="s">
        <v>126</v>
      </c>
      <c r="L92" s="67" t="s">
        <v>126</v>
      </c>
      <c r="M92" s="67" t="s">
        <v>126</v>
      </c>
      <c r="N92" s="67" t="s">
        <v>126</v>
      </c>
      <c r="O92" s="67" t="s">
        <v>126</v>
      </c>
      <c r="P92" s="67" t="s">
        <v>127</v>
      </c>
      <c r="Q92" s="68" t="s">
        <v>127</v>
      </c>
    </row>
    <row r="93" spans="1:17" ht="13.5" customHeight="1" x14ac:dyDescent="0.15">
      <c r="A93" s="24" t="s">
        <v>144</v>
      </c>
      <c r="B93" s="7" t="s">
        <v>59</v>
      </c>
      <c r="C93" s="38" t="s">
        <v>39</v>
      </c>
      <c r="D93" s="64" t="s">
        <v>126</v>
      </c>
      <c r="E93" s="64" t="s">
        <v>126</v>
      </c>
      <c r="F93" s="64" t="s">
        <v>126</v>
      </c>
      <c r="G93" s="64" t="s">
        <v>126</v>
      </c>
      <c r="H93" s="64" t="s">
        <v>126</v>
      </c>
      <c r="I93" s="64" t="s">
        <v>126</v>
      </c>
      <c r="J93" s="64" t="s">
        <v>126</v>
      </c>
      <c r="K93" s="64" t="s">
        <v>126</v>
      </c>
      <c r="L93" s="64" t="s">
        <v>126</v>
      </c>
      <c r="M93" s="64" t="s">
        <v>126</v>
      </c>
      <c r="N93" s="64" t="s">
        <v>126</v>
      </c>
      <c r="O93" s="64" t="s">
        <v>126</v>
      </c>
      <c r="P93" s="65"/>
      <c r="Q93" s="66"/>
    </row>
    <row r="94" spans="1:17" ht="13.5" customHeight="1" x14ac:dyDescent="0.15">
      <c r="A94" s="24"/>
      <c r="B94" s="25" t="s">
        <v>62</v>
      </c>
      <c r="C94" s="39" t="s">
        <v>38</v>
      </c>
      <c r="D94" s="67" t="s">
        <v>126</v>
      </c>
      <c r="E94" s="67" t="s">
        <v>126</v>
      </c>
      <c r="F94" s="67" t="s">
        <v>126</v>
      </c>
      <c r="G94" s="67" t="s">
        <v>126</v>
      </c>
      <c r="H94" s="67" t="s">
        <v>126</v>
      </c>
      <c r="I94" s="67" t="s">
        <v>126</v>
      </c>
      <c r="J94" s="67" t="s">
        <v>126</v>
      </c>
      <c r="K94" s="67" t="s">
        <v>126</v>
      </c>
      <c r="L94" s="67" t="s">
        <v>126</v>
      </c>
      <c r="M94" s="67" t="s">
        <v>126</v>
      </c>
      <c r="N94" s="67" t="s">
        <v>126</v>
      </c>
      <c r="O94" s="67" t="s">
        <v>126</v>
      </c>
      <c r="P94" s="67" t="s">
        <v>127</v>
      </c>
      <c r="Q94" s="68" t="s">
        <v>127</v>
      </c>
    </row>
    <row r="95" spans="1:17" ht="13.5" customHeight="1" x14ac:dyDescent="0.15">
      <c r="A95" s="12" t="s">
        <v>145</v>
      </c>
      <c r="B95" s="7" t="s">
        <v>121</v>
      </c>
      <c r="C95" s="41" t="s">
        <v>39</v>
      </c>
      <c r="D95" s="64" t="s">
        <v>126</v>
      </c>
      <c r="E95" s="64" t="s">
        <v>126</v>
      </c>
      <c r="F95" s="64" t="s">
        <v>126</v>
      </c>
      <c r="G95" s="64" t="s">
        <v>126</v>
      </c>
      <c r="H95" s="64" t="s">
        <v>126</v>
      </c>
      <c r="I95" s="64" t="s">
        <v>126</v>
      </c>
      <c r="J95" s="64" t="s">
        <v>126</v>
      </c>
      <c r="K95" s="64" t="s">
        <v>126</v>
      </c>
      <c r="L95" s="64" t="s">
        <v>126</v>
      </c>
      <c r="M95" s="64" t="s">
        <v>126</v>
      </c>
      <c r="N95" s="64" t="s">
        <v>126</v>
      </c>
      <c r="O95" s="64" t="s">
        <v>126</v>
      </c>
      <c r="P95" s="65"/>
      <c r="Q95" s="66"/>
    </row>
    <row r="96" spans="1:17" ht="13.5" customHeight="1" x14ac:dyDescent="0.15">
      <c r="A96" s="10"/>
      <c r="B96" s="8" t="s">
        <v>122</v>
      </c>
      <c r="C96" s="31" t="s">
        <v>38</v>
      </c>
      <c r="D96" s="67" t="s">
        <v>126</v>
      </c>
      <c r="E96" s="67" t="s">
        <v>126</v>
      </c>
      <c r="F96" s="67" t="s">
        <v>126</v>
      </c>
      <c r="G96" s="67" t="s">
        <v>126</v>
      </c>
      <c r="H96" s="67" t="s">
        <v>126</v>
      </c>
      <c r="I96" s="67" t="s">
        <v>126</v>
      </c>
      <c r="J96" s="67" t="s">
        <v>126</v>
      </c>
      <c r="K96" s="67" t="s">
        <v>126</v>
      </c>
      <c r="L96" s="67" t="s">
        <v>126</v>
      </c>
      <c r="M96" s="67" t="s">
        <v>126</v>
      </c>
      <c r="N96" s="67" t="s">
        <v>126</v>
      </c>
      <c r="O96" s="67" t="s">
        <v>126</v>
      </c>
      <c r="P96" s="67" t="s">
        <v>127</v>
      </c>
      <c r="Q96" s="68" t="s">
        <v>127</v>
      </c>
    </row>
    <row r="97" spans="1:17" ht="13.5" customHeight="1" x14ac:dyDescent="0.15">
      <c r="A97" s="12" t="s">
        <v>146</v>
      </c>
      <c r="B97" s="7" t="s">
        <v>121</v>
      </c>
      <c r="C97" s="38" t="s">
        <v>39</v>
      </c>
      <c r="D97" s="64" t="s">
        <v>126</v>
      </c>
      <c r="E97" s="64" t="s">
        <v>126</v>
      </c>
      <c r="F97" s="64" t="s">
        <v>126</v>
      </c>
      <c r="G97" s="64" t="s">
        <v>126</v>
      </c>
      <c r="H97" s="64" t="s">
        <v>126</v>
      </c>
      <c r="I97" s="64" t="s">
        <v>126</v>
      </c>
      <c r="J97" s="64" t="s">
        <v>126</v>
      </c>
      <c r="K97" s="64" t="s">
        <v>126</v>
      </c>
      <c r="L97" s="64" t="s">
        <v>126</v>
      </c>
      <c r="M97" s="64" t="s">
        <v>126</v>
      </c>
      <c r="N97" s="64" t="s">
        <v>126</v>
      </c>
      <c r="O97" s="64" t="s">
        <v>126</v>
      </c>
      <c r="P97" s="65"/>
      <c r="Q97" s="66"/>
    </row>
    <row r="98" spans="1:17" ht="13.5" customHeight="1" x14ac:dyDescent="0.15">
      <c r="A98" s="10"/>
      <c r="B98" s="8" t="s">
        <v>122</v>
      </c>
      <c r="C98" s="39" t="s">
        <v>38</v>
      </c>
      <c r="D98" s="67" t="s">
        <v>126</v>
      </c>
      <c r="E98" s="67" t="s">
        <v>126</v>
      </c>
      <c r="F98" s="67" t="s">
        <v>126</v>
      </c>
      <c r="G98" s="67" t="s">
        <v>126</v>
      </c>
      <c r="H98" s="67" t="s">
        <v>126</v>
      </c>
      <c r="I98" s="67" t="s">
        <v>126</v>
      </c>
      <c r="J98" s="67" t="s">
        <v>126</v>
      </c>
      <c r="K98" s="67" t="s">
        <v>126</v>
      </c>
      <c r="L98" s="67" t="s">
        <v>126</v>
      </c>
      <c r="M98" s="67" t="s">
        <v>126</v>
      </c>
      <c r="N98" s="67" t="s">
        <v>126</v>
      </c>
      <c r="O98" s="67" t="s">
        <v>126</v>
      </c>
      <c r="P98" s="67" t="s">
        <v>127</v>
      </c>
      <c r="Q98" s="68" t="s">
        <v>127</v>
      </c>
    </row>
    <row r="99" spans="1:17" ht="13.5" customHeight="1" x14ac:dyDescent="0.15">
      <c r="A99" s="12" t="s">
        <v>147</v>
      </c>
      <c r="B99" s="7" t="s">
        <v>60</v>
      </c>
      <c r="C99" s="38" t="s">
        <v>39</v>
      </c>
      <c r="D99" s="45">
        <v>31</v>
      </c>
      <c r="E99" s="45">
        <v>36</v>
      </c>
      <c r="F99" s="45">
        <v>46</v>
      </c>
      <c r="G99" s="45">
        <v>48</v>
      </c>
      <c r="H99" s="45">
        <v>55</v>
      </c>
      <c r="I99" s="45">
        <v>38</v>
      </c>
      <c r="J99" s="45">
        <v>39</v>
      </c>
      <c r="K99" s="45">
        <v>43</v>
      </c>
      <c r="L99" s="45">
        <v>51</v>
      </c>
      <c r="M99" s="45">
        <v>59</v>
      </c>
      <c r="N99" s="45">
        <v>60</v>
      </c>
      <c r="O99" s="45">
        <v>73</v>
      </c>
      <c r="P99" s="20"/>
      <c r="Q99" s="21"/>
    </row>
    <row r="100" spans="1:17" ht="13.5" customHeight="1" x14ac:dyDescent="0.15">
      <c r="A100" s="10"/>
      <c r="B100" s="8" t="s">
        <v>123</v>
      </c>
      <c r="C100" s="39" t="s">
        <v>38</v>
      </c>
      <c r="D100" s="22">
        <v>39</v>
      </c>
      <c r="E100" s="22">
        <v>43</v>
      </c>
      <c r="F100" s="22">
        <v>49</v>
      </c>
      <c r="G100" s="22">
        <v>33</v>
      </c>
      <c r="H100" s="22">
        <v>48</v>
      </c>
      <c r="I100" s="22">
        <v>39</v>
      </c>
      <c r="J100" s="22">
        <v>45</v>
      </c>
      <c r="K100" s="22">
        <v>51</v>
      </c>
      <c r="L100" s="22">
        <v>56</v>
      </c>
      <c r="M100" s="22">
        <v>48</v>
      </c>
      <c r="N100" s="22">
        <v>79</v>
      </c>
      <c r="O100" s="22">
        <v>64</v>
      </c>
      <c r="P100" s="22">
        <f>SUM(D99:O100)</f>
        <v>1173</v>
      </c>
      <c r="Q100" s="23">
        <f>ROUND(P100*1.25,0)</f>
        <v>1466</v>
      </c>
    </row>
    <row r="101" spans="1:17" ht="13.5" customHeight="1" x14ac:dyDescent="0.15">
      <c r="A101" s="12" t="s">
        <v>148</v>
      </c>
      <c r="B101" s="7" t="s">
        <v>124</v>
      </c>
      <c r="C101" s="38" t="s">
        <v>39</v>
      </c>
      <c r="D101" s="20">
        <v>96</v>
      </c>
      <c r="E101" s="20">
        <v>214</v>
      </c>
      <c r="F101" s="20">
        <v>255</v>
      </c>
      <c r="G101" s="20">
        <v>225</v>
      </c>
      <c r="H101" s="20">
        <v>147</v>
      </c>
      <c r="I101" s="20">
        <v>118</v>
      </c>
      <c r="J101" s="20">
        <v>164</v>
      </c>
      <c r="K101" s="20">
        <v>157</v>
      </c>
      <c r="L101" s="20">
        <v>144</v>
      </c>
      <c r="M101" s="20">
        <v>112</v>
      </c>
      <c r="N101" s="20">
        <v>93</v>
      </c>
      <c r="O101" s="20">
        <v>81</v>
      </c>
      <c r="P101" s="20"/>
      <c r="Q101" s="21"/>
    </row>
    <row r="102" spans="1:17" ht="13.5" customHeight="1" x14ac:dyDescent="0.15">
      <c r="A102" s="10"/>
      <c r="B102" s="8" t="s">
        <v>125</v>
      </c>
      <c r="C102" s="39" t="s">
        <v>38</v>
      </c>
      <c r="D102" s="44">
        <v>44</v>
      </c>
      <c r="E102" s="44">
        <v>92</v>
      </c>
      <c r="F102" s="44">
        <v>200</v>
      </c>
      <c r="G102" s="44">
        <v>232</v>
      </c>
      <c r="H102" s="44">
        <v>288</v>
      </c>
      <c r="I102" s="44">
        <v>222</v>
      </c>
      <c r="J102" s="44">
        <v>172</v>
      </c>
      <c r="K102" s="44">
        <v>184</v>
      </c>
      <c r="L102" s="44">
        <v>223</v>
      </c>
      <c r="M102" s="44">
        <v>234</v>
      </c>
      <c r="N102" s="44">
        <v>172</v>
      </c>
      <c r="O102" s="44">
        <v>111</v>
      </c>
      <c r="P102" s="22">
        <f>SUM(D101:O102)</f>
        <v>3980</v>
      </c>
      <c r="Q102" s="23">
        <f>ROUND(P102*1.25,0)</f>
        <v>4975</v>
      </c>
    </row>
    <row r="103" spans="1:17" ht="13.5" customHeight="1" x14ac:dyDescent="0.15">
      <c r="A103" s="12"/>
      <c r="B103" s="7"/>
      <c r="C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20"/>
      <c r="Q103" s="21"/>
    </row>
    <row r="104" spans="1:17" ht="13.5" customHeight="1" x14ac:dyDescent="0.15">
      <c r="A104" s="10"/>
      <c r="B104" s="8"/>
      <c r="C104" s="31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3"/>
    </row>
    <row r="105" spans="1:17" ht="13.5" customHeight="1" x14ac:dyDescent="0.15">
      <c r="A105" s="12"/>
      <c r="B105" s="7"/>
      <c r="C105" s="38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1"/>
    </row>
    <row r="106" spans="1:17" ht="13.5" customHeight="1" x14ac:dyDescent="0.15">
      <c r="A106" s="10"/>
      <c r="B106" s="8"/>
      <c r="C106" s="39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22"/>
      <c r="Q106" s="23"/>
    </row>
    <row r="107" spans="1:17" ht="13.5" customHeight="1" x14ac:dyDescent="0.15">
      <c r="A107" s="12"/>
      <c r="B107" s="7"/>
      <c r="C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20"/>
      <c r="Q107" s="21"/>
    </row>
    <row r="108" spans="1:17" ht="13.5" customHeight="1" x14ac:dyDescent="0.15">
      <c r="A108" s="10"/>
      <c r="B108" s="8"/>
      <c r="C108" s="31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3"/>
    </row>
    <row r="109" spans="1:17" ht="13.5" customHeight="1" x14ac:dyDescent="0.15">
      <c r="A109" s="12"/>
      <c r="B109" s="7"/>
      <c r="C109" s="38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1"/>
    </row>
    <row r="110" spans="1:17" ht="13.5" customHeight="1" x14ac:dyDescent="0.15">
      <c r="A110" s="10"/>
      <c r="B110" s="8"/>
      <c r="C110" s="39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22"/>
      <c r="Q110" s="23"/>
    </row>
    <row r="111" spans="1:17" ht="13.5" customHeight="1" x14ac:dyDescent="0.15">
      <c r="A111" s="12"/>
      <c r="B111" s="7"/>
      <c r="C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20"/>
      <c r="Q111" s="21"/>
    </row>
    <row r="112" spans="1:17" ht="13.5" customHeight="1" x14ac:dyDescent="0.15">
      <c r="A112" s="10"/>
      <c r="C112" s="31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3"/>
    </row>
    <row r="113" spans="1:17" ht="13.5" customHeight="1" x14ac:dyDescent="0.15">
      <c r="A113" s="12"/>
      <c r="B113" s="7"/>
      <c r="C113" s="38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1"/>
    </row>
    <row r="114" spans="1:17" ht="13.5" customHeight="1" x14ac:dyDescent="0.15">
      <c r="A114" s="10"/>
      <c r="B114" s="8"/>
      <c r="C114" s="39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22"/>
      <c r="Q114" s="23"/>
    </row>
    <row r="115" spans="1:17" ht="13.5" customHeight="1" x14ac:dyDescent="0.15">
      <c r="A115" s="12"/>
      <c r="B115" s="7"/>
      <c r="C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20"/>
      <c r="Q115" s="21"/>
    </row>
    <row r="116" spans="1:17" ht="13.5" customHeight="1" x14ac:dyDescent="0.15">
      <c r="A116" s="10"/>
      <c r="B116" s="8"/>
      <c r="C116" s="31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3"/>
    </row>
    <row r="117" spans="1:17" ht="13.5" customHeight="1" x14ac:dyDescent="0.15">
      <c r="A117" s="12"/>
      <c r="B117" s="7"/>
      <c r="C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20"/>
      <c r="Q117" s="21"/>
    </row>
    <row r="118" spans="1:17" ht="13.5" customHeight="1" x14ac:dyDescent="0.15">
      <c r="A118" s="5"/>
      <c r="B118" s="13"/>
      <c r="C118" s="43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23"/>
    </row>
    <row r="119" spans="1:17" ht="13.35" customHeight="1" x14ac:dyDescent="0.15">
      <c r="B119" s="1"/>
      <c r="M119" s="36" t="s">
        <v>31</v>
      </c>
      <c r="O119" s="33"/>
      <c r="P119" s="33"/>
      <c r="Q119" s="33"/>
    </row>
    <row r="120" spans="1:17" ht="13.15" customHeight="1" x14ac:dyDescent="0.15">
      <c r="A120" s="32"/>
      <c r="B120" s="32"/>
      <c r="C120" s="32"/>
      <c r="D120" s="32"/>
      <c r="E120" s="32"/>
      <c r="F120" s="32"/>
      <c r="G120" s="32"/>
      <c r="H120" s="32"/>
      <c r="I120" s="34">
        <f>I80+1</f>
        <v>50</v>
      </c>
      <c r="J120" s="34"/>
      <c r="K120" s="34"/>
      <c r="M120" s="35" t="s">
        <v>35</v>
      </c>
      <c r="N120" s="34"/>
      <c r="O120" s="32"/>
      <c r="P120" s="32"/>
      <c r="Q120" s="32"/>
    </row>
  </sheetData>
  <mergeCells count="48">
    <mergeCell ref="O83:O84"/>
    <mergeCell ref="A84:C84"/>
    <mergeCell ref="K83:K84"/>
    <mergeCell ref="L83:L84"/>
    <mergeCell ref="M83:M84"/>
    <mergeCell ref="N83:N84"/>
    <mergeCell ref="D81:I81"/>
    <mergeCell ref="J81:L81"/>
    <mergeCell ref="A83:C83"/>
    <mergeCell ref="D83:D84"/>
    <mergeCell ref="E83:E84"/>
    <mergeCell ref="F83:F84"/>
    <mergeCell ref="G83:G84"/>
    <mergeCell ref="H83:H84"/>
    <mergeCell ref="I83:I84"/>
    <mergeCell ref="J83:J84"/>
    <mergeCell ref="A3:C3"/>
    <mergeCell ref="N43:N44"/>
    <mergeCell ref="O43:O44"/>
    <mergeCell ref="J43:J44"/>
    <mergeCell ref="K43:K44"/>
    <mergeCell ref="L43:L44"/>
    <mergeCell ref="M43:M44"/>
    <mergeCell ref="A4:C4"/>
    <mergeCell ref="A44:C44"/>
    <mergeCell ref="K3:K4"/>
    <mergeCell ref="O3:O4"/>
    <mergeCell ref="G3:G4"/>
    <mergeCell ref="H3:H4"/>
    <mergeCell ref="I3:I4"/>
    <mergeCell ref="J3:J4"/>
    <mergeCell ref="M3:M4"/>
    <mergeCell ref="N3:N4"/>
    <mergeCell ref="D1:I1"/>
    <mergeCell ref="J1:L1"/>
    <mergeCell ref="D41:I41"/>
    <mergeCell ref="J41:L41"/>
    <mergeCell ref="D3:D4"/>
    <mergeCell ref="E3:E4"/>
    <mergeCell ref="F3:F4"/>
    <mergeCell ref="L3:L4"/>
    <mergeCell ref="H43:H44"/>
    <mergeCell ref="I43:I44"/>
    <mergeCell ref="A43:C43"/>
    <mergeCell ref="D43:D44"/>
    <mergeCell ref="E43:E44"/>
    <mergeCell ref="F43:F44"/>
    <mergeCell ref="G43:G44"/>
  </mergeCells>
  <phoneticPr fontId="1"/>
  <printOptions horizontalCentered="1" verticalCentered="1"/>
  <pageMargins left="0.98425196850393704" right="0.39370078740157483" top="0.78740157480314965" bottom="0.39370078740157483" header="0" footer="0"/>
  <pageSetup paperSize="9" orientation="landscape" r:id="rId1"/>
  <headerFooter alignWithMargins="0"/>
  <rowBreaks count="2" manualBreakCount="2">
    <brk id="40" max="16383" man="1"/>
    <brk id="80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showGridLines="0" view="pageBreakPreview" zoomScale="85" zoomScaleNormal="100" zoomScaleSheetLayoutView="85" workbookViewId="0"/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7" width="7.375" style="3" customWidth="1"/>
    <col min="18" max="16384" width="8.875" style="3"/>
  </cols>
  <sheetData>
    <row r="1" spans="1:17" ht="16.899999999999999" customHeight="1" x14ac:dyDescent="0.15">
      <c r="B1" s="3"/>
      <c r="D1" s="79" t="s">
        <v>28</v>
      </c>
      <c r="E1" s="80"/>
      <c r="F1" s="80"/>
      <c r="G1" s="80"/>
      <c r="H1" s="80"/>
      <c r="I1" s="80"/>
      <c r="J1" s="81" t="str">
        <f>自動車!$J$1</f>
        <v>（ 平 成 １８ 年度 ）</v>
      </c>
      <c r="K1" s="81"/>
      <c r="L1" s="81"/>
    </row>
    <row r="2" spans="1:17" ht="13.15" customHeight="1" x14ac:dyDescent="0.15">
      <c r="B2" s="4"/>
      <c r="Q2" s="3" t="s">
        <v>9</v>
      </c>
    </row>
    <row r="3" spans="1:17" ht="13.5" customHeight="1" x14ac:dyDescent="0.15">
      <c r="A3" s="76" t="s">
        <v>34</v>
      </c>
      <c r="B3" s="77"/>
      <c r="C3" s="78"/>
      <c r="D3" s="74" t="s">
        <v>11</v>
      </c>
      <c r="E3" s="74" t="s">
        <v>12</v>
      </c>
      <c r="F3" s="74" t="s">
        <v>13</v>
      </c>
      <c r="G3" s="74" t="s">
        <v>14</v>
      </c>
      <c r="H3" s="74" t="s">
        <v>15</v>
      </c>
      <c r="I3" s="74" t="s">
        <v>16</v>
      </c>
      <c r="J3" s="74" t="s">
        <v>17</v>
      </c>
      <c r="K3" s="74" t="s">
        <v>18</v>
      </c>
      <c r="L3" s="74" t="s">
        <v>19</v>
      </c>
      <c r="M3" s="74" t="s">
        <v>20</v>
      </c>
      <c r="N3" s="74" t="s">
        <v>21</v>
      </c>
      <c r="O3" s="74" t="s">
        <v>22</v>
      </c>
      <c r="P3" s="28" t="s">
        <v>32</v>
      </c>
      <c r="Q3" s="9" t="s">
        <v>10</v>
      </c>
    </row>
    <row r="4" spans="1:17" ht="13.5" customHeight="1" x14ac:dyDescent="0.15">
      <c r="A4" s="82" t="s">
        <v>33</v>
      </c>
      <c r="B4" s="83"/>
      <c r="C4" s="84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31" t="s">
        <v>23</v>
      </c>
      <c r="Q4" s="11" t="s">
        <v>23</v>
      </c>
    </row>
    <row r="5" spans="1:17" ht="13.5" customHeight="1" x14ac:dyDescent="0.15">
      <c r="A5" s="12" t="str">
        <f>(自動車!A5)</f>
        <v>1.</v>
      </c>
      <c r="B5" s="7" t="str">
        <f>(自動車!B5)</f>
        <v>市)一番町東雲線</v>
      </c>
      <c r="C5" s="38" t="s">
        <v>24</v>
      </c>
      <c r="D5" s="14">
        <v>108</v>
      </c>
      <c r="E5" s="14">
        <v>218</v>
      </c>
      <c r="F5" s="14">
        <v>94</v>
      </c>
      <c r="G5" s="14">
        <v>129</v>
      </c>
      <c r="H5" s="14">
        <v>140</v>
      </c>
      <c r="I5" s="14">
        <v>219</v>
      </c>
      <c r="J5" s="14">
        <v>186</v>
      </c>
      <c r="K5" s="14">
        <v>215</v>
      </c>
      <c r="L5" s="14">
        <v>243</v>
      </c>
      <c r="M5" s="14">
        <v>266</v>
      </c>
      <c r="N5" s="14">
        <v>415</v>
      </c>
      <c r="O5" s="14">
        <v>357</v>
      </c>
      <c r="P5" s="14"/>
      <c r="Q5" s="15"/>
    </row>
    <row r="6" spans="1:17" ht="13.5" customHeight="1" x14ac:dyDescent="0.15">
      <c r="A6" s="10"/>
      <c r="B6" s="25" t="str">
        <f>(自動車!B6)</f>
        <v>松山市大街道３丁目</v>
      </c>
      <c r="C6" s="39" t="s">
        <v>25</v>
      </c>
      <c r="D6" s="40">
        <v>166</v>
      </c>
      <c r="E6" s="40">
        <v>454</v>
      </c>
      <c r="F6" s="40">
        <v>251</v>
      </c>
      <c r="G6" s="40">
        <v>217</v>
      </c>
      <c r="H6" s="40">
        <v>187</v>
      </c>
      <c r="I6" s="40">
        <v>244</v>
      </c>
      <c r="J6" s="40">
        <v>227</v>
      </c>
      <c r="K6" s="40">
        <v>324</v>
      </c>
      <c r="L6" s="40">
        <v>238</v>
      </c>
      <c r="M6" s="40">
        <v>471</v>
      </c>
      <c r="N6" s="40">
        <v>505</v>
      </c>
      <c r="O6" s="40">
        <v>402</v>
      </c>
      <c r="P6" s="16">
        <f>SUM(D5:O6)</f>
        <v>6276</v>
      </c>
      <c r="Q6" s="17"/>
    </row>
    <row r="7" spans="1:17" ht="13.5" customHeight="1" x14ac:dyDescent="0.15">
      <c r="A7" s="12" t="str">
        <f>(自動車!A7)</f>
        <v>2.</v>
      </c>
      <c r="B7" s="7" t="str">
        <f>(自動車!B7)</f>
        <v>市)一番町東雲線</v>
      </c>
      <c r="C7" s="41" t="s">
        <v>24</v>
      </c>
      <c r="D7" s="42">
        <v>136</v>
      </c>
      <c r="E7" s="42">
        <v>121</v>
      </c>
      <c r="F7" s="42">
        <v>58</v>
      </c>
      <c r="G7" s="42">
        <v>28</v>
      </c>
      <c r="H7" s="42">
        <v>65</v>
      </c>
      <c r="I7" s="42">
        <v>56</v>
      </c>
      <c r="J7" s="42">
        <v>58</v>
      </c>
      <c r="K7" s="42">
        <v>69</v>
      </c>
      <c r="L7" s="42">
        <v>128</v>
      </c>
      <c r="M7" s="42">
        <v>226</v>
      </c>
      <c r="N7" s="42">
        <v>290</v>
      </c>
      <c r="O7" s="42">
        <v>277</v>
      </c>
      <c r="P7" s="14"/>
      <c r="Q7" s="15"/>
    </row>
    <row r="8" spans="1:17" ht="13.5" customHeight="1" x14ac:dyDescent="0.15">
      <c r="A8" s="10"/>
      <c r="B8" s="25" t="str">
        <f>(自動車!B8)</f>
        <v>松山市大街道３丁目</v>
      </c>
      <c r="C8" s="31" t="s">
        <v>25</v>
      </c>
      <c r="D8" s="16">
        <v>72</v>
      </c>
      <c r="E8" s="16">
        <v>201</v>
      </c>
      <c r="F8" s="16">
        <v>104</v>
      </c>
      <c r="G8" s="16">
        <v>59</v>
      </c>
      <c r="H8" s="16">
        <v>35</v>
      </c>
      <c r="I8" s="16">
        <v>122</v>
      </c>
      <c r="J8" s="16">
        <v>72</v>
      </c>
      <c r="K8" s="16">
        <v>112</v>
      </c>
      <c r="L8" s="16">
        <v>129</v>
      </c>
      <c r="M8" s="16">
        <v>405</v>
      </c>
      <c r="N8" s="16">
        <v>430</v>
      </c>
      <c r="O8" s="16">
        <v>333</v>
      </c>
      <c r="P8" s="16">
        <f>SUM(D7:O8)</f>
        <v>3586</v>
      </c>
      <c r="Q8" s="17"/>
    </row>
    <row r="9" spans="1:17" ht="13.5" customHeight="1" x14ac:dyDescent="0.15">
      <c r="A9" s="12" t="str">
        <f>(自動車!A9)</f>
        <v>3.</v>
      </c>
      <c r="B9" s="7" t="str">
        <f>(自動車!B9)</f>
        <v>市)南北１２０号線</v>
      </c>
      <c r="C9" s="38" t="s">
        <v>24</v>
      </c>
      <c r="D9" s="14">
        <v>23</v>
      </c>
      <c r="E9" s="14">
        <v>34</v>
      </c>
      <c r="F9" s="14">
        <v>9</v>
      </c>
      <c r="G9" s="14">
        <v>11</v>
      </c>
      <c r="H9" s="14">
        <v>6</v>
      </c>
      <c r="I9" s="14">
        <v>25</v>
      </c>
      <c r="J9" s="14">
        <v>11</v>
      </c>
      <c r="K9" s="14">
        <v>31</v>
      </c>
      <c r="L9" s="14">
        <v>10</v>
      </c>
      <c r="M9" s="14">
        <v>11</v>
      </c>
      <c r="N9" s="14">
        <v>19</v>
      </c>
      <c r="O9" s="14">
        <v>16</v>
      </c>
      <c r="P9" s="14"/>
      <c r="Q9" s="15"/>
    </row>
    <row r="10" spans="1:17" ht="13.5" customHeight="1" x14ac:dyDescent="0.15">
      <c r="A10" s="10"/>
      <c r="B10" s="25" t="str">
        <f>(自動車!B10)</f>
        <v>松山市堀之内</v>
      </c>
      <c r="C10" s="39" t="s">
        <v>25</v>
      </c>
      <c r="D10" s="40">
        <v>3</v>
      </c>
      <c r="E10" s="40">
        <v>1</v>
      </c>
      <c r="F10" s="40">
        <v>3</v>
      </c>
      <c r="G10" s="40">
        <v>9</v>
      </c>
      <c r="H10" s="40">
        <v>4</v>
      </c>
      <c r="I10" s="40">
        <v>11</v>
      </c>
      <c r="J10" s="40">
        <v>3</v>
      </c>
      <c r="K10" s="40">
        <v>9</v>
      </c>
      <c r="L10" s="40">
        <v>16</v>
      </c>
      <c r="M10" s="40">
        <v>8</v>
      </c>
      <c r="N10" s="40">
        <v>12</v>
      </c>
      <c r="O10" s="40">
        <v>5</v>
      </c>
      <c r="P10" s="16">
        <f>SUM(D9:O10)</f>
        <v>290</v>
      </c>
      <c r="Q10" s="17"/>
    </row>
    <row r="11" spans="1:17" ht="13.5" customHeight="1" x14ac:dyDescent="0.15">
      <c r="A11" s="12" t="str">
        <f>(自動車!A11)</f>
        <v>4.</v>
      </c>
      <c r="B11" s="7" t="str">
        <f>(自動車!B11)</f>
        <v>市)堀之内公園内</v>
      </c>
      <c r="C11" s="41" t="s">
        <v>24</v>
      </c>
      <c r="D11" s="42">
        <v>133</v>
      </c>
      <c r="E11" s="42">
        <v>221</v>
      </c>
      <c r="F11" s="42">
        <v>196</v>
      </c>
      <c r="G11" s="42">
        <v>72</v>
      </c>
      <c r="H11" s="42">
        <v>77</v>
      </c>
      <c r="I11" s="42">
        <v>107</v>
      </c>
      <c r="J11" s="42">
        <v>115</v>
      </c>
      <c r="K11" s="42">
        <v>86</v>
      </c>
      <c r="L11" s="42">
        <v>106</v>
      </c>
      <c r="M11" s="42">
        <v>107</v>
      </c>
      <c r="N11" s="42">
        <v>164</v>
      </c>
      <c r="O11" s="42">
        <v>174</v>
      </c>
      <c r="P11" s="14"/>
      <c r="Q11" s="15"/>
    </row>
    <row r="12" spans="1:17" ht="13.5" customHeight="1" x14ac:dyDescent="0.15">
      <c r="A12" s="10"/>
      <c r="B12" s="25" t="str">
        <f>(自動車!B12)</f>
        <v>松山市堀之内</v>
      </c>
      <c r="C12" s="31" t="s">
        <v>25</v>
      </c>
      <c r="D12" s="16">
        <v>127</v>
      </c>
      <c r="E12" s="16">
        <v>221</v>
      </c>
      <c r="F12" s="16">
        <v>161</v>
      </c>
      <c r="G12" s="16">
        <v>150</v>
      </c>
      <c r="H12" s="16">
        <v>109</v>
      </c>
      <c r="I12" s="16">
        <v>109</v>
      </c>
      <c r="J12" s="16">
        <v>116</v>
      </c>
      <c r="K12" s="16">
        <v>143</v>
      </c>
      <c r="L12" s="16">
        <v>118</v>
      </c>
      <c r="M12" s="16">
        <v>129</v>
      </c>
      <c r="N12" s="16">
        <v>190</v>
      </c>
      <c r="O12" s="16">
        <v>174</v>
      </c>
      <c r="P12" s="16">
        <f>SUM(D11:O12)</f>
        <v>3305</v>
      </c>
      <c r="Q12" s="17"/>
    </row>
    <row r="13" spans="1:17" ht="13.5" customHeight="1" x14ac:dyDescent="0.15">
      <c r="A13" s="12" t="str">
        <f>(自動車!A13)</f>
        <v>5.</v>
      </c>
      <c r="B13" s="7" t="str">
        <f>(自動車!B13)</f>
        <v>市)堀之内公園内</v>
      </c>
      <c r="C13" s="38" t="s">
        <v>24</v>
      </c>
      <c r="D13" s="14">
        <v>30</v>
      </c>
      <c r="E13" s="14">
        <v>69</v>
      </c>
      <c r="F13" s="14">
        <v>101</v>
      </c>
      <c r="G13" s="14">
        <v>69</v>
      </c>
      <c r="H13" s="14">
        <v>57</v>
      </c>
      <c r="I13" s="14">
        <v>137</v>
      </c>
      <c r="J13" s="14">
        <v>102</v>
      </c>
      <c r="K13" s="14">
        <v>65</v>
      </c>
      <c r="L13" s="14">
        <v>108</v>
      </c>
      <c r="M13" s="14">
        <v>107</v>
      </c>
      <c r="N13" s="14">
        <v>90</v>
      </c>
      <c r="O13" s="14">
        <v>75</v>
      </c>
      <c r="P13" s="14"/>
      <c r="Q13" s="15"/>
    </row>
    <row r="14" spans="1:17" ht="13.5" customHeight="1" x14ac:dyDescent="0.15">
      <c r="A14" s="10"/>
      <c r="B14" s="25" t="str">
        <f>(自動車!B14)</f>
        <v>松山市堀之内</v>
      </c>
      <c r="C14" s="39" t="s">
        <v>25</v>
      </c>
      <c r="D14" s="40">
        <v>40</v>
      </c>
      <c r="E14" s="40">
        <v>83</v>
      </c>
      <c r="F14" s="40">
        <v>84</v>
      </c>
      <c r="G14" s="40">
        <v>114</v>
      </c>
      <c r="H14" s="40">
        <v>79</v>
      </c>
      <c r="I14" s="40">
        <v>143</v>
      </c>
      <c r="J14" s="40">
        <v>117</v>
      </c>
      <c r="K14" s="40">
        <v>71</v>
      </c>
      <c r="L14" s="40">
        <v>134</v>
      </c>
      <c r="M14" s="40">
        <v>180</v>
      </c>
      <c r="N14" s="40">
        <v>132</v>
      </c>
      <c r="O14" s="40">
        <v>65</v>
      </c>
      <c r="P14" s="16">
        <f>SUM(D13:O14)</f>
        <v>2252</v>
      </c>
      <c r="Q14" s="17"/>
    </row>
    <row r="15" spans="1:17" ht="13.5" customHeight="1" x14ac:dyDescent="0.15">
      <c r="A15" s="12" t="str">
        <f>(自動車!A15)</f>
        <v>6.</v>
      </c>
      <c r="B15" s="7" t="str">
        <f>(自動車!B15)</f>
        <v>市)堀之内公園内</v>
      </c>
      <c r="C15" s="41" t="s">
        <v>24</v>
      </c>
      <c r="D15" s="42">
        <v>365</v>
      </c>
      <c r="E15" s="42">
        <v>876</v>
      </c>
      <c r="F15" s="42">
        <v>222</v>
      </c>
      <c r="G15" s="42">
        <v>156</v>
      </c>
      <c r="H15" s="42">
        <v>109</v>
      </c>
      <c r="I15" s="42">
        <v>187</v>
      </c>
      <c r="J15" s="42">
        <v>171</v>
      </c>
      <c r="K15" s="42">
        <v>126</v>
      </c>
      <c r="L15" s="42">
        <v>121</v>
      </c>
      <c r="M15" s="42">
        <v>166</v>
      </c>
      <c r="N15" s="42">
        <v>212</v>
      </c>
      <c r="O15" s="42">
        <v>188</v>
      </c>
      <c r="P15" s="14"/>
      <c r="Q15" s="15"/>
    </row>
    <row r="16" spans="1:17" ht="13.5" customHeight="1" x14ac:dyDescent="0.15">
      <c r="A16" s="10"/>
      <c r="B16" s="25" t="str">
        <f>(自動車!B16)</f>
        <v>松山市堀之内</v>
      </c>
      <c r="C16" s="47" t="s">
        <v>25</v>
      </c>
      <c r="D16" s="26">
        <v>82</v>
      </c>
      <c r="E16" s="26">
        <v>258</v>
      </c>
      <c r="F16" s="26">
        <v>138</v>
      </c>
      <c r="G16" s="26">
        <v>113</v>
      </c>
      <c r="H16" s="26">
        <v>121</v>
      </c>
      <c r="I16" s="26">
        <v>170</v>
      </c>
      <c r="J16" s="26">
        <v>150</v>
      </c>
      <c r="K16" s="26">
        <v>141</v>
      </c>
      <c r="L16" s="26">
        <v>203</v>
      </c>
      <c r="M16" s="26">
        <v>209</v>
      </c>
      <c r="N16" s="26">
        <v>468</v>
      </c>
      <c r="O16" s="26">
        <v>313</v>
      </c>
      <c r="P16" s="16">
        <f>SUM(D15:O16)</f>
        <v>5265</v>
      </c>
      <c r="Q16" s="17"/>
    </row>
    <row r="17" spans="1:17" ht="13.5" customHeight="1" x14ac:dyDescent="0.15">
      <c r="A17" s="12" t="str">
        <f>(自動車!A17)</f>
        <v>7.</v>
      </c>
      <c r="B17" s="7" t="str">
        <f>(自動車!B17)</f>
        <v>市)堀之内公園内</v>
      </c>
      <c r="C17" s="41" t="s">
        <v>24</v>
      </c>
      <c r="D17" s="42">
        <v>52</v>
      </c>
      <c r="E17" s="42">
        <v>150</v>
      </c>
      <c r="F17" s="42">
        <v>141</v>
      </c>
      <c r="G17" s="42">
        <v>110</v>
      </c>
      <c r="H17" s="42">
        <v>75</v>
      </c>
      <c r="I17" s="42">
        <v>125</v>
      </c>
      <c r="J17" s="42">
        <v>100</v>
      </c>
      <c r="K17" s="42">
        <v>88</v>
      </c>
      <c r="L17" s="42">
        <v>103</v>
      </c>
      <c r="M17" s="42">
        <v>106</v>
      </c>
      <c r="N17" s="42">
        <v>127</v>
      </c>
      <c r="O17" s="42">
        <v>94</v>
      </c>
      <c r="P17" s="14"/>
      <c r="Q17" s="15"/>
    </row>
    <row r="18" spans="1:17" ht="13.5" customHeight="1" x14ac:dyDescent="0.15">
      <c r="A18" s="10"/>
      <c r="B18" s="25" t="str">
        <f>(自動車!B18)</f>
        <v>松山市堀之内</v>
      </c>
      <c r="C18" s="39" t="s">
        <v>25</v>
      </c>
      <c r="D18" s="40">
        <v>49</v>
      </c>
      <c r="E18" s="40">
        <v>51</v>
      </c>
      <c r="F18" s="40">
        <v>87</v>
      </c>
      <c r="G18" s="40">
        <v>86</v>
      </c>
      <c r="H18" s="40">
        <v>66</v>
      </c>
      <c r="I18" s="40">
        <v>112</v>
      </c>
      <c r="J18" s="40">
        <v>101</v>
      </c>
      <c r="K18" s="40">
        <v>108</v>
      </c>
      <c r="L18" s="40">
        <v>138</v>
      </c>
      <c r="M18" s="40">
        <v>148</v>
      </c>
      <c r="N18" s="40">
        <v>179</v>
      </c>
      <c r="O18" s="40">
        <v>103</v>
      </c>
      <c r="P18" s="16">
        <f>SUM(D17:O18)</f>
        <v>2499</v>
      </c>
      <c r="Q18" s="17"/>
    </row>
    <row r="19" spans="1:17" ht="13.5" customHeight="1" x14ac:dyDescent="0.15">
      <c r="A19" s="12" t="str">
        <f>(自動車!A19)</f>
        <v>8.</v>
      </c>
      <c r="B19" s="7" t="str">
        <f>(自動車!B19)</f>
        <v>市)鮒屋町護国神社前線</v>
      </c>
      <c r="C19" s="47" t="s">
        <v>24</v>
      </c>
      <c r="D19" s="26">
        <v>39</v>
      </c>
      <c r="E19" s="26">
        <v>69</v>
      </c>
      <c r="F19" s="26">
        <v>33</v>
      </c>
      <c r="G19" s="26">
        <v>39</v>
      </c>
      <c r="H19" s="26">
        <v>32</v>
      </c>
      <c r="I19" s="26">
        <v>47</v>
      </c>
      <c r="J19" s="26">
        <v>43</v>
      </c>
      <c r="K19" s="26">
        <v>27</v>
      </c>
      <c r="L19" s="26">
        <v>55</v>
      </c>
      <c r="M19" s="26">
        <v>46</v>
      </c>
      <c r="N19" s="26">
        <v>79</v>
      </c>
      <c r="O19" s="26">
        <v>59</v>
      </c>
      <c r="P19" s="14"/>
      <c r="Q19" s="15"/>
    </row>
    <row r="20" spans="1:17" ht="13.5" customHeight="1" x14ac:dyDescent="0.15">
      <c r="A20" s="10"/>
      <c r="B20" s="25" t="str">
        <f>(自動車!B20)</f>
        <v>松山市歩行町</v>
      </c>
      <c r="C20" s="39" t="s">
        <v>25</v>
      </c>
      <c r="D20" s="40">
        <v>45</v>
      </c>
      <c r="E20" s="40">
        <v>76</v>
      </c>
      <c r="F20" s="40">
        <v>78</v>
      </c>
      <c r="G20" s="40">
        <v>39</v>
      </c>
      <c r="H20" s="40">
        <v>44</v>
      </c>
      <c r="I20" s="40">
        <v>44</v>
      </c>
      <c r="J20" s="40">
        <v>34</v>
      </c>
      <c r="K20" s="40">
        <v>46</v>
      </c>
      <c r="L20" s="40">
        <v>46</v>
      </c>
      <c r="M20" s="40">
        <v>67</v>
      </c>
      <c r="N20" s="40">
        <v>80</v>
      </c>
      <c r="O20" s="40">
        <v>94</v>
      </c>
      <c r="P20" s="16">
        <f>SUM(D19:O20)</f>
        <v>1261</v>
      </c>
      <c r="Q20" s="17"/>
    </row>
    <row r="21" spans="1:17" ht="13.5" customHeight="1" x14ac:dyDescent="0.15">
      <c r="A21" s="12" t="str">
        <f>(自動車!A21)</f>
        <v>9.</v>
      </c>
      <c r="B21" s="7" t="str">
        <f>(自動車!B21)</f>
        <v>市)鮒屋町護国神社前線</v>
      </c>
      <c r="C21" s="41" t="s">
        <v>24</v>
      </c>
      <c r="D21" s="64" t="s">
        <v>126</v>
      </c>
      <c r="E21" s="64" t="s">
        <v>126</v>
      </c>
      <c r="F21" s="64" t="s">
        <v>126</v>
      </c>
      <c r="G21" s="64" t="s">
        <v>126</v>
      </c>
      <c r="H21" s="64" t="s">
        <v>126</v>
      </c>
      <c r="I21" s="64" t="s">
        <v>126</v>
      </c>
      <c r="J21" s="64" t="s">
        <v>126</v>
      </c>
      <c r="K21" s="64" t="s">
        <v>126</v>
      </c>
      <c r="L21" s="64" t="s">
        <v>126</v>
      </c>
      <c r="M21" s="64" t="s">
        <v>126</v>
      </c>
      <c r="N21" s="64" t="s">
        <v>126</v>
      </c>
      <c r="O21" s="64" t="s">
        <v>126</v>
      </c>
      <c r="P21" s="65"/>
      <c r="Q21" s="66"/>
    </row>
    <row r="22" spans="1:17" ht="13.5" customHeight="1" x14ac:dyDescent="0.15">
      <c r="A22" s="10" t="str">
        <f>(自動車!A22)</f>
        <v>-A</v>
      </c>
      <c r="B22" s="25" t="str">
        <f>(自動車!B22)</f>
        <v>松山市歩行町</v>
      </c>
      <c r="C22" s="31" t="s">
        <v>25</v>
      </c>
      <c r="D22" s="67" t="s">
        <v>126</v>
      </c>
      <c r="E22" s="67" t="s">
        <v>126</v>
      </c>
      <c r="F22" s="67" t="s">
        <v>126</v>
      </c>
      <c r="G22" s="67" t="s">
        <v>126</v>
      </c>
      <c r="H22" s="67" t="s">
        <v>126</v>
      </c>
      <c r="I22" s="67" t="s">
        <v>126</v>
      </c>
      <c r="J22" s="67" t="s">
        <v>126</v>
      </c>
      <c r="K22" s="67" t="s">
        <v>126</v>
      </c>
      <c r="L22" s="67" t="s">
        <v>126</v>
      </c>
      <c r="M22" s="67" t="s">
        <v>126</v>
      </c>
      <c r="N22" s="67" t="s">
        <v>126</v>
      </c>
      <c r="O22" s="67" t="s">
        <v>126</v>
      </c>
      <c r="P22" s="67" t="s">
        <v>127</v>
      </c>
      <c r="Q22" s="68"/>
    </row>
    <row r="23" spans="1:17" ht="13.5" customHeight="1" x14ac:dyDescent="0.15">
      <c r="A23" s="12" t="str">
        <f>(自動車!A23)</f>
        <v>9.</v>
      </c>
      <c r="B23" s="7" t="str">
        <f>(自動車!B23)</f>
        <v>市)鮒屋町護国神社前線</v>
      </c>
      <c r="C23" s="38" t="s">
        <v>24</v>
      </c>
      <c r="D23" s="64" t="s">
        <v>126</v>
      </c>
      <c r="E23" s="64" t="s">
        <v>126</v>
      </c>
      <c r="F23" s="64" t="s">
        <v>126</v>
      </c>
      <c r="G23" s="64" t="s">
        <v>126</v>
      </c>
      <c r="H23" s="64" t="s">
        <v>126</v>
      </c>
      <c r="I23" s="64" t="s">
        <v>126</v>
      </c>
      <c r="J23" s="64" t="s">
        <v>126</v>
      </c>
      <c r="K23" s="64" t="s">
        <v>126</v>
      </c>
      <c r="L23" s="64" t="s">
        <v>126</v>
      </c>
      <c r="M23" s="64" t="s">
        <v>126</v>
      </c>
      <c r="N23" s="64" t="s">
        <v>126</v>
      </c>
      <c r="O23" s="64" t="s">
        <v>126</v>
      </c>
      <c r="P23" s="65"/>
      <c r="Q23" s="15"/>
    </row>
    <row r="24" spans="1:17" ht="13.5" customHeight="1" x14ac:dyDescent="0.15">
      <c r="A24" s="10" t="str">
        <f>(自動車!A24)</f>
        <v>-B</v>
      </c>
      <c r="B24" s="25" t="str">
        <f>(自動車!B24)</f>
        <v>松山市歩行町</v>
      </c>
      <c r="C24" s="39" t="s">
        <v>25</v>
      </c>
      <c r="D24" s="67" t="s">
        <v>126</v>
      </c>
      <c r="E24" s="67" t="s">
        <v>126</v>
      </c>
      <c r="F24" s="67" t="s">
        <v>126</v>
      </c>
      <c r="G24" s="67" t="s">
        <v>126</v>
      </c>
      <c r="H24" s="67" t="s">
        <v>126</v>
      </c>
      <c r="I24" s="67" t="s">
        <v>126</v>
      </c>
      <c r="J24" s="67" t="s">
        <v>126</v>
      </c>
      <c r="K24" s="67" t="s">
        <v>126</v>
      </c>
      <c r="L24" s="67" t="s">
        <v>126</v>
      </c>
      <c r="M24" s="67" t="s">
        <v>126</v>
      </c>
      <c r="N24" s="67" t="s">
        <v>126</v>
      </c>
      <c r="O24" s="67" t="s">
        <v>126</v>
      </c>
      <c r="P24" s="67" t="s">
        <v>127</v>
      </c>
      <c r="Q24" s="17"/>
    </row>
    <row r="25" spans="1:17" ht="13.5" customHeight="1" x14ac:dyDescent="0.15">
      <c r="A25" s="12" t="str">
        <f>(自動車!A25)</f>
        <v>9.</v>
      </c>
      <c r="B25" s="7" t="str">
        <f>(自動車!B25)</f>
        <v>市)鮒屋町護国神社前線</v>
      </c>
      <c r="C25" s="41" t="s">
        <v>24</v>
      </c>
      <c r="D25" s="64" t="s">
        <v>126</v>
      </c>
      <c r="E25" s="64" t="s">
        <v>126</v>
      </c>
      <c r="F25" s="64" t="s">
        <v>126</v>
      </c>
      <c r="G25" s="64" t="s">
        <v>126</v>
      </c>
      <c r="H25" s="64" t="s">
        <v>126</v>
      </c>
      <c r="I25" s="64" t="s">
        <v>126</v>
      </c>
      <c r="J25" s="64" t="s">
        <v>126</v>
      </c>
      <c r="K25" s="64" t="s">
        <v>126</v>
      </c>
      <c r="L25" s="64" t="s">
        <v>126</v>
      </c>
      <c r="M25" s="64" t="s">
        <v>126</v>
      </c>
      <c r="N25" s="64" t="s">
        <v>126</v>
      </c>
      <c r="O25" s="64" t="s">
        <v>126</v>
      </c>
      <c r="P25" s="65"/>
      <c r="Q25" s="15"/>
    </row>
    <row r="26" spans="1:17" ht="13.5" customHeight="1" x14ac:dyDescent="0.15">
      <c r="A26" s="10" t="str">
        <f>(自動車!A26)</f>
        <v>-C</v>
      </c>
      <c r="B26" s="25" t="str">
        <f>(自動車!B26)</f>
        <v>松山市歩行町</v>
      </c>
      <c r="C26" s="47" t="s">
        <v>25</v>
      </c>
      <c r="D26" s="67" t="s">
        <v>126</v>
      </c>
      <c r="E26" s="67" t="s">
        <v>126</v>
      </c>
      <c r="F26" s="67" t="s">
        <v>126</v>
      </c>
      <c r="G26" s="67" t="s">
        <v>126</v>
      </c>
      <c r="H26" s="67" t="s">
        <v>126</v>
      </c>
      <c r="I26" s="67" t="s">
        <v>126</v>
      </c>
      <c r="J26" s="67" t="s">
        <v>126</v>
      </c>
      <c r="K26" s="67" t="s">
        <v>126</v>
      </c>
      <c r="L26" s="67" t="s">
        <v>126</v>
      </c>
      <c r="M26" s="67" t="s">
        <v>126</v>
      </c>
      <c r="N26" s="67" t="s">
        <v>126</v>
      </c>
      <c r="O26" s="67" t="s">
        <v>126</v>
      </c>
      <c r="P26" s="67" t="s">
        <v>127</v>
      </c>
      <c r="Q26" s="17"/>
    </row>
    <row r="27" spans="1:17" ht="13.5" customHeight="1" x14ac:dyDescent="0.15">
      <c r="A27" s="12" t="str">
        <f>(自動車!A27)</f>
        <v>10.</v>
      </c>
      <c r="B27" s="7" t="str">
        <f>(自動車!B27)</f>
        <v>市)花園町線</v>
      </c>
      <c r="C27" s="41" t="s">
        <v>24</v>
      </c>
      <c r="D27" s="42">
        <v>90</v>
      </c>
      <c r="E27" s="42">
        <v>173</v>
      </c>
      <c r="F27" s="42">
        <v>111</v>
      </c>
      <c r="G27" s="42">
        <v>63</v>
      </c>
      <c r="H27" s="42">
        <v>62</v>
      </c>
      <c r="I27" s="42">
        <v>104</v>
      </c>
      <c r="J27" s="42">
        <v>97</v>
      </c>
      <c r="K27" s="14">
        <v>83</v>
      </c>
      <c r="L27" s="14">
        <v>85</v>
      </c>
      <c r="M27" s="14">
        <v>86</v>
      </c>
      <c r="N27" s="14">
        <v>81</v>
      </c>
      <c r="O27" s="14">
        <v>96</v>
      </c>
      <c r="P27" s="14"/>
      <c r="Q27" s="15"/>
    </row>
    <row r="28" spans="1:17" ht="13.5" customHeight="1" x14ac:dyDescent="0.15">
      <c r="A28" s="10"/>
      <c r="B28" s="25" t="str">
        <f>(自動車!B28)</f>
        <v>松山市花園町</v>
      </c>
      <c r="C28" s="31" t="s">
        <v>25</v>
      </c>
      <c r="D28" s="16">
        <v>83</v>
      </c>
      <c r="E28" s="16">
        <v>176</v>
      </c>
      <c r="F28" s="16">
        <v>127</v>
      </c>
      <c r="G28" s="16">
        <v>106</v>
      </c>
      <c r="H28" s="16">
        <v>91</v>
      </c>
      <c r="I28" s="16">
        <v>90</v>
      </c>
      <c r="J28" s="16">
        <v>91</v>
      </c>
      <c r="K28" s="40">
        <v>103</v>
      </c>
      <c r="L28" s="40">
        <v>104</v>
      </c>
      <c r="M28" s="40">
        <v>150</v>
      </c>
      <c r="N28" s="40">
        <v>194</v>
      </c>
      <c r="O28" s="40">
        <v>183</v>
      </c>
      <c r="P28" s="16">
        <f>SUM(D27:O28)</f>
        <v>2629</v>
      </c>
      <c r="Q28" s="17"/>
    </row>
    <row r="29" spans="1:17" ht="13.5" customHeight="1" x14ac:dyDescent="0.15">
      <c r="A29" s="12" t="str">
        <f>(自動車!A29)</f>
        <v>11.</v>
      </c>
      <c r="B29" s="7" t="str">
        <f>(自動車!B29)</f>
        <v>市)末広町線</v>
      </c>
      <c r="C29" s="38" t="s">
        <v>24</v>
      </c>
      <c r="D29" s="14">
        <v>379</v>
      </c>
      <c r="E29" s="14">
        <v>756</v>
      </c>
      <c r="F29" s="14">
        <v>194</v>
      </c>
      <c r="G29" s="14">
        <v>116</v>
      </c>
      <c r="H29" s="14">
        <v>88</v>
      </c>
      <c r="I29" s="14">
        <v>87</v>
      </c>
      <c r="J29" s="14">
        <v>85</v>
      </c>
      <c r="K29" s="14">
        <v>75</v>
      </c>
      <c r="L29" s="14">
        <v>84</v>
      </c>
      <c r="M29" s="14">
        <v>110</v>
      </c>
      <c r="N29" s="14">
        <v>105</v>
      </c>
      <c r="O29" s="14">
        <v>120</v>
      </c>
      <c r="P29" s="14"/>
      <c r="Q29" s="15"/>
    </row>
    <row r="30" spans="1:17" ht="13.5" customHeight="1" x14ac:dyDescent="0.15">
      <c r="A30" s="10"/>
      <c r="B30" s="25" t="str">
        <f>(自動車!B30)</f>
        <v>松山市室町</v>
      </c>
      <c r="C30" s="39" t="s">
        <v>25</v>
      </c>
      <c r="D30" s="40">
        <v>48</v>
      </c>
      <c r="E30" s="40">
        <v>57</v>
      </c>
      <c r="F30" s="40">
        <v>49</v>
      </c>
      <c r="G30" s="40">
        <v>64</v>
      </c>
      <c r="H30" s="40">
        <v>70</v>
      </c>
      <c r="I30" s="40">
        <v>90</v>
      </c>
      <c r="J30" s="40">
        <v>80</v>
      </c>
      <c r="K30" s="40">
        <v>115</v>
      </c>
      <c r="L30" s="40">
        <v>261</v>
      </c>
      <c r="M30" s="40">
        <v>294</v>
      </c>
      <c r="N30" s="40">
        <v>328</v>
      </c>
      <c r="O30" s="40">
        <v>362</v>
      </c>
      <c r="P30" s="16">
        <f>SUM(D29:O30)</f>
        <v>4017</v>
      </c>
      <c r="Q30" s="17"/>
    </row>
    <row r="31" spans="1:17" ht="13.5" customHeight="1" x14ac:dyDescent="0.15">
      <c r="A31" s="12" t="str">
        <f>(自動車!A31)</f>
        <v>12.</v>
      </c>
      <c r="B31" s="7" t="str">
        <f>(自動車!B31)</f>
        <v>県)松山港線</v>
      </c>
      <c r="C31" s="41" t="s">
        <v>24</v>
      </c>
      <c r="D31" s="42">
        <v>138</v>
      </c>
      <c r="E31" s="42">
        <v>275</v>
      </c>
      <c r="F31" s="42">
        <v>113</v>
      </c>
      <c r="G31" s="42">
        <v>148</v>
      </c>
      <c r="H31" s="42">
        <v>127</v>
      </c>
      <c r="I31" s="42">
        <v>153</v>
      </c>
      <c r="J31" s="42">
        <v>141</v>
      </c>
      <c r="K31" s="42">
        <v>154</v>
      </c>
      <c r="L31" s="42">
        <v>209</v>
      </c>
      <c r="M31" s="42">
        <v>284</v>
      </c>
      <c r="N31" s="42">
        <v>281</v>
      </c>
      <c r="O31" s="42">
        <v>260</v>
      </c>
      <c r="P31" s="14"/>
      <c r="Q31" s="15"/>
    </row>
    <row r="32" spans="1:17" ht="13.5" customHeight="1" x14ac:dyDescent="0.15">
      <c r="A32" s="10"/>
      <c r="B32" s="25" t="str">
        <f>(自動車!B32)</f>
        <v>松山市宮田町</v>
      </c>
      <c r="C32" s="31" t="s">
        <v>25</v>
      </c>
      <c r="D32" s="16">
        <v>183</v>
      </c>
      <c r="E32" s="16">
        <v>308</v>
      </c>
      <c r="F32" s="16">
        <v>155</v>
      </c>
      <c r="G32" s="16">
        <v>135</v>
      </c>
      <c r="H32" s="16">
        <v>105</v>
      </c>
      <c r="I32" s="16">
        <v>168</v>
      </c>
      <c r="J32" s="16">
        <v>132</v>
      </c>
      <c r="K32" s="16">
        <v>160</v>
      </c>
      <c r="L32" s="16">
        <v>219</v>
      </c>
      <c r="M32" s="16">
        <v>230</v>
      </c>
      <c r="N32" s="16">
        <v>277</v>
      </c>
      <c r="O32" s="16">
        <v>265</v>
      </c>
      <c r="P32" s="16">
        <f>SUM(D31:O32)</f>
        <v>4620</v>
      </c>
      <c r="Q32" s="17"/>
    </row>
    <row r="33" spans="1:17" ht="13.5" customHeight="1" x14ac:dyDescent="0.15">
      <c r="A33" s="12" t="str">
        <f>(自動車!A33)</f>
        <v>13.</v>
      </c>
      <c r="B33" s="7" t="str">
        <f>(自動車!B33)</f>
        <v>市)中央山越線</v>
      </c>
      <c r="C33" s="38" t="s">
        <v>24</v>
      </c>
      <c r="D33" s="14">
        <v>30</v>
      </c>
      <c r="E33" s="14">
        <v>50</v>
      </c>
      <c r="F33" s="14">
        <v>19</v>
      </c>
      <c r="G33" s="14">
        <v>20</v>
      </c>
      <c r="H33" s="14">
        <v>26</v>
      </c>
      <c r="I33" s="14">
        <v>42</v>
      </c>
      <c r="J33" s="14">
        <v>35</v>
      </c>
      <c r="K33" s="14">
        <v>24</v>
      </c>
      <c r="L33" s="14">
        <v>52</v>
      </c>
      <c r="M33" s="14">
        <v>54</v>
      </c>
      <c r="N33" s="14">
        <v>85</v>
      </c>
      <c r="O33" s="14">
        <v>56</v>
      </c>
      <c r="P33" s="14"/>
      <c r="Q33" s="15"/>
    </row>
    <row r="34" spans="1:17" ht="13.5" customHeight="1" x14ac:dyDescent="0.15">
      <c r="A34" s="24"/>
      <c r="B34" s="25" t="str">
        <f>(自動車!B34)</f>
        <v>松山市山越６丁目</v>
      </c>
      <c r="C34" s="39" t="s">
        <v>25</v>
      </c>
      <c r="D34" s="40">
        <v>75</v>
      </c>
      <c r="E34" s="40">
        <v>135</v>
      </c>
      <c r="F34" s="40">
        <v>52</v>
      </c>
      <c r="G34" s="40">
        <v>31</v>
      </c>
      <c r="H34" s="40">
        <v>33</v>
      </c>
      <c r="I34" s="40">
        <v>45</v>
      </c>
      <c r="J34" s="40">
        <v>41</v>
      </c>
      <c r="K34" s="40">
        <v>47</v>
      </c>
      <c r="L34" s="40">
        <v>38</v>
      </c>
      <c r="M34" s="40">
        <v>44</v>
      </c>
      <c r="N34" s="40">
        <v>70</v>
      </c>
      <c r="O34" s="40">
        <v>54</v>
      </c>
      <c r="P34" s="16">
        <f>SUM(D33:O34)</f>
        <v>1158</v>
      </c>
      <c r="Q34" s="17"/>
    </row>
    <row r="35" spans="1:17" ht="13.5" customHeight="1" x14ac:dyDescent="0.15">
      <c r="A35" s="12" t="str">
        <f>(自動車!A35)</f>
        <v>14.</v>
      </c>
      <c r="B35" s="7" t="str">
        <f>(自動車!B35)</f>
        <v>市)堀之内公園内</v>
      </c>
      <c r="C35" s="41" t="s">
        <v>24</v>
      </c>
      <c r="D35" s="42">
        <v>225</v>
      </c>
      <c r="E35" s="42">
        <v>475</v>
      </c>
      <c r="F35" s="42">
        <v>205</v>
      </c>
      <c r="G35" s="42">
        <v>122</v>
      </c>
      <c r="H35" s="42">
        <v>95</v>
      </c>
      <c r="I35" s="42">
        <v>122</v>
      </c>
      <c r="J35" s="42">
        <v>120</v>
      </c>
      <c r="K35" s="42">
        <v>74</v>
      </c>
      <c r="L35" s="42">
        <v>78</v>
      </c>
      <c r="M35" s="42">
        <v>85</v>
      </c>
      <c r="N35" s="42">
        <v>126</v>
      </c>
      <c r="O35" s="42">
        <v>117</v>
      </c>
      <c r="P35" s="14"/>
      <c r="Q35" s="15"/>
    </row>
    <row r="36" spans="1:17" ht="13.5" customHeight="1" x14ac:dyDescent="0.15">
      <c r="A36" s="10"/>
      <c r="B36" s="25" t="str">
        <f>(自動車!B36)</f>
        <v>松山市堀之内</v>
      </c>
      <c r="C36" s="31" t="s">
        <v>25</v>
      </c>
      <c r="D36" s="16">
        <v>64</v>
      </c>
      <c r="E36" s="16">
        <v>138</v>
      </c>
      <c r="F36" s="16">
        <v>71</v>
      </c>
      <c r="G36" s="16">
        <v>77</v>
      </c>
      <c r="H36" s="16">
        <v>102</v>
      </c>
      <c r="I36" s="16">
        <v>120</v>
      </c>
      <c r="J36" s="16">
        <v>112</v>
      </c>
      <c r="K36" s="16">
        <v>103</v>
      </c>
      <c r="L36" s="16">
        <v>187</v>
      </c>
      <c r="M36" s="16">
        <v>122</v>
      </c>
      <c r="N36" s="16">
        <v>283</v>
      </c>
      <c r="O36" s="16">
        <v>251</v>
      </c>
      <c r="P36" s="16">
        <f>SUM(D35:O36)</f>
        <v>3474</v>
      </c>
      <c r="Q36" s="17"/>
    </row>
    <row r="37" spans="1:17" ht="13.5" customHeight="1" x14ac:dyDescent="0.15">
      <c r="A37" s="12" t="str">
        <f>(自動車!A37)</f>
        <v>15.</v>
      </c>
      <c r="B37" s="7" t="str">
        <f>(自動車!B37)</f>
        <v>市)堀之内公園内</v>
      </c>
      <c r="C37" s="41" t="s">
        <v>24</v>
      </c>
      <c r="D37" s="42">
        <v>48</v>
      </c>
      <c r="E37" s="42">
        <v>96</v>
      </c>
      <c r="F37" s="42">
        <v>132</v>
      </c>
      <c r="G37" s="42">
        <v>108</v>
      </c>
      <c r="H37" s="42">
        <v>68</v>
      </c>
      <c r="I37" s="42">
        <v>99</v>
      </c>
      <c r="J37" s="42">
        <v>96</v>
      </c>
      <c r="K37" s="42">
        <v>90</v>
      </c>
      <c r="L37" s="42">
        <v>69</v>
      </c>
      <c r="M37" s="42">
        <v>61</v>
      </c>
      <c r="N37" s="42">
        <v>59</v>
      </c>
      <c r="O37" s="42">
        <v>36</v>
      </c>
      <c r="P37" s="14"/>
      <c r="Q37" s="15"/>
    </row>
    <row r="38" spans="1:17" ht="13.5" customHeight="1" x14ac:dyDescent="0.15">
      <c r="A38" s="5"/>
      <c r="B38" s="25" t="str">
        <f>(自動車!B38)</f>
        <v>松山市堀之内</v>
      </c>
      <c r="C38" s="43" t="s">
        <v>25</v>
      </c>
      <c r="D38" s="18">
        <v>30</v>
      </c>
      <c r="E38" s="18">
        <v>37</v>
      </c>
      <c r="F38" s="18">
        <v>38</v>
      </c>
      <c r="G38" s="18">
        <v>76</v>
      </c>
      <c r="H38" s="18">
        <v>65</v>
      </c>
      <c r="I38" s="18">
        <v>65</v>
      </c>
      <c r="J38" s="18">
        <v>75</v>
      </c>
      <c r="K38" s="18">
        <v>76</v>
      </c>
      <c r="L38" s="18">
        <v>103</v>
      </c>
      <c r="M38" s="18">
        <v>166</v>
      </c>
      <c r="N38" s="18">
        <v>167</v>
      </c>
      <c r="O38" s="18">
        <v>133</v>
      </c>
      <c r="P38" s="18">
        <f>SUM(D37:O38)</f>
        <v>1993</v>
      </c>
      <c r="Q38" s="19"/>
    </row>
    <row r="39" spans="1:17" ht="13.15" customHeight="1" x14ac:dyDescent="0.15">
      <c r="B39" s="37"/>
      <c r="M39" s="36" t="s">
        <v>31</v>
      </c>
      <c r="O39" s="33"/>
      <c r="P39" s="33"/>
      <c r="Q39" s="33"/>
    </row>
    <row r="40" spans="1:17" ht="13.15" customHeight="1" x14ac:dyDescent="0.15">
      <c r="A40" s="32"/>
      <c r="B40" s="32"/>
      <c r="C40" s="32"/>
      <c r="D40" s="32"/>
      <c r="E40" s="32"/>
      <c r="F40" s="32"/>
      <c r="G40" s="32"/>
      <c r="H40" s="32"/>
      <c r="I40" s="34">
        <f>自動車!I120+1</f>
        <v>51</v>
      </c>
      <c r="J40" s="34"/>
      <c r="K40" s="34"/>
      <c r="M40" s="35" t="s">
        <v>35</v>
      </c>
      <c r="N40" s="34"/>
      <c r="O40" s="32"/>
      <c r="P40" s="32"/>
      <c r="Q40" s="32"/>
    </row>
    <row r="41" spans="1:17" ht="16.899999999999999" customHeight="1" x14ac:dyDescent="0.15">
      <c r="B41" s="3"/>
      <c r="D41" s="79" t="s">
        <v>28</v>
      </c>
      <c r="E41" s="80"/>
      <c r="F41" s="80"/>
      <c r="G41" s="80"/>
      <c r="H41" s="80"/>
      <c r="I41" s="80"/>
      <c r="J41" s="81" t="str">
        <f>$J$1</f>
        <v>（ 平 成 １８ 年度 ）</v>
      </c>
      <c r="K41" s="81"/>
      <c r="L41" s="81"/>
    </row>
    <row r="42" spans="1:17" ht="13.15" customHeight="1" x14ac:dyDescent="0.15">
      <c r="B42" s="4"/>
      <c r="Q42" s="3" t="s">
        <v>9</v>
      </c>
    </row>
    <row r="43" spans="1:17" ht="13.5" customHeight="1" x14ac:dyDescent="0.15">
      <c r="A43" s="76" t="s">
        <v>34</v>
      </c>
      <c r="B43" s="77"/>
      <c r="C43" s="78"/>
      <c r="D43" s="74" t="s">
        <v>11</v>
      </c>
      <c r="E43" s="74" t="s">
        <v>12</v>
      </c>
      <c r="F43" s="74" t="s">
        <v>13</v>
      </c>
      <c r="G43" s="74" t="s">
        <v>14</v>
      </c>
      <c r="H43" s="74" t="s">
        <v>15</v>
      </c>
      <c r="I43" s="74" t="s">
        <v>16</v>
      </c>
      <c r="J43" s="74" t="s">
        <v>17</v>
      </c>
      <c r="K43" s="74" t="s">
        <v>18</v>
      </c>
      <c r="L43" s="74" t="s">
        <v>19</v>
      </c>
      <c r="M43" s="74" t="s">
        <v>20</v>
      </c>
      <c r="N43" s="74" t="s">
        <v>21</v>
      </c>
      <c r="O43" s="74" t="s">
        <v>22</v>
      </c>
      <c r="P43" s="28" t="s">
        <v>32</v>
      </c>
      <c r="Q43" s="9" t="s">
        <v>10</v>
      </c>
    </row>
    <row r="44" spans="1:17" ht="13.5" customHeight="1" x14ac:dyDescent="0.15">
      <c r="A44" s="82" t="s">
        <v>33</v>
      </c>
      <c r="B44" s="83"/>
      <c r="C44" s="8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31" t="s">
        <v>23</v>
      </c>
      <c r="Q44" s="11" t="s">
        <v>23</v>
      </c>
    </row>
    <row r="45" spans="1:17" ht="13.5" customHeight="1" x14ac:dyDescent="0.15">
      <c r="A45" s="12" t="str">
        <f>(自動車!A45)</f>
        <v>16.</v>
      </c>
      <c r="B45" s="7" t="str">
        <f>(自動車!B45)</f>
        <v>市)中之川通線</v>
      </c>
      <c r="C45" s="38" t="s">
        <v>24</v>
      </c>
      <c r="D45" s="52">
        <v>58</v>
      </c>
      <c r="E45" s="52">
        <v>97</v>
      </c>
      <c r="F45" s="52">
        <v>64</v>
      </c>
      <c r="G45" s="52">
        <v>88</v>
      </c>
      <c r="H45" s="52">
        <v>56</v>
      </c>
      <c r="I45" s="52">
        <v>74</v>
      </c>
      <c r="J45" s="52">
        <v>49</v>
      </c>
      <c r="K45" s="52">
        <v>65</v>
      </c>
      <c r="L45" s="52">
        <v>122</v>
      </c>
      <c r="M45" s="52">
        <v>135</v>
      </c>
      <c r="N45" s="52">
        <v>230</v>
      </c>
      <c r="O45" s="52">
        <v>233</v>
      </c>
      <c r="P45" s="14"/>
      <c r="Q45" s="15"/>
    </row>
    <row r="46" spans="1:17" ht="13.5" customHeight="1" x14ac:dyDescent="0.15">
      <c r="A46" s="10"/>
      <c r="B46" s="25" t="str">
        <f>(自動車!B46)</f>
        <v>松山市湊町４丁目</v>
      </c>
      <c r="C46" s="39" t="s">
        <v>25</v>
      </c>
      <c r="D46" s="53">
        <v>121</v>
      </c>
      <c r="E46" s="53">
        <v>184</v>
      </c>
      <c r="F46" s="53">
        <v>61</v>
      </c>
      <c r="G46" s="53">
        <v>69</v>
      </c>
      <c r="H46" s="53">
        <v>76</v>
      </c>
      <c r="I46" s="53">
        <v>45</v>
      </c>
      <c r="J46" s="53">
        <v>78</v>
      </c>
      <c r="K46" s="53">
        <v>97</v>
      </c>
      <c r="L46" s="53">
        <v>58</v>
      </c>
      <c r="M46" s="53">
        <v>148</v>
      </c>
      <c r="N46" s="53">
        <v>178</v>
      </c>
      <c r="O46" s="53">
        <v>98</v>
      </c>
      <c r="P46" s="16">
        <f>SUM(D45:O46)</f>
        <v>2484</v>
      </c>
      <c r="Q46" s="17"/>
    </row>
    <row r="47" spans="1:17" ht="13.5" customHeight="1" x14ac:dyDescent="0.15">
      <c r="A47" s="12" t="str">
        <f>(自動車!A47)</f>
        <v>17.</v>
      </c>
      <c r="B47" s="7" t="str">
        <f>(自動車!B47)</f>
        <v>市)浮穴６７号線</v>
      </c>
      <c r="C47" s="41" t="s">
        <v>24</v>
      </c>
      <c r="D47" s="64" t="s">
        <v>126</v>
      </c>
      <c r="E47" s="64" t="s">
        <v>126</v>
      </c>
      <c r="F47" s="64" t="s">
        <v>126</v>
      </c>
      <c r="G47" s="64" t="s">
        <v>126</v>
      </c>
      <c r="H47" s="64" t="s">
        <v>126</v>
      </c>
      <c r="I47" s="64" t="s">
        <v>126</v>
      </c>
      <c r="J47" s="64" t="s">
        <v>126</v>
      </c>
      <c r="K47" s="64" t="s">
        <v>126</v>
      </c>
      <c r="L47" s="64" t="s">
        <v>126</v>
      </c>
      <c r="M47" s="64" t="s">
        <v>126</v>
      </c>
      <c r="N47" s="64" t="s">
        <v>126</v>
      </c>
      <c r="O47" s="64" t="s">
        <v>126</v>
      </c>
      <c r="P47" s="65"/>
      <c r="Q47" s="15"/>
    </row>
    <row r="48" spans="1:17" ht="13.5" customHeight="1" x14ac:dyDescent="0.15">
      <c r="A48" s="10"/>
      <c r="B48" s="25" t="str">
        <f>(自動車!B48)</f>
        <v>松山市南高井町</v>
      </c>
      <c r="C48" s="31" t="s">
        <v>25</v>
      </c>
      <c r="D48" s="67" t="s">
        <v>126</v>
      </c>
      <c r="E48" s="67" t="s">
        <v>126</v>
      </c>
      <c r="F48" s="67" t="s">
        <v>126</v>
      </c>
      <c r="G48" s="67" t="s">
        <v>126</v>
      </c>
      <c r="H48" s="67" t="s">
        <v>126</v>
      </c>
      <c r="I48" s="67" t="s">
        <v>126</v>
      </c>
      <c r="J48" s="67" t="s">
        <v>126</v>
      </c>
      <c r="K48" s="67" t="s">
        <v>126</v>
      </c>
      <c r="L48" s="67" t="s">
        <v>126</v>
      </c>
      <c r="M48" s="67" t="s">
        <v>126</v>
      </c>
      <c r="N48" s="67" t="s">
        <v>126</v>
      </c>
      <c r="O48" s="67" t="s">
        <v>126</v>
      </c>
      <c r="P48" s="67" t="s">
        <v>127</v>
      </c>
      <c r="Q48" s="17"/>
    </row>
    <row r="49" spans="1:17" ht="13.5" customHeight="1" x14ac:dyDescent="0.15">
      <c r="A49" s="12" t="str">
        <f>(自動車!A49)</f>
        <v>18.</v>
      </c>
      <c r="B49" s="7" t="str">
        <f>(自動車!B49)</f>
        <v>市)雄郡８８号線</v>
      </c>
      <c r="C49" s="38" t="s">
        <v>24</v>
      </c>
      <c r="D49" s="52">
        <v>57</v>
      </c>
      <c r="E49" s="52">
        <v>74</v>
      </c>
      <c r="F49" s="52">
        <v>20</v>
      </c>
      <c r="G49" s="52">
        <v>26</v>
      </c>
      <c r="H49" s="52">
        <v>30</v>
      </c>
      <c r="I49" s="52">
        <v>19</v>
      </c>
      <c r="J49" s="52">
        <v>23</v>
      </c>
      <c r="K49" s="52">
        <v>23</v>
      </c>
      <c r="L49" s="52">
        <v>33</v>
      </c>
      <c r="M49" s="52">
        <v>29</v>
      </c>
      <c r="N49" s="52">
        <v>33</v>
      </c>
      <c r="O49" s="52">
        <v>28</v>
      </c>
      <c r="P49" s="14"/>
      <c r="Q49" s="15"/>
    </row>
    <row r="50" spans="1:17" ht="13.5" customHeight="1" x14ac:dyDescent="0.15">
      <c r="A50" s="10"/>
      <c r="B50" s="25" t="str">
        <f>(自動車!B50)</f>
        <v>松山市小栗５丁目</v>
      </c>
      <c r="C50" s="39" t="s">
        <v>25</v>
      </c>
      <c r="D50" s="53">
        <v>14</v>
      </c>
      <c r="E50" s="53">
        <v>27</v>
      </c>
      <c r="F50" s="53">
        <v>18</v>
      </c>
      <c r="G50" s="53">
        <v>20</v>
      </c>
      <c r="H50" s="53">
        <v>17</v>
      </c>
      <c r="I50" s="53">
        <v>20</v>
      </c>
      <c r="J50" s="53">
        <v>26</v>
      </c>
      <c r="K50" s="53">
        <v>20</v>
      </c>
      <c r="L50" s="53">
        <v>32</v>
      </c>
      <c r="M50" s="53">
        <v>35</v>
      </c>
      <c r="N50" s="53">
        <v>58</v>
      </c>
      <c r="O50" s="53">
        <v>41</v>
      </c>
      <c r="P50" s="16">
        <f>SUM(D49:O50)</f>
        <v>723</v>
      </c>
      <c r="Q50" s="17"/>
    </row>
    <row r="51" spans="1:17" ht="13.5" customHeight="1" x14ac:dyDescent="0.15">
      <c r="A51" s="12" t="str">
        <f>(自動車!A51)</f>
        <v>19.</v>
      </c>
      <c r="B51" s="7" t="str">
        <f>(自動車!B51)</f>
        <v>市)素鵞６２号線</v>
      </c>
      <c r="C51" s="41" t="s">
        <v>24</v>
      </c>
      <c r="D51" s="54">
        <v>37</v>
      </c>
      <c r="E51" s="54">
        <v>32</v>
      </c>
      <c r="F51" s="54">
        <v>18</v>
      </c>
      <c r="G51" s="54">
        <v>21</v>
      </c>
      <c r="H51" s="54">
        <v>16</v>
      </c>
      <c r="I51" s="54">
        <v>22</v>
      </c>
      <c r="J51" s="54">
        <v>28</v>
      </c>
      <c r="K51" s="54">
        <v>19</v>
      </c>
      <c r="L51" s="54">
        <v>30</v>
      </c>
      <c r="M51" s="54">
        <v>42</v>
      </c>
      <c r="N51" s="54">
        <v>36</v>
      </c>
      <c r="O51" s="54">
        <v>50</v>
      </c>
      <c r="P51" s="14"/>
      <c r="Q51" s="15"/>
    </row>
    <row r="52" spans="1:17" ht="13.5" customHeight="1" x14ac:dyDescent="0.15">
      <c r="A52" s="10"/>
      <c r="B52" s="25" t="str">
        <f>(自動車!B52)</f>
        <v>松山市枝松５丁目</v>
      </c>
      <c r="C52" s="31" t="s">
        <v>25</v>
      </c>
      <c r="D52" s="51">
        <v>32</v>
      </c>
      <c r="E52" s="51">
        <v>58</v>
      </c>
      <c r="F52" s="51">
        <v>23</v>
      </c>
      <c r="G52" s="51">
        <v>19</v>
      </c>
      <c r="H52" s="51">
        <v>22</v>
      </c>
      <c r="I52" s="51">
        <v>24</v>
      </c>
      <c r="J52" s="51">
        <v>24</v>
      </c>
      <c r="K52" s="51">
        <v>13</v>
      </c>
      <c r="L52" s="51">
        <v>22</v>
      </c>
      <c r="M52" s="51">
        <v>30</v>
      </c>
      <c r="N52" s="51">
        <v>39</v>
      </c>
      <c r="O52" s="51">
        <v>26</v>
      </c>
      <c r="P52" s="16">
        <f>SUM(D51:O52)</f>
        <v>683</v>
      </c>
      <c r="Q52" s="17"/>
    </row>
    <row r="53" spans="1:17" ht="13.5" customHeight="1" x14ac:dyDescent="0.15">
      <c r="A53" s="12" t="str">
        <f>(自動車!A53)</f>
        <v>20.</v>
      </c>
      <c r="B53" s="7" t="str">
        <f>(自動車!B53)</f>
        <v>市)素鵞７１号線</v>
      </c>
      <c r="C53" s="38" t="s">
        <v>24</v>
      </c>
      <c r="D53" s="52">
        <v>35</v>
      </c>
      <c r="E53" s="52">
        <v>44</v>
      </c>
      <c r="F53" s="52">
        <v>18</v>
      </c>
      <c r="G53" s="52">
        <v>12</v>
      </c>
      <c r="H53" s="52">
        <v>10</v>
      </c>
      <c r="I53" s="52">
        <v>8</v>
      </c>
      <c r="J53" s="52">
        <v>12</v>
      </c>
      <c r="K53" s="52">
        <v>10</v>
      </c>
      <c r="L53" s="52">
        <v>13</v>
      </c>
      <c r="M53" s="52">
        <v>16</v>
      </c>
      <c r="N53" s="52">
        <v>18</v>
      </c>
      <c r="O53" s="52">
        <v>13</v>
      </c>
      <c r="P53" s="14"/>
      <c r="Q53" s="15"/>
    </row>
    <row r="54" spans="1:17" ht="13.5" customHeight="1" x14ac:dyDescent="0.15">
      <c r="A54" s="10"/>
      <c r="B54" s="25" t="str">
        <f>(自動車!B54)</f>
        <v>松山市小坂３丁目</v>
      </c>
      <c r="C54" s="39" t="s">
        <v>25</v>
      </c>
      <c r="D54" s="53">
        <v>15</v>
      </c>
      <c r="E54" s="53">
        <v>12</v>
      </c>
      <c r="F54" s="53">
        <v>13</v>
      </c>
      <c r="G54" s="53">
        <v>11</v>
      </c>
      <c r="H54" s="53">
        <v>10</v>
      </c>
      <c r="I54" s="53">
        <v>7</v>
      </c>
      <c r="J54" s="53">
        <v>13</v>
      </c>
      <c r="K54" s="53">
        <v>18</v>
      </c>
      <c r="L54" s="53">
        <v>14</v>
      </c>
      <c r="M54" s="53">
        <v>31</v>
      </c>
      <c r="N54" s="53">
        <v>14</v>
      </c>
      <c r="O54" s="53">
        <v>19</v>
      </c>
      <c r="P54" s="16">
        <f>SUM(D53:O54)</f>
        <v>386</v>
      </c>
      <c r="Q54" s="17"/>
    </row>
    <row r="55" spans="1:17" ht="13.5" customHeight="1" x14ac:dyDescent="0.15">
      <c r="A55" s="12" t="str">
        <f>(自動車!A55)</f>
        <v>21.</v>
      </c>
      <c r="B55" s="7" t="str">
        <f>(自動車!B55)</f>
        <v>市)素鵞５９号線</v>
      </c>
      <c r="C55" s="41" t="s">
        <v>24</v>
      </c>
      <c r="D55" s="54">
        <v>15</v>
      </c>
      <c r="E55" s="54">
        <v>11</v>
      </c>
      <c r="F55" s="54">
        <v>10</v>
      </c>
      <c r="G55" s="54">
        <v>14</v>
      </c>
      <c r="H55" s="54">
        <v>15</v>
      </c>
      <c r="I55" s="54">
        <v>18</v>
      </c>
      <c r="J55" s="54">
        <v>28</v>
      </c>
      <c r="K55" s="54">
        <v>13</v>
      </c>
      <c r="L55" s="54">
        <v>35</v>
      </c>
      <c r="M55" s="54">
        <v>44</v>
      </c>
      <c r="N55" s="54">
        <v>57</v>
      </c>
      <c r="O55" s="54">
        <v>36</v>
      </c>
      <c r="P55" s="14"/>
      <c r="Q55" s="15"/>
    </row>
    <row r="56" spans="1:17" ht="13.5" customHeight="1" x14ac:dyDescent="0.15">
      <c r="A56" s="10"/>
      <c r="B56" s="25" t="str">
        <f>(自動車!B56)</f>
        <v>松山市小坂１丁目</v>
      </c>
      <c r="C56" s="31" t="s">
        <v>25</v>
      </c>
      <c r="D56" s="51">
        <v>44</v>
      </c>
      <c r="E56" s="51">
        <v>95</v>
      </c>
      <c r="F56" s="51">
        <v>31</v>
      </c>
      <c r="G56" s="51">
        <v>25</v>
      </c>
      <c r="H56" s="51">
        <v>13</v>
      </c>
      <c r="I56" s="51">
        <v>22</v>
      </c>
      <c r="J56" s="51">
        <v>23</v>
      </c>
      <c r="K56" s="51">
        <v>24</v>
      </c>
      <c r="L56" s="51">
        <v>25</v>
      </c>
      <c r="M56" s="51">
        <v>36</v>
      </c>
      <c r="N56" s="51">
        <v>34</v>
      </c>
      <c r="O56" s="51">
        <v>27</v>
      </c>
      <c r="P56" s="16">
        <f>SUM(D55:O56)</f>
        <v>695</v>
      </c>
      <c r="Q56" s="17"/>
    </row>
    <row r="57" spans="1:17" ht="13.5" customHeight="1" x14ac:dyDescent="0.15">
      <c r="A57" s="12" t="str">
        <f>(自動車!A57)</f>
        <v>22.</v>
      </c>
      <c r="B57" s="7" t="str">
        <f>(自動車!B57)</f>
        <v>市)市役所前天山線</v>
      </c>
      <c r="C57" s="38" t="s">
        <v>24</v>
      </c>
      <c r="D57" s="52">
        <v>16</v>
      </c>
      <c r="E57" s="52">
        <v>210</v>
      </c>
      <c r="F57" s="52">
        <v>55</v>
      </c>
      <c r="G57" s="52">
        <v>40</v>
      </c>
      <c r="H57" s="52">
        <v>65</v>
      </c>
      <c r="I57" s="52">
        <v>97</v>
      </c>
      <c r="J57" s="52">
        <v>79</v>
      </c>
      <c r="K57" s="52">
        <v>52</v>
      </c>
      <c r="L57" s="52">
        <v>59</v>
      </c>
      <c r="M57" s="52">
        <v>72</v>
      </c>
      <c r="N57" s="52">
        <v>91</v>
      </c>
      <c r="O57" s="52">
        <v>113</v>
      </c>
      <c r="P57" s="14"/>
      <c r="Q57" s="15"/>
    </row>
    <row r="58" spans="1:17" ht="13.5" customHeight="1" x14ac:dyDescent="0.15">
      <c r="A58" s="10"/>
      <c r="B58" s="25" t="str">
        <f>(自動車!B58)</f>
        <v>松山市三番町４丁目</v>
      </c>
      <c r="C58" s="39" t="s">
        <v>25</v>
      </c>
      <c r="D58" s="53">
        <v>107</v>
      </c>
      <c r="E58" s="53">
        <v>57</v>
      </c>
      <c r="F58" s="53">
        <v>63</v>
      </c>
      <c r="G58" s="53">
        <v>38</v>
      </c>
      <c r="H58" s="53">
        <v>51</v>
      </c>
      <c r="I58" s="53">
        <v>73</v>
      </c>
      <c r="J58" s="53">
        <v>62</v>
      </c>
      <c r="K58" s="53">
        <v>53</v>
      </c>
      <c r="L58" s="53">
        <v>56</v>
      </c>
      <c r="M58" s="53">
        <v>73</v>
      </c>
      <c r="N58" s="53">
        <v>143</v>
      </c>
      <c r="O58" s="53">
        <v>104</v>
      </c>
      <c r="P58" s="16">
        <f>SUM(D57:O58)</f>
        <v>1829</v>
      </c>
      <c r="Q58" s="17"/>
    </row>
    <row r="59" spans="1:17" ht="13.5" customHeight="1" x14ac:dyDescent="0.15">
      <c r="A59" s="12" t="str">
        <f>(自動車!A59)</f>
        <v>23.</v>
      </c>
      <c r="B59" s="7" t="str">
        <f>(自動車!B59)</f>
        <v>市)新玉１号線</v>
      </c>
      <c r="C59" s="41" t="s">
        <v>24</v>
      </c>
      <c r="D59" s="54">
        <v>15</v>
      </c>
      <c r="E59" s="54">
        <v>27</v>
      </c>
      <c r="F59" s="54">
        <v>23</v>
      </c>
      <c r="G59" s="54">
        <v>24</v>
      </c>
      <c r="H59" s="54">
        <v>18</v>
      </c>
      <c r="I59" s="54">
        <v>22</v>
      </c>
      <c r="J59" s="54">
        <v>9</v>
      </c>
      <c r="K59" s="54">
        <v>19</v>
      </c>
      <c r="L59" s="54">
        <v>25</v>
      </c>
      <c r="M59" s="54">
        <v>31</v>
      </c>
      <c r="N59" s="54">
        <v>55</v>
      </c>
      <c r="O59" s="54">
        <v>29</v>
      </c>
      <c r="P59" s="14"/>
      <c r="Q59" s="15"/>
    </row>
    <row r="60" spans="1:17" ht="13.5" customHeight="1" x14ac:dyDescent="0.15">
      <c r="A60" s="10"/>
      <c r="B60" s="25" t="str">
        <f>(自動車!B60)</f>
        <v>松山市南江戸１丁目</v>
      </c>
      <c r="C60" s="31" t="s">
        <v>25</v>
      </c>
      <c r="D60" s="51">
        <v>29</v>
      </c>
      <c r="E60" s="51">
        <v>42</v>
      </c>
      <c r="F60" s="51">
        <v>20</v>
      </c>
      <c r="G60" s="51">
        <v>21</v>
      </c>
      <c r="H60" s="51">
        <v>13</v>
      </c>
      <c r="I60" s="51">
        <v>17</v>
      </c>
      <c r="J60" s="51">
        <v>13</v>
      </c>
      <c r="K60" s="51">
        <v>17</v>
      </c>
      <c r="L60" s="51">
        <v>17</v>
      </c>
      <c r="M60" s="51">
        <v>29</v>
      </c>
      <c r="N60" s="51">
        <v>30</v>
      </c>
      <c r="O60" s="51">
        <v>21</v>
      </c>
      <c r="P60" s="16">
        <f>SUM(D59:O60)</f>
        <v>566</v>
      </c>
      <c r="Q60" s="17"/>
    </row>
    <row r="61" spans="1:17" ht="13.5" customHeight="1" x14ac:dyDescent="0.15">
      <c r="A61" s="12" t="str">
        <f>(自動車!A61)</f>
        <v>24.</v>
      </c>
      <c r="B61" s="7" t="str">
        <f>(自動車!B61)</f>
        <v>市)松山環状線（西部）</v>
      </c>
      <c r="C61" s="38" t="s">
        <v>24</v>
      </c>
      <c r="D61" s="52">
        <v>126</v>
      </c>
      <c r="E61" s="52">
        <v>219</v>
      </c>
      <c r="F61" s="52">
        <v>39</v>
      </c>
      <c r="G61" s="52">
        <v>24</v>
      </c>
      <c r="H61" s="52">
        <v>23</v>
      </c>
      <c r="I61" s="52">
        <v>9</v>
      </c>
      <c r="J61" s="52">
        <v>27</v>
      </c>
      <c r="K61" s="52">
        <v>7</v>
      </c>
      <c r="L61" s="52">
        <v>25</v>
      </c>
      <c r="M61" s="52">
        <v>29</v>
      </c>
      <c r="N61" s="52">
        <v>30</v>
      </c>
      <c r="O61" s="52">
        <v>18</v>
      </c>
      <c r="P61" s="14"/>
      <c r="Q61" s="15"/>
    </row>
    <row r="62" spans="1:17" ht="13.5" customHeight="1" x14ac:dyDescent="0.15">
      <c r="A62" s="10"/>
      <c r="B62" s="25" t="str">
        <f>(自動車!B62)</f>
        <v>松山市空港通２丁目</v>
      </c>
      <c r="C62" s="39" t="s">
        <v>25</v>
      </c>
      <c r="D62" s="53">
        <v>38</v>
      </c>
      <c r="E62" s="53">
        <v>32</v>
      </c>
      <c r="F62" s="53">
        <v>17</v>
      </c>
      <c r="G62" s="53">
        <v>34</v>
      </c>
      <c r="H62" s="53">
        <v>15</v>
      </c>
      <c r="I62" s="53">
        <v>12</v>
      </c>
      <c r="J62" s="53">
        <v>17</v>
      </c>
      <c r="K62" s="53">
        <v>26</v>
      </c>
      <c r="L62" s="53">
        <v>55</v>
      </c>
      <c r="M62" s="53">
        <v>70</v>
      </c>
      <c r="N62" s="53">
        <v>71</v>
      </c>
      <c r="O62" s="53">
        <v>84</v>
      </c>
      <c r="P62" s="16">
        <f>SUM(D61:O62)</f>
        <v>1047</v>
      </c>
      <c r="Q62" s="17"/>
    </row>
    <row r="63" spans="1:17" ht="13.5" customHeight="1" x14ac:dyDescent="0.15">
      <c r="A63" s="24" t="str">
        <f>(自動車!A63)</f>
        <v>25.</v>
      </c>
      <c r="B63" s="7" t="str">
        <f>(自動車!B63)</f>
        <v>市)千舟町古川線</v>
      </c>
      <c r="C63" s="41" t="s">
        <v>24</v>
      </c>
      <c r="D63" s="49">
        <v>244</v>
      </c>
      <c r="E63" s="50">
        <v>419</v>
      </c>
      <c r="F63" s="50">
        <v>207</v>
      </c>
      <c r="G63" s="50">
        <v>131</v>
      </c>
      <c r="H63" s="50">
        <v>112</v>
      </c>
      <c r="I63" s="50">
        <v>117</v>
      </c>
      <c r="J63" s="50">
        <v>110</v>
      </c>
      <c r="K63" s="50">
        <v>57</v>
      </c>
      <c r="L63" s="50">
        <v>122</v>
      </c>
      <c r="M63" s="50">
        <v>199</v>
      </c>
      <c r="N63" s="50">
        <v>218</v>
      </c>
      <c r="O63" s="50">
        <v>154</v>
      </c>
      <c r="P63" s="14"/>
      <c r="Q63" s="27"/>
    </row>
    <row r="64" spans="1:17" ht="13.5" customHeight="1" x14ac:dyDescent="0.15">
      <c r="A64" s="24"/>
      <c r="B64" s="25" t="str">
        <f>(自動車!B64)</f>
        <v>松山市湊町４丁目</v>
      </c>
      <c r="C64" s="31" t="s">
        <v>25</v>
      </c>
      <c r="D64" s="51">
        <v>78</v>
      </c>
      <c r="E64" s="51">
        <v>125</v>
      </c>
      <c r="F64" s="51">
        <v>87</v>
      </c>
      <c r="G64" s="51">
        <v>112</v>
      </c>
      <c r="H64" s="51">
        <v>100</v>
      </c>
      <c r="I64" s="51">
        <v>115</v>
      </c>
      <c r="J64" s="51">
        <v>114</v>
      </c>
      <c r="K64" s="51">
        <v>115</v>
      </c>
      <c r="L64" s="51">
        <v>142</v>
      </c>
      <c r="M64" s="51">
        <v>229</v>
      </c>
      <c r="N64" s="51">
        <v>242</v>
      </c>
      <c r="O64" s="51">
        <v>284</v>
      </c>
      <c r="P64" s="51">
        <f>SUM(D63:O64)</f>
        <v>3833</v>
      </c>
      <c r="Q64" s="27"/>
    </row>
    <row r="65" spans="1:17" ht="13.5" customHeight="1" x14ac:dyDescent="0.15">
      <c r="A65" s="12" t="str">
        <f>(自動車!A65)</f>
        <v>26.</v>
      </c>
      <c r="B65" s="7" t="str">
        <f>(自動車!B65)</f>
        <v>市)花園町通線（市駅前広場）</v>
      </c>
      <c r="C65" s="38" t="s">
        <v>24</v>
      </c>
      <c r="D65" s="52">
        <v>89</v>
      </c>
      <c r="E65" s="52">
        <v>161</v>
      </c>
      <c r="F65" s="52">
        <v>111</v>
      </c>
      <c r="G65" s="52">
        <v>83</v>
      </c>
      <c r="H65" s="52">
        <v>66</v>
      </c>
      <c r="I65" s="52">
        <v>87</v>
      </c>
      <c r="J65" s="52">
        <v>78</v>
      </c>
      <c r="K65" s="52">
        <v>74</v>
      </c>
      <c r="L65" s="52">
        <v>126</v>
      </c>
      <c r="M65" s="52">
        <v>144</v>
      </c>
      <c r="N65" s="52">
        <v>195</v>
      </c>
      <c r="O65" s="52">
        <v>195</v>
      </c>
      <c r="P65" s="52"/>
      <c r="Q65" s="15"/>
    </row>
    <row r="66" spans="1:17" ht="13.5" customHeight="1" x14ac:dyDescent="0.15">
      <c r="A66" s="10"/>
      <c r="B66" s="25" t="str">
        <f>(自動車!B66)</f>
        <v>松山市湊町５丁目</v>
      </c>
      <c r="C66" s="39" t="s">
        <v>25</v>
      </c>
      <c r="D66" s="53">
        <v>101</v>
      </c>
      <c r="E66" s="53">
        <v>191</v>
      </c>
      <c r="F66" s="53">
        <v>116</v>
      </c>
      <c r="G66" s="53">
        <v>63</v>
      </c>
      <c r="H66" s="53">
        <v>58</v>
      </c>
      <c r="I66" s="53">
        <v>72</v>
      </c>
      <c r="J66" s="53">
        <v>71</v>
      </c>
      <c r="K66" s="53">
        <v>86</v>
      </c>
      <c r="L66" s="53">
        <v>99</v>
      </c>
      <c r="M66" s="53">
        <v>164</v>
      </c>
      <c r="N66" s="53">
        <v>173</v>
      </c>
      <c r="O66" s="53">
        <v>173</v>
      </c>
      <c r="P66" s="51">
        <f>SUM(D65:O66)</f>
        <v>2776</v>
      </c>
      <c r="Q66" s="17"/>
    </row>
    <row r="67" spans="1:17" ht="13.5" customHeight="1" x14ac:dyDescent="0.15">
      <c r="A67" s="12" t="str">
        <f>(自動車!A67)</f>
        <v>27.</v>
      </c>
      <c r="B67" s="7" t="str">
        <f>(自動車!B67)</f>
        <v>市)堀之内公園内</v>
      </c>
      <c r="C67" s="41" t="s">
        <v>36</v>
      </c>
      <c r="D67" s="54">
        <v>52</v>
      </c>
      <c r="E67" s="54">
        <v>97</v>
      </c>
      <c r="F67" s="54">
        <v>60</v>
      </c>
      <c r="G67" s="54">
        <v>74</v>
      </c>
      <c r="H67" s="54">
        <v>80</v>
      </c>
      <c r="I67" s="54">
        <v>108</v>
      </c>
      <c r="J67" s="54">
        <v>87</v>
      </c>
      <c r="K67" s="54">
        <v>97</v>
      </c>
      <c r="L67" s="54">
        <v>137</v>
      </c>
      <c r="M67" s="54">
        <v>87</v>
      </c>
      <c r="N67" s="54">
        <v>238</v>
      </c>
      <c r="O67" s="54">
        <v>179</v>
      </c>
      <c r="P67" s="52"/>
      <c r="Q67" s="15"/>
    </row>
    <row r="68" spans="1:17" ht="13.5" customHeight="1" x14ac:dyDescent="0.15">
      <c r="A68" s="10"/>
      <c r="B68" s="25" t="str">
        <f>(自動車!B68)</f>
        <v>松山市堀之内</v>
      </c>
      <c r="C68" s="31" t="s">
        <v>37</v>
      </c>
      <c r="D68" s="51">
        <v>207</v>
      </c>
      <c r="E68" s="51">
        <v>556</v>
      </c>
      <c r="F68" s="51">
        <v>227</v>
      </c>
      <c r="G68" s="51">
        <v>123</v>
      </c>
      <c r="H68" s="51">
        <v>112</v>
      </c>
      <c r="I68" s="51">
        <v>123</v>
      </c>
      <c r="J68" s="51">
        <v>127</v>
      </c>
      <c r="K68" s="51">
        <v>124</v>
      </c>
      <c r="L68" s="51">
        <v>125</v>
      </c>
      <c r="M68" s="51">
        <v>139</v>
      </c>
      <c r="N68" s="51">
        <v>185</v>
      </c>
      <c r="O68" s="51">
        <v>99</v>
      </c>
      <c r="P68" s="51">
        <f>SUM(D67:O68)</f>
        <v>3443</v>
      </c>
      <c r="Q68" s="17"/>
    </row>
    <row r="69" spans="1:17" ht="13.5" customHeight="1" x14ac:dyDescent="0.15">
      <c r="A69" s="12" t="str">
        <f>(自動車!A69)</f>
        <v>28.</v>
      </c>
      <c r="B69" s="7" t="str">
        <f>(自動車!B69)</f>
        <v>市)堀之内公園内</v>
      </c>
      <c r="C69" s="38" t="s">
        <v>39</v>
      </c>
      <c r="D69" s="52">
        <v>15</v>
      </c>
      <c r="E69" s="52">
        <v>23</v>
      </c>
      <c r="F69" s="52">
        <v>23</v>
      </c>
      <c r="G69" s="52">
        <v>35</v>
      </c>
      <c r="H69" s="52">
        <v>59</v>
      </c>
      <c r="I69" s="52">
        <v>69</v>
      </c>
      <c r="J69" s="52">
        <v>67</v>
      </c>
      <c r="K69" s="52">
        <v>124</v>
      </c>
      <c r="L69" s="52">
        <v>108</v>
      </c>
      <c r="M69" s="52">
        <v>84</v>
      </c>
      <c r="N69" s="52">
        <v>110</v>
      </c>
      <c r="O69" s="52">
        <v>77</v>
      </c>
      <c r="P69" s="55"/>
      <c r="Q69" s="15"/>
    </row>
    <row r="70" spans="1:17" ht="13.5" customHeight="1" x14ac:dyDescent="0.15">
      <c r="A70" s="10"/>
      <c r="B70" s="25" t="str">
        <f>(自動車!B70)</f>
        <v>松山市堀之内</v>
      </c>
      <c r="C70" s="39" t="s">
        <v>38</v>
      </c>
      <c r="D70" s="53">
        <v>56</v>
      </c>
      <c r="E70" s="53">
        <v>125</v>
      </c>
      <c r="F70" s="53">
        <v>154</v>
      </c>
      <c r="G70" s="53">
        <v>116</v>
      </c>
      <c r="H70" s="53">
        <v>85</v>
      </c>
      <c r="I70" s="53">
        <v>109</v>
      </c>
      <c r="J70" s="53">
        <v>99</v>
      </c>
      <c r="K70" s="53">
        <v>163</v>
      </c>
      <c r="L70" s="53">
        <v>94</v>
      </c>
      <c r="M70" s="53">
        <v>79</v>
      </c>
      <c r="N70" s="53">
        <v>65</v>
      </c>
      <c r="O70" s="53">
        <v>56</v>
      </c>
      <c r="P70" s="51">
        <f>SUM(D69:O70)</f>
        <v>1995</v>
      </c>
      <c r="Q70" s="17"/>
    </row>
    <row r="71" spans="1:17" ht="13.5" customHeight="1" x14ac:dyDescent="0.15">
      <c r="A71" s="12" t="str">
        <f>(自動車!A71)</f>
        <v>29.</v>
      </c>
      <c r="B71" s="7" t="str">
        <f>(自動車!B71)</f>
        <v>市)常竹小川線</v>
      </c>
      <c r="C71" s="41" t="s">
        <v>39</v>
      </c>
      <c r="D71" s="42">
        <v>17</v>
      </c>
      <c r="E71" s="42">
        <v>1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1</v>
      </c>
      <c r="N71" s="42">
        <v>0</v>
      </c>
      <c r="O71" s="42">
        <v>1</v>
      </c>
      <c r="P71" s="55"/>
      <c r="Q71" s="15"/>
    </row>
    <row r="72" spans="1:17" ht="13.5" customHeight="1" x14ac:dyDescent="0.15">
      <c r="A72" s="10"/>
      <c r="B72" s="25" t="str">
        <f>(自動車!B72)</f>
        <v>松山市小川甲</v>
      </c>
      <c r="C72" s="31" t="s">
        <v>38</v>
      </c>
      <c r="D72" s="16">
        <v>1</v>
      </c>
      <c r="E72" s="16">
        <v>1</v>
      </c>
      <c r="F72" s="16">
        <v>1</v>
      </c>
      <c r="G72" s="16">
        <v>1</v>
      </c>
      <c r="H72" s="16">
        <v>0</v>
      </c>
      <c r="I72" s="16">
        <v>0</v>
      </c>
      <c r="J72" s="16">
        <v>0</v>
      </c>
      <c r="K72" s="16">
        <v>1</v>
      </c>
      <c r="L72" s="16">
        <v>0</v>
      </c>
      <c r="M72" s="16">
        <v>4</v>
      </c>
      <c r="N72" s="16">
        <v>14</v>
      </c>
      <c r="O72" s="16">
        <v>1</v>
      </c>
      <c r="P72" s="51">
        <f>SUM(D71:O72)</f>
        <v>44</v>
      </c>
      <c r="Q72" s="17"/>
    </row>
    <row r="73" spans="1:17" ht="13.5" customHeight="1" x14ac:dyDescent="0.15">
      <c r="A73" s="12" t="str">
        <f>(自動車!A73)</f>
        <v>30.</v>
      </c>
      <c r="B73" s="7" t="str">
        <f>(自動車!B73)</f>
        <v>市)雄郡99号線</v>
      </c>
      <c r="C73" s="38" t="s">
        <v>39</v>
      </c>
      <c r="D73" s="14">
        <v>33</v>
      </c>
      <c r="E73" s="14">
        <v>77</v>
      </c>
      <c r="F73" s="14">
        <v>15</v>
      </c>
      <c r="G73" s="14">
        <v>23</v>
      </c>
      <c r="H73" s="14">
        <v>6</v>
      </c>
      <c r="I73" s="14">
        <v>8</v>
      </c>
      <c r="J73" s="14">
        <v>7</v>
      </c>
      <c r="K73" s="14">
        <v>10</v>
      </c>
      <c r="L73" s="14">
        <v>10</v>
      </c>
      <c r="M73" s="14">
        <v>19</v>
      </c>
      <c r="N73" s="14">
        <v>21</v>
      </c>
      <c r="O73" s="14">
        <v>29</v>
      </c>
      <c r="P73" s="55"/>
      <c r="Q73" s="15"/>
    </row>
    <row r="74" spans="1:17" ht="13.5" customHeight="1" x14ac:dyDescent="0.15">
      <c r="A74" s="10"/>
      <c r="B74" s="25" t="str">
        <f>(自動車!B74)</f>
        <v>松山市藤原町</v>
      </c>
      <c r="C74" s="39" t="s">
        <v>38</v>
      </c>
      <c r="D74" s="40">
        <v>27</v>
      </c>
      <c r="E74" s="40">
        <v>38</v>
      </c>
      <c r="F74" s="40">
        <v>8</v>
      </c>
      <c r="G74" s="40">
        <v>12</v>
      </c>
      <c r="H74" s="40">
        <v>18</v>
      </c>
      <c r="I74" s="40">
        <v>15</v>
      </c>
      <c r="J74" s="40">
        <v>13</v>
      </c>
      <c r="K74" s="40">
        <v>5</v>
      </c>
      <c r="L74" s="40">
        <v>15</v>
      </c>
      <c r="M74" s="40">
        <v>20</v>
      </c>
      <c r="N74" s="40">
        <v>15</v>
      </c>
      <c r="O74" s="40">
        <v>18</v>
      </c>
      <c r="P74" s="51">
        <f>SUM(D73:O74)</f>
        <v>462</v>
      </c>
      <c r="Q74" s="17"/>
    </row>
    <row r="75" spans="1:17" ht="13.5" customHeight="1" x14ac:dyDescent="0.15">
      <c r="A75" s="12" t="str">
        <f>(自動車!A75)</f>
        <v>31.</v>
      </c>
      <c r="B75" s="7" t="str">
        <f>(自動車!B75)</f>
        <v>市)辻中西線</v>
      </c>
      <c r="C75" s="41" t="s">
        <v>39</v>
      </c>
      <c r="D75" s="64" t="s">
        <v>126</v>
      </c>
      <c r="E75" s="64" t="s">
        <v>126</v>
      </c>
      <c r="F75" s="64" t="s">
        <v>126</v>
      </c>
      <c r="G75" s="64" t="s">
        <v>126</v>
      </c>
      <c r="H75" s="64" t="s">
        <v>126</v>
      </c>
      <c r="I75" s="64" t="s">
        <v>126</v>
      </c>
      <c r="J75" s="64" t="s">
        <v>126</v>
      </c>
      <c r="K75" s="64" t="s">
        <v>126</v>
      </c>
      <c r="L75" s="64" t="s">
        <v>126</v>
      </c>
      <c r="M75" s="64" t="s">
        <v>126</v>
      </c>
      <c r="N75" s="64" t="s">
        <v>126</v>
      </c>
      <c r="O75" s="64" t="s">
        <v>126</v>
      </c>
      <c r="P75" s="65"/>
      <c r="Q75" s="15"/>
    </row>
    <row r="76" spans="1:17" ht="13.5" customHeight="1" x14ac:dyDescent="0.15">
      <c r="A76" s="10"/>
      <c r="B76" s="25" t="str">
        <f>(自動車!B76)</f>
        <v>松山市北条辻</v>
      </c>
      <c r="C76" s="31" t="s">
        <v>38</v>
      </c>
      <c r="D76" s="67" t="s">
        <v>126</v>
      </c>
      <c r="E76" s="67" t="s">
        <v>126</v>
      </c>
      <c r="F76" s="67" t="s">
        <v>126</v>
      </c>
      <c r="G76" s="67" t="s">
        <v>126</v>
      </c>
      <c r="H76" s="67" t="s">
        <v>126</v>
      </c>
      <c r="I76" s="67" t="s">
        <v>126</v>
      </c>
      <c r="J76" s="67" t="s">
        <v>126</v>
      </c>
      <c r="K76" s="67" t="s">
        <v>126</v>
      </c>
      <c r="L76" s="67" t="s">
        <v>126</v>
      </c>
      <c r="M76" s="67" t="s">
        <v>126</v>
      </c>
      <c r="N76" s="67" t="s">
        <v>126</v>
      </c>
      <c r="O76" s="67" t="s">
        <v>126</v>
      </c>
      <c r="P76" s="67" t="s">
        <v>127</v>
      </c>
      <c r="Q76" s="17"/>
    </row>
    <row r="77" spans="1:17" ht="13.5" customHeight="1" x14ac:dyDescent="0.15">
      <c r="A77" s="12" t="str">
        <f>(自動車!A77)</f>
        <v>32.</v>
      </c>
      <c r="B77" s="7" t="str">
        <f>(自動車!B77)</f>
        <v>市)北条椋の原線</v>
      </c>
      <c r="C77" s="41" t="s">
        <v>39</v>
      </c>
      <c r="D77" s="64" t="s">
        <v>126</v>
      </c>
      <c r="E77" s="64" t="s">
        <v>126</v>
      </c>
      <c r="F77" s="64" t="s">
        <v>126</v>
      </c>
      <c r="G77" s="64" t="s">
        <v>126</v>
      </c>
      <c r="H77" s="64" t="s">
        <v>126</v>
      </c>
      <c r="I77" s="64" t="s">
        <v>126</v>
      </c>
      <c r="J77" s="64" t="s">
        <v>126</v>
      </c>
      <c r="K77" s="64" t="s">
        <v>126</v>
      </c>
      <c r="L77" s="64" t="s">
        <v>126</v>
      </c>
      <c r="M77" s="64" t="s">
        <v>126</v>
      </c>
      <c r="N77" s="64" t="s">
        <v>126</v>
      </c>
      <c r="O77" s="64" t="s">
        <v>126</v>
      </c>
      <c r="P77" s="65"/>
      <c r="Q77" s="15"/>
    </row>
    <row r="78" spans="1:17" ht="13.5" customHeight="1" x14ac:dyDescent="0.15">
      <c r="A78" s="5"/>
      <c r="B78" s="25" t="str">
        <f>(自動車!B78)</f>
        <v>松山市土手内</v>
      </c>
      <c r="C78" s="43" t="s">
        <v>38</v>
      </c>
      <c r="D78" s="71" t="s">
        <v>126</v>
      </c>
      <c r="E78" s="71" t="s">
        <v>126</v>
      </c>
      <c r="F78" s="71" t="s">
        <v>126</v>
      </c>
      <c r="G78" s="71" t="s">
        <v>126</v>
      </c>
      <c r="H78" s="71" t="s">
        <v>126</v>
      </c>
      <c r="I78" s="71" t="s">
        <v>126</v>
      </c>
      <c r="J78" s="71" t="s">
        <v>126</v>
      </c>
      <c r="K78" s="71" t="s">
        <v>126</v>
      </c>
      <c r="L78" s="71" t="s">
        <v>126</v>
      </c>
      <c r="M78" s="71" t="s">
        <v>126</v>
      </c>
      <c r="N78" s="71" t="s">
        <v>126</v>
      </c>
      <c r="O78" s="67" t="s">
        <v>126</v>
      </c>
      <c r="P78" s="67" t="s">
        <v>127</v>
      </c>
      <c r="Q78" s="19"/>
    </row>
    <row r="79" spans="1:17" ht="13.5" customHeight="1" x14ac:dyDescent="0.15">
      <c r="B79" s="37"/>
      <c r="M79" s="69" t="s">
        <v>31</v>
      </c>
      <c r="O79" s="33"/>
      <c r="P79" s="33"/>
      <c r="Q79" s="33"/>
    </row>
    <row r="80" spans="1:17" ht="13.15" customHeight="1" x14ac:dyDescent="0.15">
      <c r="A80" s="32"/>
      <c r="B80" s="32"/>
      <c r="C80" s="32"/>
      <c r="D80" s="32"/>
      <c r="E80" s="32"/>
      <c r="F80" s="32"/>
      <c r="G80" s="32"/>
      <c r="H80" s="32"/>
      <c r="I80" s="34">
        <f>I40+1</f>
        <v>52</v>
      </c>
      <c r="J80" s="34"/>
      <c r="K80" s="34"/>
      <c r="M80" s="35" t="s">
        <v>35</v>
      </c>
      <c r="N80" s="34"/>
      <c r="O80" s="32"/>
      <c r="P80" s="32"/>
      <c r="Q80" s="32"/>
    </row>
    <row r="81" spans="1:17" ht="16.899999999999999" customHeight="1" x14ac:dyDescent="0.15">
      <c r="B81" s="3"/>
      <c r="D81" s="79" t="s">
        <v>28</v>
      </c>
      <c r="E81" s="80"/>
      <c r="F81" s="80"/>
      <c r="G81" s="80"/>
      <c r="H81" s="80"/>
      <c r="I81" s="80"/>
      <c r="J81" s="81" t="str">
        <f>$J$1</f>
        <v>（ 平 成 １８ 年度 ）</v>
      </c>
      <c r="K81" s="81"/>
      <c r="L81" s="81"/>
    </row>
    <row r="82" spans="1:17" ht="13.15" customHeight="1" x14ac:dyDescent="0.15">
      <c r="B82" s="4"/>
      <c r="Q82" s="3" t="s">
        <v>9</v>
      </c>
    </row>
    <row r="83" spans="1:17" ht="13.5" customHeight="1" x14ac:dyDescent="0.15">
      <c r="A83" s="76" t="s">
        <v>34</v>
      </c>
      <c r="B83" s="77"/>
      <c r="C83" s="78"/>
      <c r="D83" s="74" t="s">
        <v>11</v>
      </c>
      <c r="E83" s="74" t="s">
        <v>12</v>
      </c>
      <c r="F83" s="74" t="s">
        <v>13</v>
      </c>
      <c r="G83" s="74" t="s">
        <v>14</v>
      </c>
      <c r="H83" s="74" t="s">
        <v>15</v>
      </c>
      <c r="I83" s="74" t="s">
        <v>16</v>
      </c>
      <c r="J83" s="74" t="s">
        <v>17</v>
      </c>
      <c r="K83" s="74" t="s">
        <v>18</v>
      </c>
      <c r="L83" s="74" t="s">
        <v>19</v>
      </c>
      <c r="M83" s="74" t="s">
        <v>20</v>
      </c>
      <c r="N83" s="74" t="s">
        <v>21</v>
      </c>
      <c r="O83" s="74" t="s">
        <v>22</v>
      </c>
      <c r="P83" s="28" t="s">
        <v>32</v>
      </c>
      <c r="Q83" s="9" t="s">
        <v>10</v>
      </c>
    </row>
    <row r="84" spans="1:17" ht="13.5" customHeight="1" x14ac:dyDescent="0.15">
      <c r="A84" s="82" t="s">
        <v>33</v>
      </c>
      <c r="B84" s="83"/>
      <c r="C84" s="84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31" t="s">
        <v>23</v>
      </c>
      <c r="Q84" s="11" t="s">
        <v>23</v>
      </c>
    </row>
    <row r="85" spans="1:17" ht="13.5" customHeight="1" x14ac:dyDescent="0.15">
      <c r="A85" s="12" t="str">
        <f>(自動車!A85)</f>
        <v>33.</v>
      </c>
      <c r="B85" s="7" t="str">
        <f>(自動車!B85)</f>
        <v>市)堀江16号線</v>
      </c>
      <c r="C85" s="38" t="s">
        <v>24</v>
      </c>
      <c r="D85" s="64" t="s">
        <v>126</v>
      </c>
      <c r="E85" s="64" t="s">
        <v>126</v>
      </c>
      <c r="F85" s="64" t="s">
        <v>126</v>
      </c>
      <c r="G85" s="64" t="s">
        <v>126</v>
      </c>
      <c r="H85" s="64" t="s">
        <v>126</v>
      </c>
      <c r="I85" s="64" t="s">
        <v>126</v>
      </c>
      <c r="J85" s="64" t="s">
        <v>126</v>
      </c>
      <c r="K85" s="64" t="s">
        <v>126</v>
      </c>
      <c r="L85" s="64" t="s">
        <v>126</v>
      </c>
      <c r="M85" s="64" t="s">
        <v>126</v>
      </c>
      <c r="N85" s="64" t="s">
        <v>126</v>
      </c>
      <c r="O85" s="64" t="s">
        <v>126</v>
      </c>
      <c r="P85" s="65"/>
      <c r="Q85" s="15"/>
    </row>
    <row r="86" spans="1:17" ht="13.5" customHeight="1" x14ac:dyDescent="0.15">
      <c r="A86" s="10"/>
      <c r="B86" s="25" t="str">
        <f>(自動車!B86)</f>
        <v>松山市福角町</v>
      </c>
      <c r="C86" s="39" t="s">
        <v>25</v>
      </c>
      <c r="D86" s="67" t="s">
        <v>126</v>
      </c>
      <c r="E86" s="67" t="s">
        <v>126</v>
      </c>
      <c r="F86" s="67" t="s">
        <v>126</v>
      </c>
      <c r="G86" s="67" t="s">
        <v>126</v>
      </c>
      <c r="H86" s="67" t="s">
        <v>126</v>
      </c>
      <c r="I86" s="67" t="s">
        <v>126</v>
      </c>
      <c r="J86" s="67" t="s">
        <v>126</v>
      </c>
      <c r="K86" s="67" t="s">
        <v>126</v>
      </c>
      <c r="L86" s="67" t="s">
        <v>126</v>
      </c>
      <c r="M86" s="67" t="s">
        <v>126</v>
      </c>
      <c r="N86" s="67" t="s">
        <v>126</v>
      </c>
      <c r="O86" s="67" t="s">
        <v>126</v>
      </c>
      <c r="P86" s="67" t="s">
        <v>127</v>
      </c>
      <c r="Q86" s="17"/>
    </row>
    <row r="87" spans="1:17" ht="13.5" customHeight="1" x14ac:dyDescent="0.15">
      <c r="A87" s="12" t="str">
        <f>(自動車!A87)</f>
        <v>34.</v>
      </c>
      <c r="B87" s="7" t="str">
        <f>(自動車!B87)</f>
        <v>市)一番町東雲線</v>
      </c>
      <c r="C87" s="41" t="s">
        <v>39</v>
      </c>
      <c r="D87" s="54">
        <v>119</v>
      </c>
      <c r="E87" s="54">
        <v>285</v>
      </c>
      <c r="F87" s="54">
        <v>140</v>
      </c>
      <c r="G87" s="54">
        <v>127</v>
      </c>
      <c r="H87" s="54">
        <v>189</v>
      </c>
      <c r="I87" s="54">
        <v>224</v>
      </c>
      <c r="J87" s="54">
        <v>192</v>
      </c>
      <c r="K87" s="54">
        <v>188</v>
      </c>
      <c r="L87" s="54">
        <v>258</v>
      </c>
      <c r="M87" s="54">
        <v>307</v>
      </c>
      <c r="N87" s="54">
        <v>455</v>
      </c>
      <c r="O87" s="54">
        <v>367</v>
      </c>
      <c r="P87" s="14"/>
      <c r="Q87" s="15"/>
    </row>
    <row r="88" spans="1:17" ht="13.5" customHeight="1" x14ac:dyDescent="0.15">
      <c r="A88" s="10"/>
      <c r="B88" s="25" t="str">
        <f>(自動車!B88)</f>
        <v>松山市大街道３丁目</v>
      </c>
      <c r="C88" s="31" t="s">
        <v>38</v>
      </c>
      <c r="D88" s="51">
        <v>171</v>
      </c>
      <c r="E88" s="51">
        <v>476</v>
      </c>
      <c r="F88" s="51">
        <v>255</v>
      </c>
      <c r="G88" s="51">
        <v>215</v>
      </c>
      <c r="H88" s="51">
        <v>187</v>
      </c>
      <c r="I88" s="51">
        <v>244</v>
      </c>
      <c r="J88" s="51">
        <v>229</v>
      </c>
      <c r="K88" s="51">
        <v>279</v>
      </c>
      <c r="L88" s="51">
        <v>242</v>
      </c>
      <c r="M88" s="51">
        <v>469</v>
      </c>
      <c r="N88" s="51">
        <v>501</v>
      </c>
      <c r="O88" s="51">
        <v>438</v>
      </c>
      <c r="P88" s="16">
        <f>SUM(D87:O88)</f>
        <v>6557</v>
      </c>
      <c r="Q88" s="17"/>
    </row>
    <row r="89" spans="1:17" ht="13.5" customHeight="1" x14ac:dyDescent="0.15">
      <c r="A89" s="12" t="str">
        <f>(自動車!A89)</f>
        <v>35.</v>
      </c>
      <c r="B89" s="7" t="str">
        <f>(自動車!B89)</f>
        <v>市)一番町東雲線</v>
      </c>
      <c r="C89" s="38" t="s">
        <v>39</v>
      </c>
      <c r="D89" s="52">
        <v>137</v>
      </c>
      <c r="E89" s="52">
        <v>123</v>
      </c>
      <c r="F89" s="52">
        <v>121</v>
      </c>
      <c r="G89" s="52">
        <v>65</v>
      </c>
      <c r="H89" s="52">
        <v>78</v>
      </c>
      <c r="I89" s="52">
        <v>93</v>
      </c>
      <c r="J89" s="52">
        <v>82</v>
      </c>
      <c r="K89" s="52">
        <v>98</v>
      </c>
      <c r="L89" s="52">
        <v>148</v>
      </c>
      <c r="M89" s="52">
        <v>255</v>
      </c>
      <c r="N89" s="52">
        <v>297</v>
      </c>
      <c r="O89" s="52">
        <v>304</v>
      </c>
      <c r="P89" s="14"/>
      <c r="Q89" s="15"/>
    </row>
    <row r="90" spans="1:17" ht="13.5" customHeight="1" x14ac:dyDescent="0.15">
      <c r="A90" s="10"/>
      <c r="B90" s="25" t="str">
        <f>(自動車!B90)</f>
        <v>松山市大街道３丁目</v>
      </c>
      <c r="C90" s="39" t="s">
        <v>38</v>
      </c>
      <c r="D90" s="53">
        <v>76</v>
      </c>
      <c r="E90" s="53">
        <v>174</v>
      </c>
      <c r="F90" s="53">
        <v>91</v>
      </c>
      <c r="G90" s="53">
        <v>53</v>
      </c>
      <c r="H90" s="53">
        <v>63</v>
      </c>
      <c r="I90" s="53">
        <v>115</v>
      </c>
      <c r="J90" s="53">
        <v>78</v>
      </c>
      <c r="K90" s="53">
        <v>109</v>
      </c>
      <c r="L90" s="53">
        <v>157</v>
      </c>
      <c r="M90" s="53">
        <v>421</v>
      </c>
      <c r="N90" s="53">
        <v>418</v>
      </c>
      <c r="O90" s="53">
        <v>358</v>
      </c>
      <c r="P90" s="16">
        <f>SUM(D89:O90)</f>
        <v>3914</v>
      </c>
      <c r="Q90" s="17"/>
    </row>
    <row r="91" spans="1:17" ht="13.5" customHeight="1" x14ac:dyDescent="0.15">
      <c r="A91" s="12" t="str">
        <f>(自動車!A91)</f>
        <v>36.</v>
      </c>
      <c r="B91" s="7" t="str">
        <f>(自動車!B91)</f>
        <v>国道11号線</v>
      </c>
      <c r="C91" s="41" t="s">
        <v>39</v>
      </c>
      <c r="D91" s="54">
        <v>47</v>
      </c>
      <c r="E91" s="54">
        <v>101</v>
      </c>
      <c r="F91" s="54">
        <v>54</v>
      </c>
      <c r="G91" s="54">
        <v>71</v>
      </c>
      <c r="H91" s="54">
        <v>80</v>
      </c>
      <c r="I91" s="54">
        <v>98</v>
      </c>
      <c r="J91" s="54">
        <v>89</v>
      </c>
      <c r="K91" s="54">
        <v>97</v>
      </c>
      <c r="L91" s="54">
        <v>137</v>
      </c>
      <c r="M91" s="54">
        <v>131</v>
      </c>
      <c r="N91" s="54">
        <v>242</v>
      </c>
      <c r="O91" s="54">
        <v>207</v>
      </c>
      <c r="P91" s="14"/>
      <c r="Q91" s="15"/>
    </row>
    <row r="92" spans="1:17" ht="13.5" customHeight="1" x14ac:dyDescent="0.15">
      <c r="A92" s="10"/>
      <c r="B92" s="25" t="str">
        <f>(自動車!B92)</f>
        <v>松山市大街道３丁目</v>
      </c>
      <c r="C92" s="31" t="s">
        <v>38</v>
      </c>
      <c r="D92" s="51">
        <v>32</v>
      </c>
      <c r="E92" s="51">
        <v>109</v>
      </c>
      <c r="F92" s="51">
        <v>103</v>
      </c>
      <c r="G92" s="51">
        <v>117</v>
      </c>
      <c r="H92" s="51">
        <v>85</v>
      </c>
      <c r="I92" s="51">
        <v>110</v>
      </c>
      <c r="J92" s="51">
        <v>93</v>
      </c>
      <c r="K92" s="51">
        <v>117</v>
      </c>
      <c r="L92" s="51">
        <v>77</v>
      </c>
      <c r="M92" s="51">
        <v>198</v>
      </c>
      <c r="N92" s="51">
        <v>252</v>
      </c>
      <c r="O92" s="51">
        <v>196</v>
      </c>
      <c r="P92" s="16">
        <f>SUM(D91:O92)</f>
        <v>2843</v>
      </c>
      <c r="Q92" s="17"/>
    </row>
    <row r="93" spans="1:17" ht="13.5" customHeight="1" x14ac:dyDescent="0.15">
      <c r="A93" s="12" t="str">
        <f>(自動車!A93)</f>
        <v>37.</v>
      </c>
      <c r="B93" s="7" t="str">
        <f>(自動車!B93)</f>
        <v>国道11号線</v>
      </c>
      <c r="C93" s="38" t="s">
        <v>39</v>
      </c>
      <c r="D93" s="52">
        <v>78</v>
      </c>
      <c r="E93" s="52">
        <v>84</v>
      </c>
      <c r="F93" s="52">
        <v>48</v>
      </c>
      <c r="G93" s="52">
        <v>32</v>
      </c>
      <c r="H93" s="52">
        <v>24</v>
      </c>
      <c r="I93" s="52">
        <v>29</v>
      </c>
      <c r="J93" s="52">
        <v>52</v>
      </c>
      <c r="K93" s="52">
        <v>17</v>
      </c>
      <c r="L93" s="52">
        <v>30</v>
      </c>
      <c r="M93" s="52">
        <v>113</v>
      </c>
      <c r="N93" s="52">
        <v>110</v>
      </c>
      <c r="O93" s="52">
        <v>175</v>
      </c>
      <c r="P93" s="14"/>
      <c r="Q93" s="15"/>
    </row>
    <row r="94" spans="1:17" ht="13.5" customHeight="1" x14ac:dyDescent="0.15">
      <c r="A94" s="10"/>
      <c r="B94" s="25" t="str">
        <f>(自動車!B94)</f>
        <v>松山市大街道３丁目</v>
      </c>
      <c r="C94" s="39" t="s">
        <v>38</v>
      </c>
      <c r="D94" s="53">
        <v>26</v>
      </c>
      <c r="E94" s="53">
        <v>38</v>
      </c>
      <c r="F94" s="53">
        <v>23</v>
      </c>
      <c r="G94" s="53">
        <v>20</v>
      </c>
      <c r="H94" s="53">
        <v>25</v>
      </c>
      <c r="I94" s="53">
        <v>44</v>
      </c>
      <c r="J94" s="53">
        <v>38</v>
      </c>
      <c r="K94" s="53">
        <v>30</v>
      </c>
      <c r="L94" s="53">
        <v>39</v>
      </c>
      <c r="M94" s="53">
        <v>117</v>
      </c>
      <c r="N94" s="53">
        <v>184</v>
      </c>
      <c r="O94" s="53">
        <v>224</v>
      </c>
      <c r="P94" s="16">
        <f>SUM(D93:O94)</f>
        <v>1600</v>
      </c>
      <c r="Q94" s="17"/>
    </row>
    <row r="95" spans="1:17" ht="13.5" customHeight="1" x14ac:dyDescent="0.15">
      <c r="A95" s="12" t="str">
        <f>(自動車!A95)</f>
        <v>38.</v>
      </c>
      <c r="B95" s="7" t="str">
        <f>(自動車!B95)</f>
        <v>市)一番町立花線</v>
      </c>
      <c r="C95" s="41" t="s">
        <v>39</v>
      </c>
      <c r="D95" s="54">
        <v>92</v>
      </c>
      <c r="E95" s="54">
        <v>260</v>
      </c>
      <c r="F95" s="54">
        <v>112</v>
      </c>
      <c r="G95" s="54">
        <v>138</v>
      </c>
      <c r="H95" s="54">
        <v>129</v>
      </c>
      <c r="I95" s="54">
        <v>159</v>
      </c>
      <c r="J95" s="54">
        <v>145</v>
      </c>
      <c r="K95" s="54">
        <v>115</v>
      </c>
      <c r="L95" s="54">
        <v>167</v>
      </c>
      <c r="M95" s="54">
        <v>210</v>
      </c>
      <c r="N95" s="54">
        <v>336</v>
      </c>
      <c r="O95" s="54">
        <v>300</v>
      </c>
      <c r="P95" s="14"/>
      <c r="Q95" s="15"/>
    </row>
    <row r="96" spans="1:17" ht="13.5" customHeight="1" x14ac:dyDescent="0.15">
      <c r="A96" s="10"/>
      <c r="B96" s="25" t="str">
        <f>(自動車!B96)</f>
        <v>松山市大街道２丁目</v>
      </c>
      <c r="C96" s="31" t="s">
        <v>38</v>
      </c>
      <c r="D96" s="51">
        <v>48</v>
      </c>
      <c r="E96" s="51">
        <v>169</v>
      </c>
      <c r="F96" s="51">
        <v>179</v>
      </c>
      <c r="G96" s="51">
        <v>177</v>
      </c>
      <c r="H96" s="51">
        <v>155</v>
      </c>
      <c r="I96" s="51">
        <v>197</v>
      </c>
      <c r="J96" s="51">
        <v>151</v>
      </c>
      <c r="K96" s="51">
        <v>207</v>
      </c>
      <c r="L96" s="51">
        <v>150</v>
      </c>
      <c r="M96" s="51">
        <v>322</v>
      </c>
      <c r="N96" s="51">
        <v>368</v>
      </c>
      <c r="O96" s="51">
        <v>344</v>
      </c>
      <c r="P96" s="16">
        <f>SUM(D95:O96)</f>
        <v>4630</v>
      </c>
      <c r="Q96" s="17"/>
    </row>
    <row r="97" spans="1:17" ht="13.5" customHeight="1" x14ac:dyDescent="0.15">
      <c r="A97" s="12" t="str">
        <f>(自動車!A97)</f>
        <v>39.</v>
      </c>
      <c r="B97" s="7" t="str">
        <f>(自動車!B97)</f>
        <v>市)一番町立花線</v>
      </c>
      <c r="C97" s="38" t="s">
        <v>39</v>
      </c>
      <c r="D97" s="14">
        <v>112</v>
      </c>
      <c r="E97" s="14">
        <v>130</v>
      </c>
      <c r="F97" s="14">
        <v>109</v>
      </c>
      <c r="G97" s="14">
        <v>81</v>
      </c>
      <c r="H97" s="14">
        <v>92</v>
      </c>
      <c r="I97" s="14">
        <v>68</v>
      </c>
      <c r="J97" s="14">
        <v>69</v>
      </c>
      <c r="K97" s="14">
        <v>73</v>
      </c>
      <c r="L97" s="14">
        <v>110</v>
      </c>
      <c r="M97" s="14">
        <v>136</v>
      </c>
      <c r="N97" s="14">
        <v>200</v>
      </c>
      <c r="O97" s="14">
        <v>239</v>
      </c>
      <c r="P97" s="14"/>
      <c r="Q97" s="15"/>
    </row>
    <row r="98" spans="1:17" ht="13.5" customHeight="1" x14ac:dyDescent="0.15">
      <c r="A98" s="10"/>
      <c r="B98" s="25" t="str">
        <f>(自動車!B98)</f>
        <v>松山市大街道２丁目</v>
      </c>
      <c r="C98" s="39" t="s">
        <v>38</v>
      </c>
      <c r="D98" s="40">
        <v>50</v>
      </c>
      <c r="E98" s="40">
        <v>97</v>
      </c>
      <c r="F98" s="40">
        <v>80</v>
      </c>
      <c r="G98" s="40">
        <v>94</v>
      </c>
      <c r="H98" s="40">
        <v>109</v>
      </c>
      <c r="I98" s="40">
        <v>123</v>
      </c>
      <c r="J98" s="40">
        <v>111</v>
      </c>
      <c r="K98" s="40">
        <v>106</v>
      </c>
      <c r="L98" s="40">
        <v>99</v>
      </c>
      <c r="M98" s="40">
        <v>155</v>
      </c>
      <c r="N98" s="40">
        <v>231</v>
      </c>
      <c r="O98" s="40">
        <v>218</v>
      </c>
      <c r="P98" s="16">
        <f>SUM(D97:O98)</f>
        <v>2892</v>
      </c>
      <c r="Q98" s="17"/>
    </row>
    <row r="99" spans="1:17" ht="13.5" customHeight="1" x14ac:dyDescent="0.15">
      <c r="A99" s="12" t="str">
        <f>(自動車!A99)</f>
        <v>40.</v>
      </c>
      <c r="B99" s="7" t="str">
        <f>(自動車!B99)</f>
        <v>大師橋</v>
      </c>
      <c r="C99" s="38" t="s">
        <v>39</v>
      </c>
      <c r="D99" s="42">
        <v>5</v>
      </c>
      <c r="E99" s="42">
        <v>10</v>
      </c>
      <c r="F99" s="42">
        <v>8</v>
      </c>
      <c r="G99" s="42">
        <v>18</v>
      </c>
      <c r="H99" s="42">
        <v>18</v>
      </c>
      <c r="I99" s="42">
        <v>11</v>
      </c>
      <c r="J99" s="42">
        <v>12</v>
      </c>
      <c r="K99" s="42">
        <v>13</v>
      </c>
      <c r="L99" s="42">
        <v>17</v>
      </c>
      <c r="M99" s="42">
        <v>23</v>
      </c>
      <c r="N99" s="42">
        <v>43</v>
      </c>
      <c r="O99" s="42">
        <v>23</v>
      </c>
      <c r="P99" s="14"/>
      <c r="Q99" s="15"/>
    </row>
    <row r="100" spans="1:17" ht="13.5" customHeight="1" x14ac:dyDescent="0.15">
      <c r="A100" s="10"/>
      <c r="B100" s="25" t="str">
        <f>(自動車!B100)</f>
        <v>松山市北条</v>
      </c>
      <c r="C100" s="39" t="s">
        <v>38</v>
      </c>
      <c r="D100" s="16">
        <v>35</v>
      </c>
      <c r="E100" s="16">
        <v>29</v>
      </c>
      <c r="F100" s="16">
        <v>16</v>
      </c>
      <c r="G100" s="16">
        <v>22</v>
      </c>
      <c r="H100" s="16">
        <v>11</v>
      </c>
      <c r="I100" s="16">
        <v>12</v>
      </c>
      <c r="J100" s="16">
        <v>14</v>
      </c>
      <c r="K100" s="16">
        <v>4</v>
      </c>
      <c r="L100" s="16">
        <v>10</v>
      </c>
      <c r="M100" s="16">
        <v>18</v>
      </c>
      <c r="N100" s="16">
        <v>19</v>
      </c>
      <c r="O100" s="16">
        <v>15</v>
      </c>
      <c r="P100" s="16">
        <f>SUM(D99:O100)</f>
        <v>406</v>
      </c>
      <c r="Q100" s="17"/>
    </row>
    <row r="101" spans="1:17" ht="13.5" customHeight="1" x14ac:dyDescent="0.15">
      <c r="A101" s="12" t="str">
        <f>(自動車!A101)</f>
        <v>41.</v>
      </c>
      <c r="B101" s="7" t="str">
        <f>(自動車!B101)</f>
        <v>市)千舟古川線</v>
      </c>
      <c r="C101" s="38" t="s">
        <v>39</v>
      </c>
      <c r="D101" s="64" t="s">
        <v>126</v>
      </c>
      <c r="E101" s="64" t="s">
        <v>126</v>
      </c>
      <c r="F101" s="64" t="s">
        <v>126</v>
      </c>
      <c r="G101" s="64" t="s">
        <v>126</v>
      </c>
      <c r="H101" s="64" t="s">
        <v>126</v>
      </c>
      <c r="I101" s="64" t="s">
        <v>126</v>
      </c>
      <c r="J101" s="64" t="s">
        <v>126</v>
      </c>
      <c r="K101" s="64" t="s">
        <v>126</v>
      </c>
      <c r="L101" s="64" t="s">
        <v>126</v>
      </c>
      <c r="M101" s="64" t="s">
        <v>126</v>
      </c>
      <c r="N101" s="64" t="s">
        <v>126</v>
      </c>
      <c r="O101" s="64" t="s">
        <v>126</v>
      </c>
      <c r="P101" s="65"/>
      <c r="Q101" s="15"/>
    </row>
    <row r="102" spans="1:17" ht="13.5" customHeight="1" x14ac:dyDescent="0.15">
      <c r="A102" s="10"/>
      <c r="B102" s="25" t="str">
        <f>(自動車!B102)</f>
        <v>松山市末広町</v>
      </c>
      <c r="C102" s="39" t="s">
        <v>38</v>
      </c>
      <c r="D102" s="67" t="s">
        <v>126</v>
      </c>
      <c r="E102" s="67" t="s">
        <v>126</v>
      </c>
      <c r="F102" s="67" t="s">
        <v>126</v>
      </c>
      <c r="G102" s="67" t="s">
        <v>126</v>
      </c>
      <c r="H102" s="67" t="s">
        <v>126</v>
      </c>
      <c r="I102" s="67" t="s">
        <v>126</v>
      </c>
      <c r="J102" s="67" t="s">
        <v>126</v>
      </c>
      <c r="K102" s="67" t="s">
        <v>126</v>
      </c>
      <c r="L102" s="67" t="s">
        <v>126</v>
      </c>
      <c r="M102" s="67" t="s">
        <v>126</v>
      </c>
      <c r="N102" s="67" t="s">
        <v>126</v>
      </c>
      <c r="O102" s="67" t="s">
        <v>126</v>
      </c>
      <c r="P102" s="67" t="s">
        <v>127</v>
      </c>
      <c r="Q102" s="17"/>
    </row>
    <row r="103" spans="1:17" ht="13.5" customHeight="1" x14ac:dyDescent="0.15">
      <c r="A103" s="24"/>
      <c r="B103" s="7"/>
      <c r="C103" s="41"/>
      <c r="D103" s="49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14"/>
      <c r="Q103" s="27"/>
    </row>
    <row r="104" spans="1:17" ht="13.5" customHeight="1" x14ac:dyDescent="0.15">
      <c r="A104" s="24"/>
      <c r="B104" s="25"/>
      <c r="C104" s="3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27"/>
    </row>
    <row r="105" spans="1:17" ht="13.5" customHeight="1" x14ac:dyDescent="0.15">
      <c r="A105" s="12"/>
      <c r="B105" s="7"/>
      <c r="C105" s="38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15"/>
    </row>
    <row r="106" spans="1:17" ht="13.5" customHeight="1" x14ac:dyDescent="0.15">
      <c r="A106" s="10"/>
      <c r="B106" s="25"/>
      <c r="C106" s="39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1"/>
      <c r="Q106" s="17"/>
    </row>
    <row r="107" spans="1:17" ht="13.5" customHeight="1" x14ac:dyDescent="0.15">
      <c r="A107" s="12"/>
      <c r="B107" s="7"/>
      <c r="C107" s="41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2"/>
      <c r="Q107" s="15"/>
    </row>
    <row r="108" spans="1:17" ht="13.5" customHeight="1" x14ac:dyDescent="0.15">
      <c r="A108" s="10"/>
      <c r="B108" s="25"/>
      <c r="C108" s="3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17"/>
    </row>
    <row r="109" spans="1:17" ht="13.5" customHeight="1" x14ac:dyDescent="0.15">
      <c r="A109" s="12"/>
      <c r="B109" s="7"/>
      <c r="C109" s="38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/>
    </row>
    <row r="110" spans="1:17" ht="13.5" customHeight="1" x14ac:dyDescent="0.15">
      <c r="A110" s="10"/>
      <c r="B110" s="25"/>
      <c r="C110" s="39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16"/>
      <c r="Q110" s="17"/>
    </row>
    <row r="111" spans="1:17" ht="13.5" customHeight="1" x14ac:dyDescent="0.15">
      <c r="A111" s="12"/>
      <c r="B111" s="7"/>
      <c r="C111" s="41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14"/>
      <c r="Q111" s="15"/>
    </row>
    <row r="112" spans="1:17" ht="13.5" customHeight="1" x14ac:dyDescent="0.15">
      <c r="A112" s="10"/>
      <c r="B112" s="25"/>
      <c r="C112" s="31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7"/>
    </row>
    <row r="113" spans="1:17" ht="13.5" customHeight="1" x14ac:dyDescent="0.15">
      <c r="A113" s="12"/>
      <c r="B113" s="7"/>
      <c r="C113" s="38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/>
    </row>
    <row r="114" spans="1:17" ht="13.5" customHeight="1" x14ac:dyDescent="0.15">
      <c r="A114" s="10"/>
      <c r="B114" s="25"/>
      <c r="C114" s="39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16"/>
      <c r="Q114" s="17"/>
    </row>
    <row r="115" spans="1:17" ht="13.5" customHeight="1" x14ac:dyDescent="0.15">
      <c r="A115" s="12"/>
      <c r="B115" s="7"/>
      <c r="C115" s="41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14"/>
      <c r="Q115" s="15"/>
    </row>
    <row r="116" spans="1:17" ht="13.5" customHeight="1" x14ac:dyDescent="0.15">
      <c r="A116" s="10"/>
      <c r="B116" s="25"/>
      <c r="C116" s="31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7"/>
    </row>
    <row r="117" spans="1:17" ht="13.5" customHeight="1" x14ac:dyDescent="0.15">
      <c r="A117" s="12"/>
      <c r="B117" s="7"/>
      <c r="C117" s="41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14"/>
      <c r="Q117" s="15"/>
    </row>
    <row r="118" spans="1:17" ht="13.5" customHeight="1" x14ac:dyDescent="0.15">
      <c r="A118" s="5"/>
      <c r="B118" s="25"/>
      <c r="C118" s="43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9"/>
    </row>
    <row r="119" spans="1:17" ht="13.5" customHeight="1" x14ac:dyDescent="0.15">
      <c r="B119" s="37"/>
      <c r="M119" s="36" t="s">
        <v>31</v>
      </c>
      <c r="O119" s="33"/>
      <c r="P119" s="33"/>
      <c r="Q119" s="33"/>
    </row>
    <row r="120" spans="1:17" ht="13.15" customHeight="1" x14ac:dyDescent="0.15">
      <c r="A120" s="32"/>
      <c r="B120" s="32"/>
      <c r="C120" s="32"/>
      <c r="D120" s="32"/>
      <c r="E120" s="32"/>
      <c r="F120" s="32"/>
      <c r="G120" s="32"/>
      <c r="H120" s="32"/>
      <c r="I120" s="34">
        <f>I80+1</f>
        <v>53</v>
      </c>
      <c r="J120" s="34"/>
      <c r="K120" s="34"/>
      <c r="M120" s="35" t="s">
        <v>35</v>
      </c>
      <c r="N120" s="34"/>
      <c r="O120" s="32"/>
      <c r="P120" s="32"/>
      <c r="Q120" s="32"/>
    </row>
  </sheetData>
  <mergeCells count="48">
    <mergeCell ref="O83:O84"/>
    <mergeCell ref="A84:C84"/>
    <mergeCell ref="K83:K84"/>
    <mergeCell ref="L83:L84"/>
    <mergeCell ref="M83:M84"/>
    <mergeCell ref="N83:N84"/>
    <mergeCell ref="D81:I81"/>
    <mergeCell ref="J81:L81"/>
    <mergeCell ref="A83:C83"/>
    <mergeCell ref="D83:D84"/>
    <mergeCell ref="E83:E84"/>
    <mergeCell ref="F83:F84"/>
    <mergeCell ref="G83:G84"/>
    <mergeCell ref="H83:H84"/>
    <mergeCell ref="I83:I84"/>
    <mergeCell ref="J83:J84"/>
    <mergeCell ref="M43:M44"/>
    <mergeCell ref="N43:N44"/>
    <mergeCell ref="O43:O44"/>
    <mergeCell ref="I43:I44"/>
    <mergeCell ref="J43:J44"/>
    <mergeCell ref="K43:K44"/>
    <mergeCell ref="L43:L44"/>
    <mergeCell ref="N3:N4"/>
    <mergeCell ref="O3:O4"/>
    <mergeCell ref="A3:C3"/>
    <mergeCell ref="A4:C4"/>
    <mergeCell ref="D3:D4"/>
    <mergeCell ref="E3:E4"/>
    <mergeCell ref="L3:L4"/>
    <mergeCell ref="M3:M4"/>
    <mergeCell ref="D1:I1"/>
    <mergeCell ref="J1:L1"/>
    <mergeCell ref="D41:I41"/>
    <mergeCell ref="J41:L41"/>
    <mergeCell ref="F3:F4"/>
    <mergeCell ref="G3:G4"/>
    <mergeCell ref="H3:H4"/>
    <mergeCell ref="I3:I4"/>
    <mergeCell ref="J3:J4"/>
    <mergeCell ref="K3:K4"/>
    <mergeCell ref="F43:F44"/>
    <mergeCell ref="G43:G44"/>
    <mergeCell ref="H43:H44"/>
    <mergeCell ref="A43:C43"/>
    <mergeCell ref="A44:C44"/>
    <mergeCell ref="D43:D44"/>
    <mergeCell ref="E43:E44"/>
  </mergeCells>
  <phoneticPr fontId="1"/>
  <printOptions horizontalCentered="1" verticalCentered="1"/>
  <pageMargins left="0.98425196850393704" right="0.39370078740157483" top="0.78740157480314965" bottom="0.39370078740157483" header="0" footer="0"/>
  <pageSetup paperSize="9" orientation="landscape" r:id="rId1"/>
  <headerFooter alignWithMargins="0"/>
  <rowBreaks count="2" manualBreakCount="2">
    <brk id="40" max="16383" man="1"/>
    <brk id="80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showGridLines="0" view="pageBreakPreview" topLeftCell="A103" zoomScaleNormal="100" zoomScaleSheetLayoutView="100" workbookViewId="0"/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7" width="7.375" style="3" customWidth="1"/>
    <col min="18" max="16384" width="8.875" style="3"/>
  </cols>
  <sheetData>
    <row r="1" spans="1:17" ht="16.899999999999999" customHeight="1" x14ac:dyDescent="0.15">
      <c r="B1" s="3"/>
      <c r="D1" s="79" t="s">
        <v>27</v>
      </c>
      <c r="E1" s="80"/>
      <c r="F1" s="80"/>
      <c r="G1" s="80"/>
      <c r="H1" s="80"/>
      <c r="I1" s="80"/>
      <c r="J1" s="81" t="str">
        <f>自動車!$J$1</f>
        <v>（ 平 成 １８ 年度 ）</v>
      </c>
      <c r="K1" s="81"/>
      <c r="L1" s="81"/>
    </row>
    <row r="2" spans="1:17" ht="13.15" customHeight="1" x14ac:dyDescent="0.15">
      <c r="B2" s="4"/>
      <c r="Q2" s="3" t="s">
        <v>29</v>
      </c>
    </row>
    <row r="3" spans="1:17" ht="13.5" customHeight="1" x14ac:dyDescent="0.15">
      <c r="A3" s="76" t="s">
        <v>34</v>
      </c>
      <c r="B3" s="77"/>
      <c r="C3" s="78"/>
      <c r="D3" s="74" t="s">
        <v>11</v>
      </c>
      <c r="E3" s="74" t="s">
        <v>12</v>
      </c>
      <c r="F3" s="74" t="s">
        <v>13</v>
      </c>
      <c r="G3" s="74" t="s">
        <v>14</v>
      </c>
      <c r="H3" s="74" t="s">
        <v>15</v>
      </c>
      <c r="I3" s="74" t="s">
        <v>16</v>
      </c>
      <c r="J3" s="74" t="s">
        <v>17</v>
      </c>
      <c r="K3" s="74" t="s">
        <v>18</v>
      </c>
      <c r="L3" s="74" t="s">
        <v>19</v>
      </c>
      <c r="M3" s="74" t="s">
        <v>20</v>
      </c>
      <c r="N3" s="74" t="s">
        <v>21</v>
      </c>
      <c r="O3" s="74" t="s">
        <v>22</v>
      </c>
      <c r="P3" s="28" t="s">
        <v>32</v>
      </c>
      <c r="Q3" s="9" t="s">
        <v>10</v>
      </c>
    </row>
    <row r="4" spans="1:17" ht="13.5" customHeight="1" x14ac:dyDescent="0.15">
      <c r="A4" s="82" t="s">
        <v>33</v>
      </c>
      <c r="B4" s="83"/>
      <c r="C4" s="84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31" t="s">
        <v>23</v>
      </c>
      <c r="Q4" s="11" t="s">
        <v>23</v>
      </c>
    </row>
    <row r="5" spans="1:17" ht="13.5" customHeight="1" x14ac:dyDescent="0.15">
      <c r="A5" s="12" t="str">
        <f>(自動車!A5)</f>
        <v>1.</v>
      </c>
      <c r="B5" s="7" t="str">
        <f>(自動車!B5)</f>
        <v>市)一番町東雲線</v>
      </c>
      <c r="C5" s="38" t="s">
        <v>24</v>
      </c>
      <c r="D5" s="14">
        <v>45</v>
      </c>
      <c r="E5" s="14">
        <v>45</v>
      </c>
      <c r="F5" s="14">
        <v>84</v>
      </c>
      <c r="G5" s="14">
        <v>122</v>
      </c>
      <c r="H5" s="14">
        <v>147</v>
      </c>
      <c r="I5" s="14">
        <v>138</v>
      </c>
      <c r="J5" s="14">
        <v>173</v>
      </c>
      <c r="K5" s="14">
        <v>120</v>
      </c>
      <c r="L5" s="14">
        <v>111</v>
      </c>
      <c r="M5" s="14">
        <v>110</v>
      </c>
      <c r="N5" s="14">
        <v>112</v>
      </c>
      <c r="O5" s="14">
        <v>125</v>
      </c>
      <c r="P5" s="14"/>
      <c r="Q5" s="15"/>
    </row>
    <row r="6" spans="1:17" ht="13.5" customHeight="1" x14ac:dyDescent="0.15">
      <c r="A6" s="10"/>
      <c r="B6" s="25" t="str">
        <f>(自動車!B6)</f>
        <v>松山市大街道３丁目</v>
      </c>
      <c r="C6" s="39" t="s">
        <v>25</v>
      </c>
      <c r="D6" s="40">
        <v>75</v>
      </c>
      <c r="E6" s="40">
        <v>132</v>
      </c>
      <c r="F6" s="40">
        <v>81</v>
      </c>
      <c r="G6" s="40">
        <v>102</v>
      </c>
      <c r="H6" s="40">
        <v>139</v>
      </c>
      <c r="I6" s="40">
        <v>210</v>
      </c>
      <c r="J6" s="40">
        <v>127</v>
      </c>
      <c r="K6" s="40">
        <v>167</v>
      </c>
      <c r="L6" s="40">
        <v>109</v>
      </c>
      <c r="M6" s="40">
        <v>155</v>
      </c>
      <c r="N6" s="40">
        <v>143</v>
      </c>
      <c r="O6" s="40">
        <v>110</v>
      </c>
      <c r="P6" s="16">
        <f>SUM(D5:O6)</f>
        <v>2882</v>
      </c>
      <c r="Q6" s="17"/>
    </row>
    <row r="7" spans="1:17" ht="13.5" customHeight="1" x14ac:dyDescent="0.15">
      <c r="A7" s="12" t="str">
        <f>(自動車!A7)</f>
        <v>2.</v>
      </c>
      <c r="B7" s="7" t="str">
        <f>(自動車!B7)</f>
        <v>市)一番町東雲線</v>
      </c>
      <c r="C7" s="41" t="s">
        <v>24</v>
      </c>
      <c r="D7" s="42">
        <v>52</v>
      </c>
      <c r="E7" s="42">
        <v>132</v>
      </c>
      <c r="F7" s="42">
        <v>300</v>
      </c>
      <c r="G7" s="42">
        <v>715</v>
      </c>
      <c r="H7" s="42">
        <v>1002</v>
      </c>
      <c r="I7" s="42">
        <v>956</v>
      </c>
      <c r="J7" s="42">
        <v>1185</v>
      </c>
      <c r="K7" s="42">
        <v>994</v>
      </c>
      <c r="L7" s="42">
        <v>636</v>
      </c>
      <c r="M7" s="42">
        <v>297</v>
      </c>
      <c r="N7" s="42">
        <v>154</v>
      </c>
      <c r="O7" s="42">
        <v>96</v>
      </c>
      <c r="P7" s="14"/>
      <c r="Q7" s="15"/>
    </row>
    <row r="8" spans="1:17" ht="13.5" customHeight="1" x14ac:dyDescent="0.15">
      <c r="A8" s="10"/>
      <c r="B8" s="25" t="str">
        <f>(自動車!B8)</f>
        <v>松山市大街道３丁目</v>
      </c>
      <c r="C8" s="31" t="s">
        <v>25</v>
      </c>
      <c r="D8" s="16">
        <v>30</v>
      </c>
      <c r="E8" s="16">
        <v>88</v>
      </c>
      <c r="F8" s="16">
        <v>303</v>
      </c>
      <c r="G8" s="16">
        <v>633</v>
      </c>
      <c r="H8" s="16">
        <v>915</v>
      </c>
      <c r="I8" s="16">
        <v>960</v>
      </c>
      <c r="J8" s="16">
        <v>1221</v>
      </c>
      <c r="K8" s="16">
        <v>1027</v>
      </c>
      <c r="L8" s="16">
        <v>790</v>
      </c>
      <c r="M8" s="16">
        <v>439</v>
      </c>
      <c r="N8" s="16">
        <v>230</v>
      </c>
      <c r="O8" s="16">
        <v>119</v>
      </c>
      <c r="P8" s="16">
        <f>SUM(D7:O8)</f>
        <v>13274</v>
      </c>
      <c r="Q8" s="17"/>
    </row>
    <row r="9" spans="1:17" ht="13.5" customHeight="1" x14ac:dyDescent="0.15">
      <c r="A9" s="12" t="str">
        <f>(自動車!A9)</f>
        <v>3.</v>
      </c>
      <c r="B9" s="7" t="str">
        <f>(自動車!B9)</f>
        <v>市)南北１２０号線</v>
      </c>
      <c r="C9" s="38" t="s">
        <v>24</v>
      </c>
      <c r="D9" s="14">
        <v>17</v>
      </c>
      <c r="E9" s="14">
        <v>15</v>
      </c>
      <c r="F9" s="14">
        <v>42</v>
      </c>
      <c r="G9" s="14">
        <v>21</v>
      </c>
      <c r="H9" s="14">
        <v>28</v>
      </c>
      <c r="I9" s="14">
        <v>111</v>
      </c>
      <c r="J9" s="14">
        <v>19</v>
      </c>
      <c r="K9" s="14">
        <v>23</v>
      </c>
      <c r="L9" s="14">
        <v>20</v>
      </c>
      <c r="M9" s="14">
        <v>21</v>
      </c>
      <c r="N9" s="14">
        <v>19</v>
      </c>
      <c r="O9" s="14">
        <v>5</v>
      </c>
      <c r="P9" s="14"/>
      <c r="Q9" s="15"/>
    </row>
    <row r="10" spans="1:17" ht="13.5" customHeight="1" x14ac:dyDescent="0.15">
      <c r="A10" s="10"/>
      <c r="B10" s="25" t="str">
        <f>(自動車!B10)</f>
        <v>松山市堀之内</v>
      </c>
      <c r="C10" s="39" t="s">
        <v>25</v>
      </c>
      <c r="D10" s="40">
        <v>18</v>
      </c>
      <c r="E10" s="40">
        <v>54</v>
      </c>
      <c r="F10" s="40">
        <v>30</v>
      </c>
      <c r="G10" s="40">
        <v>34</v>
      </c>
      <c r="H10" s="40">
        <v>27</v>
      </c>
      <c r="I10" s="40">
        <v>113</v>
      </c>
      <c r="J10" s="40">
        <v>43</v>
      </c>
      <c r="K10" s="40">
        <v>31</v>
      </c>
      <c r="L10" s="40">
        <v>26</v>
      </c>
      <c r="M10" s="40">
        <v>16</v>
      </c>
      <c r="N10" s="40">
        <v>9</v>
      </c>
      <c r="O10" s="40">
        <v>8</v>
      </c>
      <c r="P10" s="16">
        <f>SUM(D9:O10)</f>
        <v>750</v>
      </c>
      <c r="Q10" s="17"/>
    </row>
    <row r="11" spans="1:17" ht="13.5" customHeight="1" x14ac:dyDescent="0.15">
      <c r="A11" s="12" t="str">
        <f>(自動車!A11)</f>
        <v>4.</v>
      </c>
      <c r="B11" s="7" t="str">
        <f>(自動車!B11)</f>
        <v>市)堀之内公園内</v>
      </c>
      <c r="C11" s="41" t="s">
        <v>24</v>
      </c>
      <c r="D11" s="42">
        <v>52</v>
      </c>
      <c r="E11" s="42">
        <v>360</v>
      </c>
      <c r="F11" s="42">
        <v>634</v>
      </c>
      <c r="G11" s="42">
        <v>189</v>
      </c>
      <c r="H11" s="42">
        <v>296</v>
      </c>
      <c r="I11" s="42">
        <v>745</v>
      </c>
      <c r="J11" s="42">
        <v>311</v>
      </c>
      <c r="K11" s="42">
        <v>134</v>
      </c>
      <c r="L11" s="42">
        <v>55</v>
      </c>
      <c r="M11" s="42">
        <v>67</v>
      </c>
      <c r="N11" s="42">
        <v>57</v>
      </c>
      <c r="O11" s="42">
        <v>35</v>
      </c>
      <c r="P11" s="14"/>
      <c r="Q11" s="15"/>
    </row>
    <row r="12" spans="1:17" ht="13.5" customHeight="1" x14ac:dyDescent="0.15">
      <c r="A12" s="10"/>
      <c r="B12" s="25" t="str">
        <f>(自動車!B12)</f>
        <v>松山市堀之内</v>
      </c>
      <c r="C12" s="31" t="s">
        <v>25</v>
      </c>
      <c r="D12" s="16">
        <v>32</v>
      </c>
      <c r="E12" s="16">
        <v>44</v>
      </c>
      <c r="F12" s="16">
        <v>38</v>
      </c>
      <c r="G12" s="16">
        <v>120</v>
      </c>
      <c r="H12" s="16">
        <v>337</v>
      </c>
      <c r="I12" s="16">
        <v>717</v>
      </c>
      <c r="J12" s="16">
        <v>123</v>
      </c>
      <c r="K12" s="16">
        <v>364</v>
      </c>
      <c r="L12" s="16">
        <v>679</v>
      </c>
      <c r="M12" s="16">
        <v>70</v>
      </c>
      <c r="N12" s="16">
        <v>87</v>
      </c>
      <c r="O12" s="16">
        <v>81</v>
      </c>
      <c r="P12" s="16">
        <f>SUM(D11:O12)</f>
        <v>5627</v>
      </c>
      <c r="Q12" s="17"/>
    </row>
    <row r="13" spans="1:17" ht="13.5" customHeight="1" x14ac:dyDescent="0.15">
      <c r="A13" s="12" t="str">
        <f>(自動車!A13)</f>
        <v>5.</v>
      </c>
      <c r="B13" s="7" t="str">
        <f>(自動車!B13)</f>
        <v>市)堀之内公園内</v>
      </c>
      <c r="C13" s="38" t="s">
        <v>24</v>
      </c>
      <c r="D13" s="14">
        <v>23</v>
      </c>
      <c r="E13" s="14">
        <v>193</v>
      </c>
      <c r="F13" s="14">
        <v>845</v>
      </c>
      <c r="G13" s="14">
        <v>375</v>
      </c>
      <c r="H13" s="14">
        <v>370</v>
      </c>
      <c r="I13" s="14">
        <v>979</v>
      </c>
      <c r="J13" s="14">
        <v>248</v>
      </c>
      <c r="K13" s="14">
        <v>405</v>
      </c>
      <c r="L13" s="14">
        <v>543</v>
      </c>
      <c r="M13" s="14">
        <v>82</v>
      </c>
      <c r="N13" s="14">
        <v>43</v>
      </c>
      <c r="O13" s="14">
        <v>17</v>
      </c>
      <c r="P13" s="14"/>
      <c r="Q13" s="15"/>
    </row>
    <row r="14" spans="1:17" ht="13.5" customHeight="1" x14ac:dyDescent="0.15">
      <c r="A14" s="10"/>
      <c r="B14" s="25" t="str">
        <f>(自動車!B14)</f>
        <v>松山市堀之内</v>
      </c>
      <c r="C14" s="39" t="s">
        <v>25</v>
      </c>
      <c r="D14" s="40">
        <v>16</v>
      </c>
      <c r="E14" s="40">
        <v>102</v>
      </c>
      <c r="F14" s="40">
        <v>113</v>
      </c>
      <c r="G14" s="40">
        <v>290</v>
      </c>
      <c r="H14" s="40">
        <v>183</v>
      </c>
      <c r="I14" s="40">
        <v>1005</v>
      </c>
      <c r="J14" s="40">
        <v>330</v>
      </c>
      <c r="K14" s="40">
        <v>159</v>
      </c>
      <c r="L14" s="40">
        <v>1054</v>
      </c>
      <c r="M14" s="40">
        <v>207</v>
      </c>
      <c r="N14" s="40">
        <v>636</v>
      </c>
      <c r="O14" s="40">
        <v>158</v>
      </c>
      <c r="P14" s="16">
        <f>SUM(D13:O14)</f>
        <v>8376</v>
      </c>
      <c r="Q14" s="17"/>
    </row>
    <row r="15" spans="1:17" ht="13.5" customHeight="1" x14ac:dyDescent="0.15">
      <c r="A15" s="12" t="str">
        <f>(自動車!A15)</f>
        <v>6.</v>
      </c>
      <c r="B15" s="7" t="str">
        <f>(自動車!B15)</f>
        <v>市)堀之内公園内</v>
      </c>
      <c r="C15" s="41" t="s">
        <v>24</v>
      </c>
      <c r="D15" s="42">
        <v>76</v>
      </c>
      <c r="E15" s="42">
        <v>249</v>
      </c>
      <c r="F15" s="42">
        <v>43</v>
      </c>
      <c r="G15" s="42">
        <v>45</v>
      </c>
      <c r="H15" s="42">
        <v>73</v>
      </c>
      <c r="I15" s="42">
        <v>405</v>
      </c>
      <c r="J15" s="42">
        <v>272</v>
      </c>
      <c r="K15" s="42">
        <v>53</v>
      </c>
      <c r="L15" s="42">
        <v>132</v>
      </c>
      <c r="M15" s="42">
        <v>30</v>
      </c>
      <c r="N15" s="42">
        <v>46</v>
      </c>
      <c r="O15" s="42">
        <v>35</v>
      </c>
      <c r="P15" s="14"/>
      <c r="Q15" s="15"/>
    </row>
    <row r="16" spans="1:17" ht="13.5" customHeight="1" x14ac:dyDescent="0.15">
      <c r="A16" s="10"/>
      <c r="B16" s="25" t="str">
        <f>(自動車!B16)</f>
        <v>松山市堀之内</v>
      </c>
      <c r="C16" s="31" t="s">
        <v>25</v>
      </c>
      <c r="D16" s="16">
        <v>26</v>
      </c>
      <c r="E16" s="16">
        <v>237</v>
      </c>
      <c r="F16" s="16">
        <v>63</v>
      </c>
      <c r="G16" s="16">
        <v>61</v>
      </c>
      <c r="H16" s="16">
        <v>22</v>
      </c>
      <c r="I16" s="16">
        <v>293</v>
      </c>
      <c r="J16" s="16">
        <v>79</v>
      </c>
      <c r="K16" s="16">
        <v>47</v>
      </c>
      <c r="L16" s="16">
        <v>41</v>
      </c>
      <c r="M16" s="16">
        <v>28</v>
      </c>
      <c r="N16" s="16">
        <v>137</v>
      </c>
      <c r="O16" s="16">
        <v>48</v>
      </c>
      <c r="P16" s="16">
        <f>SUM(D15:O16)</f>
        <v>2541</v>
      </c>
      <c r="Q16" s="17"/>
    </row>
    <row r="17" spans="1:17" ht="13.5" customHeight="1" x14ac:dyDescent="0.15">
      <c r="A17" s="12" t="str">
        <f>(自動車!A17)</f>
        <v>7.</v>
      </c>
      <c r="B17" s="7" t="str">
        <f>(自動車!B17)</f>
        <v>市)堀之内公園内</v>
      </c>
      <c r="C17" s="38" t="s">
        <v>24</v>
      </c>
      <c r="D17" s="14">
        <v>16</v>
      </c>
      <c r="E17" s="14">
        <v>30</v>
      </c>
      <c r="F17" s="14">
        <v>31</v>
      </c>
      <c r="G17" s="14">
        <v>132</v>
      </c>
      <c r="H17" s="14">
        <v>57</v>
      </c>
      <c r="I17" s="14">
        <v>284</v>
      </c>
      <c r="J17" s="14">
        <v>67</v>
      </c>
      <c r="K17" s="14">
        <v>51</v>
      </c>
      <c r="L17" s="14">
        <v>353</v>
      </c>
      <c r="M17" s="14">
        <v>87</v>
      </c>
      <c r="N17" s="14">
        <v>242</v>
      </c>
      <c r="O17" s="14">
        <v>69</v>
      </c>
      <c r="P17" s="14"/>
      <c r="Q17" s="15"/>
    </row>
    <row r="18" spans="1:17" ht="13.5" customHeight="1" x14ac:dyDescent="0.15">
      <c r="A18" s="10"/>
      <c r="B18" s="25" t="str">
        <f>(自動車!B18)</f>
        <v>松山市堀之内</v>
      </c>
      <c r="C18" s="39" t="s">
        <v>25</v>
      </c>
      <c r="D18" s="40">
        <v>27</v>
      </c>
      <c r="E18" s="40">
        <v>52</v>
      </c>
      <c r="F18" s="40">
        <v>214</v>
      </c>
      <c r="G18" s="40">
        <v>117</v>
      </c>
      <c r="H18" s="40">
        <v>108</v>
      </c>
      <c r="I18" s="40">
        <v>328</v>
      </c>
      <c r="J18" s="40">
        <v>59</v>
      </c>
      <c r="K18" s="40">
        <v>165</v>
      </c>
      <c r="L18" s="40">
        <v>183</v>
      </c>
      <c r="M18" s="40">
        <v>33</v>
      </c>
      <c r="N18" s="40">
        <v>22</v>
      </c>
      <c r="O18" s="40">
        <v>20</v>
      </c>
      <c r="P18" s="16">
        <f>SUM(D17:O18)</f>
        <v>2747</v>
      </c>
      <c r="Q18" s="17"/>
    </row>
    <row r="19" spans="1:17" ht="13.5" customHeight="1" x14ac:dyDescent="0.15">
      <c r="A19" s="12" t="str">
        <f>(自動車!A19)</f>
        <v>8.</v>
      </c>
      <c r="B19" s="7" t="str">
        <f>(自動車!B19)</f>
        <v>市)鮒屋町護国神社前線</v>
      </c>
      <c r="C19" s="41" t="s">
        <v>24</v>
      </c>
      <c r="D19" s="42">
        <v>39</v>
      </c>
      <c r="E19" s="42">
        <v>21</v>
      </c>
      <c r="F19" s="42">
        <v>12</v>
      </c>
      <c r="G19" s="42">
        <v>11</v>
      </c>
      <c r="H19" s="42">
        <v>30</v>
      </c>
      <c r="I19" s="42">
        <v>23</v>
      </c>
      <c r="J19" s="42">
        <v>17</v>
      </c>
      <c r="K19" s="42">
        <v>41</v>
      </c>
      <c r="L19" s="42">
        <v>32</v>
      </c>
      <c r="M19" s="42">
        <v>25</v>
      </c>
      <c r="N19" s="42">
        <v>30</v>
      </c>
      <c r="O19" s="42">
        <v>23</v>
      </c>
      <c r="P19" s="14"/>
      <c r="Q19" s="15"/>
    </row>
    <row r="20" spans="1:17" ht="13.5" customHeight="1" x14ac:dyDescent="0.15">
      <c r="A20" s="10"/>
      <c r="B20" s="25" t="str">
        <f>(自動車!B20)</f>
        <v>松山市歩行町</v>
      </c>
      <c r="C20" s="31" t="s">
        <v>25</v>
      </c>
      <c r="D20" s="16">
        <v>11</v>
      </c>
      <c r="E20" s="16">
        <v>58</v>
      </c>
      <c r="F20" s="16">
        <v>17</v>
      </c>
      <c r="G20" s="16">
        <v>56</v>
      </c>
      <c r="H20" s="16">
        <v>28</v>
      </c>
      <c r="I20" s="16">
        <v>34</v>
      </c>
      <c r="J20" s="16">
        <v>31</v>
      </c>
      <c r="K20" s="16">
        <v>46</v>
      </c>
      <c r="L20" s="16">
        <v>31</v>
      </c>
      <c r="M20" s="16">
        <v>52</v>
      </c>
      <c r="N20" s="16">
        <v>25</v>
      </c>
      <c r="O20" s="16">
        <v>37</v>
      </c>
      <c r="P20" s="16">
        <f>SUM(D19:O20)</f>
        <v>730</v>
      </c>
      <c r="Q20" s="17"/>
    </row>
    <row r="21" spans="1:17" ht="13.5" customHeight="1" x14ac:dyDescent="0.15">
      <c r="A21" s="12" t="str">
        <f>(自動車!A21)</f>
        <v>9.</v>
      </c>
      <c r="B21" s="7" t="str">
        <f>(自動車!B21)</f>
        <v>市)鮒屋町護国神社前線</v>
      </c>
      <c r="C21" s="38" t="s">
        <v>24</v>
      </c>
      <c r="D21" s="64" t="s">
        <v>126</v>
      </c>
      <c r="E21" s="64" t="s">
        <v>126</v>
      </c>
      <c r="F21" s="64" t="s">
        <v>126</v>
      </c>
      <c r="G21" s="64" t="s">
        <v>126</v>
      </c>
      <c r="H21" s="64" t="s">
        <v>126</v>
      </c>
      <c r="I21" s="64" t="s">
        <v>126</v>
      </c>
      <c r="J21" s="64" t="s">
        <v>126</v>
      </c>
      <c r="K21" s="64" t="s">
        <v>126</v>
      </c>
      <c r="L21" s="64" t="s">
        <v>126</v>
      </c>
      <c r="M21" s="64" t="s">
        <v>126</v>
      </c>
      <c r="N21" s="64" t="s">
        <v>126</v>
      </c>
      <c r="O21" s="64" t="s">
        <v>126</v>
      </c>
      <c r="P21" s="65"/>
      <c r="Q21" s="15"/>
    </row>
    <row r="22" spans="1:17" ht="13.5" customHeight="1" x14ac:dyDescent="0.15">
      <c r="A22" s="10" t="str">
        <f>(自動車!A22)</f>
        <v>-A</v>
      </c>
      <c r="B22" s="25" t="str">
        <f>(自動車!B22)</f>
        <v>松山市歩行町</v>
      </c>
      <c r="C22" s="39" t="s">
        <v>25</v>
      </c>
      <c r="D22" s="67" t="s">
        <v>126</v>
      </c>
      <c r="E22" s="67" t="s">
        <v>126</v>
      </c>
      <c r="F22" s="67" t="s">
        <v>126</v>
      </c>
      <c r="G22" s="67" t="s">
        <v>126</v>
      </c>
      <c r="H22" s="67" t="s">
        <v>126</v>
      </c>
      <c r="I22" s="67" t="s">
        <v>126</v>
      </c>
      <c r="J22" s="67" t="s">
        <v>126</v>
      </c>
      <c r="K22" s="67" t="s">
        <v>126</v>
      </c>
      <c r="L22" s="67" t="s">
        <v>126</v>
      </c>
      <c r="M22" s="67" t="s">
        <v>126</v>
      </c>
      <c r="N22" s="67" t="s">
        <v>126</v>
      </c>
      <c r="O22" s="67" t="s">
        <v>126</v>
      </c>
      <c r="P22" s="67" t="s">
        <v>127</v>
      </c>
      <c r="Q22" s="17"/>
    </row>
    <row r="23" spans="1:17" ht="13.5" customHeight="1" x14ac:dyDescent="0.15">
      <c r="A23" s="12" t="str">
        <f>(自動車!A23)</f>
        <v>9.</v>
      </c>
      <c r="B23" s="7" t="str">
        <f>(自動車!B23)</f>
        <v>市)鮒屋町護国神社前線</v>
      </c>
      <c r="C23" s="41" t="s">
        <v>24</v>
      </c>
      <c r="D23" s="64" t="s">
        <v>126</v>
      </c>
      <c r="E23" s="64" t="s">
        <v>126</v>
      </c>
      <c r="F23" s="64" t="s">
        <v>126</v>
      </c>
      <c r="G23" s="64" t="s">
        <v>126</v>
      </c>
      <c r="H23" s="64" t="s">
        <v>126</v>
      </c>
      <c r="I23" s="64" t="s">
        <v>126</v>
      </c>
      <c r="J23" s="64" t="s">
        <v>126</v>
      </c>
      <c r="K23" s="64" t="s">
        <v>126</v>
      </c>
      <c r="L23" s="64" t="s">
        <v>126</v>
      </c>
      <c r="M23" s="64" t="s">
        <v>126</v>
      </c>
      <c r="N23" s="64" t="s">
        <v>126</v>
      </c>
      <c r="O23" s="64" t="s">
        <v>126</v>
      </c>
      <c r="P23" s="65"/>
      <c r="Q23" s="15"/>
    </row>
    <row r="24" spans="1:17" ht="13.5" customHeight="1" x14ac:dyDescent="0.15">
      <c r="A24" s="10" t="str">
        <f>(自動車!A24)</f>
        <v>-B</v>
      </c>
      <c r="B24" s="25" t="str">
        <f>(自動車!B24)</f>
        <v>松山市歩行町</v>
      </c>
      <c r="C24" s="31" t="s">
        <v>25</v>
      </c>
      <c r="D24" s="67" t="s">
        <v>126</v>
      </c>
      <c r="E24" s="67" t="s">
        <v>126</v>
      </c>
      <c r="F24" s="67" t="s">
        <v>126</v>
      </c>
      <c r="G24" s="67" t="s">
        <v>126</v>
      </c>
      <c r="H24" s="67" t="s">
        <v>126</v>
      </c>
      <c r="I24" s="67" t="s">
        <v>126</v>
      </c>
      <c r="J24" s="67" t="s">
        <v>126</v>
      </c>
      <c r="K24" s="67" t="s">
        <v>126</v>
      </c>
      <c r="L24" s="67" t="s">
        <v>126</v>
      </c>
      <c r="M24" s="67" t="s">
        <v>126</v>
      </c>
      <c r="N24" s="67" t="s">
        <v>126</v>
      </c>
      <c r="O24" s="67" t="s">
        <v>126</v>
      </c>
      <c r="P24" s="67" t="s">
        <v>127</v>
      </c>
      <c r="Q24" s="17"/>
    </row>
    <row r="25" spans="1:17" ht="13.5" customHeight="1" x14ac:dyDescent="0.15">
      <c r="A25" s="12" t="str">
        <f>(自動車!A25)</f>
        <v>9.</v>
      </c>
      <c r="B25" s="7" t="str">
        <f>(自動車!B25)</f>
        <v>市)鮒屋町護国神社前線</v>
      </c>
      <c r="C25" s="38" t="s">
        <v>24</v>
      </c>
      <c r="D25" s="64" t="s">
        <v>126</v>
      </c>
      <c r="E25" s="64" t="s">
        <v>126</v>
      </c>
      <c r="F25" s="64" t="s">
        <v>126</v>
      </c>
      <c r="G25" s="64" t="s">
        <v>126</v>
      </c>
      <c r="H25" s="64" t="s">
        <v>126</v>
      </c>
      <c r="I25" s="64" t="s">
        <v>126</v>
      </c>
      <c r="J25" s="64" t="s">
        <v>126</v>
      </c>
      <c r="K25" s="64" t="s">
        <v>126</v>
      </c>
      <c r="L25" s="64" t="s">
        <v>126</v>
      </c>
      <c r="M25" s="64" t="s">
        <v>126</v>
      </c>
      <c r="N25" s="64" t="s">
        <v>126</v>
      </c>
      <c r="O25" s="64" t="s">
        <v>126</v>
      </c>
      <c r="P25" s="65"/>
      <c r="Q25" s="15"/>
    </row>
    <row r="26" spans="1:17" ht="13.5" customHeight="1" x14ac:dyDescent="0.15">
      <c r="A26" s="10" t="str">
        <f>(自動車!A26)</f>
        <v>-C</v>
      </c>
      <c r="B26" s="25" t="str">
        <f>(自動車!B26)</f>
        <v>松山市歩行町</v>
      </c>
      <c r="C26" s="39" t="s">
        <v>25</v>
      </c>
      <c r="D26" s="67" t="s">
        <v>126</v>
      </c>
      <c r="E26" s="67" t="s">
        <v>126</v>
      </c>
      <c r="F26" s="67" t="s">
        <v>126</v>
      </c>
      <c r="G26" s="67" t="s">
        <v>126</v>
      </c>
      <c r="H26" s="67" t="s">
        <v>126</v>
      </c>
      <c r="I26" s="67" t="s">
        <v>126</v>
      </c>
      <c r="J26" s="67" t="s">
        <v>126</v>
      </c>
      <c r="K26" s="67" t="s">
        <v>126</v>
      </c>
      <c r="L26" s="67" t="s">
        <v>126</v>
      </c>
      <c r="M26" s="67" t="s">
        <v>126</v>
      </c>
      <c r="N26" s="67" t="s">
        <v>126</v>
      </c>
      <c r="O26" s="67" t="s">
        <v>126</v>
      </c>
      <c r="P26" s="67" t="s">
        <v>127</v>
      </c>
      <c r="Q26" s="17"/>
    </row>
    <row r="27" spans="1:17" ht="13.5" customHeight="1" x14ac:dyDescent="0.15">
      <c r="A27" s="12" t="str">
        <f>(自動車!A27)</f>
        <v>10.</v>
      </c>
      <c r="B27" s="7" t="str">
        <f>(自動車!B27)</f>
        <v>市)花園町線</v>
      </c>
      <c r="C27" s="41" t="s">
        <v>24</v>
      </c>
      <c r="D27" s="42">
        <v>124</v>
      </c>
      <c r="E27" s="42">
        <v>524</v>
      </c>
      <c r="F27" s="42">
        <v>367</v>
      </c>
      <c r="G27" s="42">
        <v>134</v>
      </c>
      <c r="H27" s="42">
        <v>272</v>
      </c>
      <c r="I27" s="42">
        <v>570</v>
      </c>
      <c r="J27" s="42">
        <v>222</v>
      </c>
      <c r="K27" s="42">
        <v>104</v>
      </c>
      <c r="L27" s="42">
        <v>71</v>
      </c>
      <c r="M27" s="42">
        <v>41</v>
      </c>
      <c r="N27" s="42">
        <v>43</v>
      </c>
      <c r="O27" s="42">
        <v>59</v>
      </c>
      <c r="P27" s="14"/>
      <c r="Q27" s="15"/>
    </row>
    <row r="28" spans="1:17" ht="13.5" customHeight="1" x14ac:dyDescent="0.15">
      <c r="A28" s="10"/>
      <c r="B28" s="25" t="str">
        <f>(自動車!B28)</f>
        <v>松山市花園町</v>
      </c>
      <c r="C28" s="31" t="s">
        <v>25</v>
      </c>
      <c r="D28" s="16">
        <v>33</v>
      </c>
      <c r="E28" s="16">
        <v>56</v>
      </c>
      <c r="F28" s="16">
        <v>52</v>
      </c>
      <c r="G28" s="16">
        <v>146</v>
      </c>
      <c r="H28" s="16">
        <v>276</v>
      </c>
      <c r="I28" s="16">
        <v>461</v>
      </c>
      <c r="J28" s="16">
        <v>180</v>
      </c>
      <c r="K28" s="16">
        <v>418</v>
      </c>
      <c r="L28" s="16">
        <v>605</v>
      </c>
      <c r="M28" s="16">
        <v>213</v>
      </c>
      <c r="N28" s="16">
        <v>267</v>
      </c>
      <c r="O28" s="16">
        <v>211</v>
      </c>
      <c r="P28" s="16">
        <f>SUM(D27:O28)</f>
        <v>5449</v>
      </c>
      <c r="Q28" s="17"/>
    </row>
    <row r="29" spans="1:17" ht="13.5" customHeight="1" x14ac:dyDescent="0.15">
      <c r="A29" s="12" t="str">
        <f>(自動車!A29)</f>
        <v>11.</v>
      </c>
      <c r="B29" s="7" t="str">
        <f>(自動車!B29)</f>
        <v>市)末広町線</v>
      </c>
      <c r="C29" s="38" t="s">
        <v>24</v>
      </c>
      <c r="D29" s="14">
        <v>69</v>
      </c>
      <c r="E29" s="14">
        <v>66</v>
      </c>
      <c r="F29" s="14">
        <v>50</v>
      </c>
      <c r="G29" s="14">
        <v>68</v>
      </c>
      <c r="H29" s="14">
        <v>54</v>
      </c>
      <c r="I29" s="14">
        <v>57</v>
      </c>
      <c r="J29" s="14">
        <v>42</v>
      </c>
      <c r="K29" s="14">
        <v>32</v>
      </c>
      <c r="L29" s="14">
        <v>114</v>
      </c>
      <c r="M29" s="14">
        <v>44</v>
      </c>
      <c r="N29" s="14">
        <v>35</v>
      </c>
      <c r="O29" s="14">
        <v>29</v>
      </c>
      <c r="P29" s="14"/>
      <c r="Q29" s="15"/>
    </row>
    <row r="30" spans="1:17" ht="13.5" customHeight="1" x14ac:dyDescent="0.15">
      <c r="A30" s="10"/>
      <c r="B30" s="25" t="str">
        <f>(自動車!B30)</f>
        <v>松山市室町</v>
      </c>
      <c r="C30" s="39" t="s">
        <v>25</v>
      </c>
      <c r="D30" s="40">
        <v>28</v>
      </c>
      <c r="E30" s="40">
        <v>13</v>
      </c>
      <c r="F30" s="40">
        <v>34</v>
      </c>
      <c r="G30" s="40">
        <v>78</v>
      </c>
      <c r="H30" s="40">
        <v>49</v>
      </c>
      <c r="I30" s="40">
        <v>42</v>
      </c>
      <c r="J30" s="40">
        <v>31</v>
      </c>
      <c r="K30" s="40">
        <v>71</v>
      </c>
      <c r="L30" s="40">
        <v>69</v>
      </c>
      <c r="M30" s="40">
        <v>53</v>
      </c>
      <c r="N30" s="40">
        <v>48</v>
      </c>
      <c r="O30" s="40">
        <v>49</v>
      </c>
      <c r="P30" s="16">
        <f>SUM(D29:O30)</f>
        <v>1225</v>
      </c>
      <c r="Q30" s="17"/>
    </row>
    <row r="31" spans="1:17" ht="13.5" customHeight="1" x14ac:dyDescent="0.15">
      <c r="A31" s="12" t="str">
        <f>(自動車!A31)</f>
        <v>12.</v>
      </c>
      <c r="B31" s="7" t="str">
        <f>(自動車!B31)</f>
        <v>県)松山港線</v>
      </c>
      <c r="C31" s="41" t="s">
        <v>24</v>
      </c>
      <c r="D31" s="42">
        <v>97</v>
      </c>
      <c r="E31" s="42">
        <v>260</v>
      </c>
      <c r="F31" s="42">
        <v>114</v>
      </c>
      <c r="G31" s="42">
        <v>155</v>
      </c>
      <c r="H31" s="42">
        <v>117</v>
      </c>
      <c r="I31" s="42">
        <v>334</v>
      </c>
      <c r="J31" s="42">
        <v>161</v>
      </c>
      <c r="K31" s="42">
        <v>129</v>
      </c>
      <c r="L31" s="42">
        <v>135</v>
      </c>
      <c r="M31" s="42">
        <v>145</v>
      </c>
      <c r="N31" s="42">
        <v>164</v>
      </c>
      <c r="O31" s="42">
        <v>148</v>
      </c>
      <c r="P31" s="14"/>
      <c r="Q31" s="15"/>
    </row>
    <row r="32" spans="1:17" ht="13.5" customHeight="1" x14ac:dyDescent="0.15">
      <c r="A32" s="10"/>
      <c r="B32" s="25" t="str">
        <f>(自動車!B32)</f>
        <v>松山市宮田町</v>
      </c>
      <c r="C32" s="31" t="s">
        <v>25</v>
      </c>
      <c r="D32" s="16">
        <v>56</v>
      </c>
      <c r="E32" s="16">
        <v>73</v>
      </c>
      <c r="F32" s="16">
        <v>89</v>
      </c>
      <c r="G32" s="16">
        <v>103</v>
      </c>
      <c r="H32" s="16">
        <v>148</v>
      </c>
      <c r="I32" s="16">
        <v>290</v>
      </c>
      <c r="J32" s="16">
        <v>141</v>
      </c>
      <c r="K32" s="16">
        <v>124</v>
      </c>
      <c r="L32" s="16">
        <v>122</v>
      </c>
      <c r="M32" s="16">
        <v>141</v>
      </c>
      <c r="N32" s="16">
        <v>229</v>
      </c>
      <c r="O32" s="16">
        <v>235</v>
      </c>
      <c r="P32" s="16">
        <f>SUM(D31:O32)</f>
        <v>3710</v>
      </c>
      <c r="Q32" s="17"/>
    </row>
    <row r="33" spans="1:17" ht="13.5" customHeight="1" x14ac:dyDescent="0.15">
      <c r="A33" s="12" t="str">
        <f>(自動車!A33)</f>
        <v>13.</v>
      </c>
      <c r="B33" s="7" t="str">
        <f>(自動車!B33)</f>
        <v>市)中央山越線</v>
      </c>
      <c r="C33" s="38" t="s">
        <v>24</v>
      </c>
      <c r="D33" s="14">
        <v>3</v>
      </c>
      <c r="E33" s="14">
        <v>4</v>
      </c>
      <c r="F33" s="14">
        <v>1</v>
      </c>
      <c r="G33" s="14">
        <v>8</v>
      </c>
      <c r="H33" s="14">
        <v>8</v>
      </c>
      <c r="I33" s="14">
        <v>13</v>
      </c>
      <c r="J33" s="14">
        <v>7</v>
      </c>
      <c r="K33" s="14">
        <v>3</v>
      </c>
      <c r="L33" s="14">
        <v>4</v>
      </c>
      <c r="M33" s="14">
        <v>6</v>
      </c>
      <c r="N33" s="14">
        <v>5</v>
      </c>
      <c r="O33" s="14">
        <v>11</v>
      </c>
      <c r="P33" s="14"/>
      <c r="Q33" s="15"/>
    </row>
    <row r="34" spans="1:17" ht="13.5" customHeight="1" x14ac:dyDescent="0.15">
      <c r="A34" s="24"/>
      <c r="B34" s="25" t="str">
        <f>(自動車!B34)</f>
        <v>松山市山越６丁目</v>
      </c>
      <c r="C34" s="39" t="s">
        <v>25</v>
      </c>
      <c r="D34" s="40">
        <v>4</v>
      </c>
      <c r="E34" s="40">
        <v>9</v>
      </c>
      <c r="F34" s="40">
        <v>4</v>
      </c>
      <c r="G34" s="40">
        <v>5</v>
      </c>
      <c r="H34" s="40">
        <v>7</v>
      </c>
      <c r="I34" s="40">
        <v>16</v>
      </c>
      <c r="J34" s="40">
        <v>7</v>
      </c>
      <c r="K34" s="40">
        <v>0</v>
      </c>
      <c r="L34" s="40">
        <v>5</v>
      </c>
      <c r="M34" s="40">
        <v>4</v>
      </c>
      <c r="N34" s="40">
        <v>9</v>
      </c>
      <c r="O34" s="40">
        <v>7</v>
      </c>
      <c r="P34" s="16">
        <f>SUM(D33:O34)</f>
        <v>150</v>
      </c>
      <c r="Q34" s="17"/>
    </row>
    <row r="35" spans="1:17" ht="13.5" customHeight="1" x14ac:dyDescent="0.15">
      <c r="A35" s="12" t="str">
        <f>(自動車!A35)</f>
        <v>14.</v>
      </c>
      <c r="B35" s="7" t="str">
        <f>(自動車!B35)</f>
        <v>市)堀之内公園内</v>
      </c>
      <c r="C35" s="41" t="s">
        <v>24</v>
      </c>
      <c r="D35" s="42">
        <v>62</v>
      </c>
      <c r="E35" s="42">
        <v>257</v>
      </c>
      <c r="F35" s="42">
        <v>324</v>
      </c>
      <c r="G35" s="42">
        <v>45</v>
      </c>
      <c r="H35" s="42">
        <v>29</v>
      </c>
      <c r="I35" s="42">
        <v>239</v>
      </c>
      <c r="J35" s="42">
        <v>75</v>
      </c>
      <c r="K35" s="42">
        <v>64</v>
      </c>
      <c r="L35" s="42">
        <v>30</v>
      </c>
      <c r="M35" s="42">
        <v>20</v>
      </c>
      <c r="N35" s="42">
        <v>20</v>
      </c>
      <c r="O35" s="42">
        <v>30</v>
      </c>
      <c r="P35" s="14"/>
      <c r="Q35" s="15"/>
    </row>
    <row r="36" spans="1:17" ht="13.5" customHeight="1" x14ac:dyDescent="0.15">
      <c r="A36" s="10"/>
      <c r="B36" s="25" t="str">
        <f>(自動車!B36)</f>
        <v>松山市堀之内</v>
      </c>
      <c r="C36" s="31" t="s">
        <v>25</v>
      </c>
      <c r="D36" s="16">
        <v>17</v>
      </c>
      <c r="E36" s="16">
        <v>23</v>
      </c>
      <c r="F36" s="16">
        <v>24</v>
      </c>
      <c r="G36" s="16">
        <v>39</v>
      </c>
      <c r="H36" s="16">
        <v>37</v>
      </c>
      <c r="I36" s="16">
        <v>204</v>
      </c>
      <c r="J36" s="16">
        <v>106</v>
      </c>
      <c r="K36" s="16">
        <v>118</v>
      </c>
      <c r="L36" s="16">
        <v>223</v>
      </c>
      <c r="M36" s="16">
        <v>20</v>
      </c>
      <c r="N36" s="16">
        <v>89</v>
      </c>
      <c r="O36" s="16">
        <v>63</v>
      </c>
      <c r="P36" s="16">
        <f>SUM(D35:O36)</f>
        <v>2158</v>
      </c>
      <c r="Q36" s="17"/>
    </row>
    <row r="37" spans="1:17" ht="13.5" customHeight="1" x14ac:dyDescent="0.15">
      <c r="A37" s="12" t="str">
        <f>(自動車!A37)</f>
        <v>15.</v>
      </c>
      <c r="B37" s="7" t="str">
        <f>(自動車!B37)</f>
        <v>市)堀之内公園内</v>
      </c>
      <c r="C37" s="41" t="s">
        <v>24</v>
      </c>
      <c r="D37" s="42">
        <v>14</v>
      </c>
      <c r="E37" s="42">
        <v>36</v>
      </c>
      <c r="F37" s="42">
        <v>405</v>
      </c>
      <c r="G37" s="42">
        <v>181</v>
      </c>
      <c r="H37" s="42">
        <v>154</v>
      </c>
      <c r="I37" s="42">
        <v>545</v>
      </c>
      <c r="J37" s="42">
        <v>74</v>
      </c>
      <c r="K37" s="42">
        <v>139</v>
      </c>
      <c r="L37" s="42">
        <v>352</v>
      </c>
      <c r="M37" s="42">
        <v>24</v>
      </c>
      <c r="N37" s="42">
        <v>20</v>
      </c>
      <c r="O37" s="42">
        <v>16</v>
      </c>
      <c r="P37" s="14"/>
      <c r="Q37" s="15"/>
    </row>
    <row r="38" spans="1:17" ht="13.5" customHeight="1" x14ac:dyDescent="0.15">
      <c r="A38" s="5"/>
      <c r="B38" s="25" t="str">
        <f>(自動車!B38)</f>
        <v>松山市堀之内</v>
      </c>
      <c r="C38" s="43" t="s">
        <v>25</v>
      </c>
      <c r="D38" s="18">
        <v>18</v>
      </c>
      <c r="E38" s="18">
        <v>18</v>
      </c>
      <c r="F38" s="18">
        <v>29</v>
      </c>
      <c r="G38" s="18">
        <v>176</v>
      </c>
      <c r="H38" s="18">
        <v>37</v>
      </c>
      <c r="I38" s="18">
        <v>510</v>
      </c>
      <c r="J38" s="18">
        <v>71</v>
      </c>
      <c r="K38" s="18">
        <v>49</v>
      </c>
      <c r="L38" s="18">
        <v>638</v>
      </c>
      <c r="M38" s="18">
        <v>38</v>
      </c>
      <c r="N38" s="18">
        <v>465</v>
      </c>
      <c r="O38" s="18">
        <v>37</v>
      </c>
      <c r="P38" s="16">
        <f>SUM(D37:O38)</f>
        <v>4046</v>
      </c>
      <c r="Q38" s="19"/>
    </row>
    <row r="39" spans="1:17" ht="13.15" customHeight="1" x14ac:dyDescent="0.15">
      <c r="B39" s="37"/>
      <c r="M39" s="36" t="s">
        <v>31</v>
      </c>
      <c r="O39" s="33"/>
      <c r="P39" s="33"/>
      <c r="Q39" s="33"/>
    </row>
    <row r="40" spans="1:17" ht="13.15" customHeight="1" x14ac:dyDescent="0.15">
      <c r="A40" s="32"/>
      <c r="B40" s="32"/>
      <c r="C40" s="32"/>
      <c r="D40" s="32"/>
      <c r="E40" s="32"/>
      <c r="F40" s="32"/>
      <c r="G40" s="32"/>
      <c r="H40" s="32"/>
      <c r="I40" s="34">
        <f>自転車!I120+1</f>
        <v>54</v>
      </c>
      <c r="J40" s="34"/>
      <c r="K40" s="34"/>
      <c r="M40" s="35" t="s">
        <v>35</v>
      </c>
      <c r="N40" s="34"/>
      <c r="O40" s="32"/>
      <c r="P40" s="32"/>
      <c r="Q40" s="32"/>
    </row>
    <row r="41" spans="1:17" ht="16.899999999999999" customHeight="1" x14ac:dyDescent="0.15">
      <c r="B41" s="3"/>
      <c r="D41" s="79" t="s">
        <v>27</v>
      </c>
      <c r="E41" s="80"/>
      <c r="F41" s="80"/>
      <c r="G41" s="80"/>
      <c r="H41" s="80"/>
      <c r="I41" s="80"/>
      <c r="J41" s="81" t="str">
        <f>$J$1</f>
        <v>（ 平 成 １８ 年度 ）</v>
      </c>
      <c r="K41" s="81"/>
      <c r="L41" s="81"/>
    </row>
    <row r="42" spans="1:17" ht="13.15" customHeight="1" x14ac:dyDescent="0.15">
      <c r="B42" s="4"/>
      <c r="Q42" s="3" t="s">
        <v>30</v>
      </c>
    </row>
    <row r="43" spans="1:17" ht="13.5" customHeight="1" x14ac:dyDescent="0.15">
      <c r="A43" s="76" t="s">
        <v>34</v>
      </c>
      <c r="B43" s="77"/>
      <c r="C43" s="78"/>
      <c r="D43" s="74" t="s">
        <v>11</v>
      </c>
      <c r="E43" s="74" t="s">
        <v>12</v>
      </c>
      <c r="F43" s="74" t="s">
        <v>13</v>
      </c>
      <c r="G43" s="74" t="s">
        <v>14</v>
      </c>
      <c r="H43" s="74" t="s">
        <v>15</v>
      </c>
      <c r="I43" s="74" t="s">
        <v>16</v>
      </c>
      <c r="J43" s="74" t="s">
        <v>17</v>
      </c>
      <c r="K43" s="74" t="s">
        <v>18</v>
      </c>
      <c r="L43" s="74" t="s">
        <v>19</v>
      </c>
      <c r="M43" s="74" t="s">
        <v>20</v>
      </c>
      <c r="N43" s="74" t="s">
        <v>21</v>
      </c>
      <c r="O43" s="74" t="s">
        <v>22</v>
      </c>
      <c r="P43" s="28" t="s">
        <v>32</v>
      </c>
      <c r="Q43" s="9" t="s">
        <v>10</v>
      </c>
    </row>
    <row r="44" spans="1:17" ht="13.5" customHeight="1" x14ac:dyDescent="0.15">
      <c r="A44" s="82" t="s">
        <v>33</v>
      </c>
      <c r="B44" s="83"/>
      <c r="C44" s="8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31" t="s">
        <v>23</v>
      </c>
      <c r="Q44" s="11" t="s">
        <v>23</v>
      </c>
    </row>
    <row r="45" spans="1:17" ht="13.5" customHeight="1" x14ac:dyDescent="0.15">
      <c r="A45" s="12" t="str">
        <f>(自動車!A45)</f>
        <v>16.</v>
      </c>
      <c r="B45" s="7" t="str">
        <f>(自動車!B45)</f>
        <v>市)中之川通線</v>
      </c>
      <c r="C45" s="38" t="s">
        <v>24</v>
      </c>
      <c r="D45" s="14">
        <v>8</v>
      </c>
      <c r="E45" s="14">
        <v>33</v>
      </c>
      <c r="F45" s="14">
        <v>19</v>
      </c>
      <c r="G45" s="14">
        <v>26</v>
      </c>
      <c r="H45" s="14">
        <v>27</v>
      </c>
      <c r="I45" s="14">
        <v>122</v>
      </c>
      <c r="J45" s="14">
        <v>45</v>
      </c>
      <c r="K45" s="14">
        <v>29</v>
      </c>
      <c r="L45" s="14">
        <v>19</v>
      </c>
      <c r="M45" s="14">
        <v>28</v>
      </c>
      <c r="N45" s="14">
        <v>41</v>
      </c>
      <c r="O45" s="14">
        <v>55</v>
      </c>
      <c r="P45" s="14"/>
      <c r="Q45" s="15"/>
    </row>
    <row r="46" spans="1:17" ht="13.5" customHeight="1" x14ac:dyDescent="0.15">
      <c r="A46" s="10"/>
      <c r="B46" s="25" t="str">
        <f>(自動車!B46)</f>
        <v>松山市湊町４丁目</v>
      </c>
      <c r="C46" s="39" t="s">
        <v>25</v>
      </c>
      <c r="D46" s="40">
        <v>12</v>
      </c>
      <c r="E46" s="40">
        <v>35</v>
      </c>
      <c r="F46" s="40">
        <v>20</v>
      </c>
      <c r="G46" s="40">
        <v>40</v>
      </c>
      <c r="H46" s="40">
        <v>29</v>
      </c>
      <c r="I46" s="40">
        <v>112</v>
      </c>
      <c r="J46" s="40">
        <v>39</v>
      </c>
      <c r="K46" s="40">
        <v>24</v>
      </c>
      <c r="L46" s="40">
        <v>27</v>
      </c>
      <c r="M46" s="40">
        <v>53</v>
      </c>
      <c r="N46" s="40">
        <v>32</v>
      </c>
      <c r="O46" s="40">
        <v>28</v>
      </c>
      <c r="P46" s="16">
        <f>SUM(D45:O46)</f>
        <v>903</v>
      </c>
      <c r="Q46" s="17"/>
    </row>
    <row r="47" spans="1:17" ht="13.5" customHeight="1" x14ac:dyDescent="0.15">
      <c r="A47" s="12" t="str">
        <f>(自動車!A47)</f>
        <v>17.</v>
      </c>
      <c r="B47" s="7" t="str">
        <f>(自動車!B47)</f>
        <v>市)浮穴６７号線</v>
      </c>
      <c r="C47" s="41" t="s">
        <v>24</v>
      </c>
      <c r="D47" s="64" t="s">
        <v>126</v>
      </c>
      <c r="E47" s="64" t="s">
        <v>126</v>
      </c>
      <c r="F47" s="64" t="s">
        <v>126</v>
      </c>
      <c r="G47" s="64" t="s">
        <v>126</v>
      </c>
      <c r="H47" s="64" t="s">
        <v>126</v>
      </c>
      <c r="I47" s="64" t="s">
        <v>126</v>
      </c>
      <c r="J47" s="64" t="s">
        <v>126</v>
      </c>
      <c r="K47" s="64" t="s">
        <v>126</v>
      </c>
      <c r="L47" s="64" t="s">
        <v>126</v>
      </c>
      <c r="M47" s="64" t="s">
        <v>126</v>
      </c>
      <c r="N47" s="64" t="s">
        <v>126</v>
      </c>
      <c r="O47" s="64" t="s">
        <v>126</v>
      </c>
      <c r="P47" s="65"/>
      <c r="Q47" s="15"/>
    </row>
    <row r="48" spans="1:17" ht="13.5" customHeight="1" x14ac:dyDescent="0.15">
      <c r="A48" s="10"/>
      <c r="B48" s="25" t="str">
        <f>(自動車!B48)</f>
        <v>松山市南高井町</v>
      </c>
      <c r="C48" s="31" t="s">
        <v>25</v>
      </c>
      <c r="D48" s="67" t="s">
        <v>126</v>
      </c>
      <c r="E48" s="67" t="s">
        <v>126</v>
      </c>
      <c r="F48" s="67" t="s">
        <v>126</v>
      </c>
      <c r="G48" s="67" t="s">
        <v>126</v>
      </c>
      <c r="H48" s="67" t="s">
        <v>126</v>
      </c>
      <c r="I48" s="67" t="s">
        <v>126</v>
      </c>
      <c r="J48" s="67" t="s">
        <v>126</v>
      </c>
      <c r="K48" s="67" t="s">
        <v>126</v>
      </c>
      <c r="L48" s="67" t="s">
        <v>126</v>
      </c>
      <c r="M48" s="67" t="s">
        <v>126</v>
      </c>
      <c r="N48" s="67" t="s">
        <v>126</v>
      </c>
      <c r="O48" s="67" t="s">
        <v>126</v>
      </c>
      <c r="P48" s="67" t="s">
        <v>127</v>
      </c>
      <c r="Q48" s="17"/>
    </row>
    <row r="49" spans="1:17" ht="13.5" customHeight="1" x14ac:dyDescent="0.15">
      <c r="A49" s="12" t="str">
        <f>(自動車!A49)</f>
        <v>18.</v>
      </c>
      <c r="B49" s="7" t="str">
        <f>(自動車!B49)</f>
        <v>市)雄郡８８号線</v>
      </c>
      <c r="C49" s="38" t="s">
        <v>24</v>
      </c>
      <c r="D49" s="14">
        <v>11</v>
      </c>
      <c r="E49" s="14">
        <v>8</v>
      </c>
      <c r="F49" s="14">
        <v>5</v>
      </c>
      <c r="G49" s="14">
        <v>5</v>
      </c>
      <c r="H49" s="14">
        <v>6</v>
      </c>
      <c r="I49" s="14">
        <v>6</v>
      </c>
      <c r="J49" s="14">
        <v>6</v>
      </c>
      <c r="K49" s="14">
        <v>9</v>
      </c>
      <c r="L49" s="14">
        <v>12</v>
      </c>
      <c r="M49" s="14">
        <v>3</v>
      </c>
      <c r="N49" s="14">
        <v>16</v>
      </c>
      <c r="O49" s="14">
        <v>9</v>
      </c>
      <c r="P49" s="14"/>
      <c r="Q49" s="15"/>
    </row>
    <row r="50" spans="1:17" ht="13.5" customHeight="1" x14ac:dyDescent="0.15">
      <c r="A50" s="10"/>
      <c r="B50" s="25" t="str">
        <f>(自動車!B50)</f>
        <v>松山市小栗５丁目</v>
      </c>
      <c r="C50" s="39" t="s">
        <v>25</v>
      </c>
      <c r="D50" s="40">
        <v>32</v>
      </c>
      <c r="E50" s="40">
        <v>3</v>
      </c>
      <c r="F50" s="40">
        <v>5</v>
      </c>
      <c r="G50" s="40">
        <v>15</v>
      </c>
      <c r="H50" s="40">
        <v>2</v>
      </c>
      <c r="I50" s="40">
        <v>14</v>
      </c>
      <c r="J50" s="40">
        <v>9</v>
      </c>
      <c r="K50" s="40">
        <v>13</v>
      </c>
      <c r="L50" s="40">
        <v>6</v>
      </c>
      <c r="M50" s="40">
        <v>10</v>
      </c>
      <c r="N50" s="40">
        <v>7</v>
      </c>
      <c r="O50" s="40">
        <v>12</v>
      </c>
      <c r="P50" s="16">
        <f>SUM(D49:O50)</f>
        <v>224</v>
      </c>
      <c r="Q50" s="17"/>
    </row>
    <row r="51" spans="1:17" ht="13.5" customHeight="1" x14ac:dyDescent="0.15">
      <c r="A51" s="12" t="str">
        <f>(自動車!A51)</f>
        <v>19.</v>
      </c>
      <c r="B51" s="7" t="str">
        <f>(自動車!B51)</f>
        <v>市)素鵞６２号線</v>
      </c>
      <c r="C51" s="41" t="s">
        <v>24</v>
      </c>
      <c r="D51" s="42">
        <v>34</v>
      </c>
      <c r="E51" s="42">
        <v>17</v>
      </c>
      <c r="F51" s="42">
        <v>8</v>
      </c>
      <c r="G51" s="42">
        <v>1</v>
      </c>
      <c r="H51" s="42">
        <v>9</v>
      </c>
      <c r="I51" s="42">
        <v>10</v>
      </c>
      <c r="J51" s="42">
        <v>7</v>
      </c>
      <c r="K51" s="42">
        <v>6</v>
      </c>
      <c r="L51" s="42">
        <v>4</v>
      </c>
      <c r="M51" s="42">
        <v>4</v>
      </c>
      <c r="N51" s="42">
        <v>9</v>
      </c>
      <c r="O51" s="42">
        <v>4</v>
      </c>
      <c r="P51" s="14"/>
      <c r="Q51" s="15"/>
    </row>
    <row r="52" spans="1:17" ht="13.5" customHeight="1" x14ac:dyDescent="0.15">
      <c r="A52" s="10"/>
      <c r="B52" s="25" t="str">
        <f>(自動車!B52)</f>
        <v>松山市枝松５丁目</v>
      </c>
      <c r="C52" s="31" t="s">
        <v>25</v>
      </c>
      <c r="D52" s="16">
        <v>8</v>
      </c>
      <c r="E52" s="16">
        <v>2</v>
      </c>
      <c r="F52" s="16">
        <v>12</v>
      </c>
      <c r="G52" s="16">
        <v>3</v>
      </c>
      <c r="H52" s="16">
        <v>310</v>
      </c>
      <c r="I52" s="16">
        <v>42</v>
      </c>
      <c r="J52" s="16">
        <v>10</v>
      </c>
      <c r="K52" s="16">
        <v>8</v>
      </c>
      <c r="L52" s="16">
        <v>6</v>
      </c>
      <c r="M52" s="16">
        <v>4</v>
      </c>
      <c r="N52" s="16">
        <v>10</v>
      </c>
      <c r="O52" s="16">
        <v>2</v>
      </c>
      <c r="P52" s="16">
        <f>SUM(D51:O52)</f>
        <v>530</v>
      </c>
      <c r="Q52" s="17"/>
    </row>
    <row r="53" spans="1:17" ht="13.5" customHeight="1" x14ac:dyDescent="0.15">
      <c r="A53" s="24" t="str">
        <f>(自動車!A53)</f>
        <v>20.</v>
      </c>
      <c r="B53" s="7" t="str">
        <f>(自動車!B53)</f>
        <v>市)素鵞７１号線</v>
      </c>
      <c r="C53" s="38" t="s">
        <v>24</v>
      </c>
      <c r="D53" s="14">
        <v>11</v>
      </c>
      <c r="E53" s="14">
        <v>8</v>
      </c>
      <c r="F53" s="14">
        <v>8</v>
      </c>
      <c r="G53" s="14">
        <v>2</v>
      </c>
      <c r="H53" s="14">
        <v>54</v>
      </c>
      <c r="I53" s="14">
        <v>6</v>
      </c>
      <c r="J53" s="14">
        <v>2</v>
      </c>
      <c r="K53" s="14">
        <v>7</v>
      </c>
      <c r="L53" s="14">
        <v>5</v>
      </c>
      <c r="M53" s="14">
        <v>8</v>
      </c>
      <c r="N53" s="14">
        <v>7</v>
      </c>
      <c r="O53" s="14">
        <v>5</v>
      </c>
      <c r="P53" s="14"/>
      <c r="Q53" s="15"/>
    </row>
    <row r="54" spans="1:17" ht="13.5" customHeight="1" x14ac:dyDescent="0.15">
      <c r="A54" s="24"/>
      <c r="B54" s="25" t="str">
        <f>(自動車!B54)</f>
        <v>松山市小坂３丁目</v>
      </c>
      <c r="C54" s="39" t="s">
        <v>25</v>
      </c>
      <c r="D54" s="40">
        <v>51</v>
      </c>
      <c r="E54" s="40">
        <v>3</v>
      </c>
      <c r="F54" s="40">
        <v>6</v>
      </c>
      <c r="G54" s="40">
        <v>2</v>
      </c>
      <c r="H54" s="40">
        <v>5</v>
      </c>
      <c r="I54" s="40">
        <v>7</v>
      </c>
      <c r="J54" s="40">
        <v>5</v>
      </c>
      <c r="K54" s="40">
        <v>5</v>
      </c>
      <c r="L54" s="40">
        <v>9</v>
      </c>
      <c r="M54" s="40">
        <v>10</v>
      </c>
      <c r="N54" s="40">
        <v>4</v>
      </c>
      <c r="O54" s="40">
        <v>4</v>
      </c>
      <c r="P54" s="16">
        <f>SUM(D53:O54)</f>
        <v>234</v>
      </c>
      <c r="Q54" s="17"/>
    </row>
    <row r="55" spans="1:17" ht="13.5" customHeight="1" x14ac:dyDescent="0.15">
      <c r="A55" s="12" t="str">
        <f>(自動車!A55)</f>
        <v>21.</v>
      </c>
      <c r="B55" s="7" t="str">
        <f>(自動車!B55)</f>
        <v>市)素鵞５９号線</v>
      </c>
      <c r="C55" s="41" t="s">
        <v>24</v>
      </c>
      <c r="D55" s="42">
        <v>16</v>
      </c>
      <c r="E55" s="42">
        <v>7</v>
      </c>
      <c r="F55" s="42">
        <v>7</v>
      </c>
      <c r="G55" s="42">
        <v>11</v>
      </c>
      <c r="H55" s="42">
        <v>7</v>
      </c>
      <c r="I55" s="42">
        <v>8</v>
      </c>
      <c r="J55" s="42">
        <v>12</v>
      </c>
      <c r="K55" s="42">
        <v>8</v>
      </c>
      <c r="L55" s="42">
        <v>10</v>
      </c>
      <c r="M55" s="42">
        <v>17</v>
      </c>
      <c r="N55" s="42">
        <v>15</v>
      </c>
      <c r="O55" s="42">
        <v>20</v>
      </c>
      <c r="P55" s="14"/>
      <c r="Q55" s="15"/>
    </row>
    <row r="56" spans="1:17" ht="13.5" customHeight="1" x14ac:dyDescent="0.15">
      <c r="A56" s="10"/>
      <c r="B56" s="25" t="str">
        <f>(自動車!B56)</f>
        <v>松山市小坂１丁目</v>
      </c>
      <c r="C56" s="31" t="s">
        <v>25</v>
      </c>
      <c r="D56" s="16">
        <v>6</v>
      </c>
      <c r="E56" s="16">
        <v>4</v>
      </c>
      <c r="F56" s="16">
        <v>10</v>
      </c>
      <c r="G56" s="16">
        <v>16</v>
      </c>
      <c r="H56" s="16">
        <v>16</v>
      </c>
      <c r="I56" s="16">
        <v>7</v>
      </c>
      <c r="J56" s="16">
        <v>6</v>
      </c>
      <c r="K56" s="16">
        <v>6</v>
      </c>
      <c r="L56" s="16">
        <v>13</v>
      </c>
      <c r="M56" s="16">
        <v>12</v>
      </c>
      <c r="N56" s="16">
        <v>19</v>
      </c>
      <c r="O56" s="16">
        <v>6</v>
      </c>
      <c r="P56" s="16">
        <f>SUM(D55:O56)</f>
        <v>259</v>
      </c>
      <c r="Q56" s="17"/>
    </row>
    <row r="57" spans="1:17" ht="13.5" customHeight="1" x14ac:dyDescent="0.15">
      <c r="A57" s="12" t="str">
        <f>(自動車!A57)</f>
        <v>22.</v>
      </c>
      <c r="B57" s="7" t="str">
        <f>(自動車!B57)</f>
        <v>市)市役所前天山線</v>
      </c>
      <c r="C57" s="38" t="s">
        <v>24</v>
      </c>
      <c r="D57" s="26">
        <v>18</v>
      </c>
      <c r="E57" s="26">
        <v>300</v>
      </c>
      <c r="F57" s="26">
        <v>75</v>
      </c>
      <c r="G57" s="26">
        <v>49</v>
      </c>
      <c r="H57" s="26">
        <v>91</v>
      </c>
      <c r="I57" s="26">
        <v>245</v>
      </c>
      <c r="J57" s="26">
        <v>139</v>
      </c>
      <c r="K57" s="26">
        <v>89</v>
      </c>
      <c r="L57" s="26">
        <v>69</v>
      </c>
      <c r="M57" s="26">
        <v>50</v>
      </c>
      <c r="N57" s="26">
        <v>60</v>
      </c>
      <c r="O57" s="26">
        <v>74</v>
      </c>
      <c r="P57" s="26"/>
      <c r="Q57" s="27"/>
    </row>
    <row r="58" spans="1:17" ht="13.5" customHeight="1" x14ac:dyDescent="0.15">
      <c r="A58" s="10"/>
      <c r="B58" s="25" t="str">
        <f>(自動車!B58)</f>
        <v>松山市三番町４丁目</v>
      </c>
      <c r="C58" s="39" t="s">
        <v>25</v>
      </c>
      <c r="D58" s="40">
        <v>96</v>
      </c>
      <c r="E58" s="40">
        <v>66</v>
      </c>
      <c r="F58" s="40">
        <v>74</v>
      </c>
      <c r="G58" s="40">
        <v>86</v>
      </c>
      <c r="H58" s="40">
        <v>107</v>
      </c>
      <c r="I58" s="40">
        <v>219</v>
      </c>
      <c r="J58" s="40">
        <v>83</v>
      </c>
      <c r="K58" s="40">
        <v>93</v>
      </c>
      <c r="L58" s="40">
        <v>56</v>
      </c>
      <c r="M58" s="40">
        <v>87</v>
      </c>
      <c r="N58" s="40">
        <v>239</v>
      </c>
      <c r="O58" s="40">
        <v>165</v>
      </c>
      <c r="P58" s="16">
        <f>SUM(D57:O58)</f>
        <v>2630</v>
      </c>
      <c r="Q58" s="27"/>
    </row>
    <row r="59" spans="1:17" ht="13.5" customHeight="1" x14ac:dyDescent="0.15">
      <c r="A59" s="12" t="str">
        <f>(自動車!A59)</f>
        <v>23.</v>
      </c>
      <c r="B59" s="7" t="str">
        <f>(自動車!B59)</f>
        <v>市)新玉１号線</v>
      </c>
      <c r="C59" s="41" t="s">
        <v>24</v>
      </c>
      <c r="D59" s="42">
        <v>4</v>
      </c>
      <c r="E59" s="42">
        <v>9</v>
      </c>
      <c r="F59" s="42">
        <v>3</v>
      </c>
      <c r="G59" s="42">
        <v>11</v>
      </c>
      <c r="H59" s="42">
        <v>7</v>
      </c>
      <c r="I59" s="42">
        <v>8</v>
      </c>
      <c r="J59" s="42">
        <v>8</v>
      </c>
      <c r="K59" s="42">
        <v>16</v>
      </c>
      <c r="L59" s="42">
        <v>49</v>
      </c>
      <c r="M59" s="42">
        <v>33</v>
      </c>
      <c r="N59" s="42">
        <v>41</v>
      </c>
      <c r="O59" s="42">
        <v>14</v>
      </c>
      <c r="P59" s="14"/>
      <c r="Q59" s="15"/>
    </row>
    <row r="60" spans="1:17" ht="13.5" customHeight="1" x14ac:dyDescent="0.15">
      <c r="A60" s="10"/>
      <c r="B60" s="25" t="str">
        <f>(自動車!B60)</f>
        <v>松山市南江戸１丁目</v>
      </c>
      <c r="C60" s="31" t="s">
        <v>25</v>
      </c>
      <c r="D60" s="16">
        <v>124</v>
      </c>
      <c r="E60" s="16">
        <v>8</v>
      </c>
      <c r="F60" s="16">
        <v>11</v>
      </c>
      <c r="G60" s="16">
        <v>7</v>
      </c>
      <c r="H60" s="16">
        <v>4</v>
      </c>
      <c r="I60" s="16">
        <v>6</v>
      </c>
      <c r="J60" s="16">
        <v>6</v>
      </c>
      <c r="K60" s="16">
        <v>4</v>
      </c>
      <c r="L60" s="16">
        <v>7</v>
      </c>
      <c r="M60" s="16">
        <v>4</v>
      </c>
      <c r="N60" s="16">
        <v>7</v>
      </c>
      <c r="O60" s="16">
        <v>5</v>
      </c>
      <c r="P60" s="16">
        <f>SUM(D59:O60)</f>
        <v>396</v>
      </c>
      <c r="Q60" s="17"/>
    </row>
    <row r="61" spans="1:17" ht="13.5" customHeight="1" x14ac:dyDescent="0.15">
      <c r="A61" s="12" t="str">
        <f>(自動車!A61)</f>
        <v>24.</v>
      </c>
      <c r="B61" s="7" t="str">
        <f>(自動車!B61)</f>
        <v>市)松山環状線（西部）</v>
      </c>
      <c r="C61" s="38" t="s">
        <v>24</v>
      </c>
      <c r="D61" s="14">
        <v>5</v>
      </c>
      <c r="E61" s="14">
        <v>6</v>
      </c>
      <c r="F61" s="14">
        <v>7</v>
      </c>
      <c r="G61" s="14">
        <v>5</v>
      </c>
      <c r="H61" s="14">
        <v>2</v>
      </c>
      <c r="I61" s="14">
        <v>12</v>
      </c>
      <c r="J61" s="14">
        <v>2</v>
      </c>
      <c r="K61" s="14">
        <v>1</v>
      </c>
      <c r="L61" s="14">
        <v>3</v>
      </c>
      <c r="M61" s="14">
        <v>15</v>
      </c>
      <c r="N61" s="14">
        <v>10</v>
      </c>
      <c r="O61" s="14">
        <v>25</v>
      </c>
      <c r="P61" s="14"/>
      <c r="Q61" s="15"/>
    </row>
    <row r="62" spans="1:17" ht="13.5" customHeight="1" x14ac:dyDescent="0.15">
      <c r="A62" s="10"/>
      <c r="B62" s="25" t="str">
        <f>(自動車!B62)</f>
        <v>松山市空港通２丁目</v>
      </c>
      <c r="C62" s="39" t="s">
        <v>25</v>
      </c>
      <c r="D62" s="40">
        <v>25</v>
      </c>
      <c r="E62" s="40">
        <v>3</v>
      </c>
      <c r="F62" s="40">
        <v>3</v>
      </c>
      <c r="G62" s="40">
        <v>0</v>
      </c>
      <c r="H62" s="40">
        <v>3</v>
      </c>
      <c r="I62" s="40">
        <v>2</v>
      </c>
      <c r="J62" s="40">
        <v>3</v>
      </c>
      <c r="K62" s="40">
        <v>2</v>
      </c>
      <c r="L62" s="40">
        <v>2</v>
      </c>
      <c r="M62" s="40">
        <v>3</v>
      </c>
      <c r="N62" s="40">
        <v>4</v>
      </c>
      <c r="O62" s="40">
        <v>8</v>
      </c>
      <c r="P62" s="16">
        <f>SUM(D61:O62)</f>
        <v>151</v>
      </c>
      <c r="Q62" s="17"/>
    </row>
    <row r="63" spans="1:17" ht="13.5" customHeight="1" x14ac:dyDescent="0.15">
      <c r="A63" s="12" t="str">
        <f>(自動車!A63)</f>
        <v>25.</v>
      </c>
      <c r="B63" s="7" t="str">
        <f>(自動車!B63)</f>
        <v>市)千舟町古川線</v>
      </c>
      <c r="C63" s="41" t="s">
        <v>24</v>
      </c>
      <c r="D63" s="49">
        <v>64</v>
      </c>
      <c r="E63" s="50">
        <v>72</v>
      </c>
      <c r="F63" s="50">
        <v>117</v>
      </c>
      <c r="G63" s="50">
        <v>160</v>
      </c>
      <c r="H63" s="50">
        <v>145</v>
      </c>
      <c r="I63" s="50">
        <v>214</v>
      </c>
      <c r="J63" s="50">
        <v>145</v>
      </c>
      <c r="K63" s="50">
        <v>77</v>
      </c>
      <c r="L63" s="50">
        <v>97</v>
      </c>
      <c r="M63" s="50">
        <v>131</v>
      </c>
      <c r="N63" s="50">
        <v>150</v>
      </c>
      <c r="O63" s="50">
        <v>92</v>
      </c>
      <c r="P63" s="14"/>
      <c r="Q63" s="15"/>
    </row>
    <row r="64" spans="1:17" ht="13.5" customHeight="1" x14ac:dyDescent="0.15">
      <c r="A64" s="10"/>
      <c r="B64" s="25" t="str">
        <f>(自動車!B64)</f>
        <v>松山市湊町４丁目</v>
      </c>
      <c r="C64" s="31" t="s">
        <v>25</v>
      </c>
      <c r="D64" s="51">
        <v>27</v>
      </c>
      <c r="E64" s="51">
        <v>59</v>
      </c>
      <c r="F64" s="51">
        <v>92</v>
      </c>
      <c r="G64" s="51">
        <v>108</v>
      </c>
      <c r="H64" s="51">
        <v>134</v>
      </c>
      <c r="I64" s="51">
        <v>118</v>
      </c>
      <c r="J64" s="51">
        <v>133</v>
      </c>
      <c r="K64" s="51">
        <v>83</v>
      </c>
      <c r="L64" s="51">
        <v>72</v>
      </c>
      <c r="M64" s="51">
        <v>86</v>
      </c>
      <c r="N64" s="51">
        <v>88</v>
      </c>
      <c r="O64" s="51">
        <v>102</v>
      </c>
      <c r="P64" s="51">
        <f>SUM(D63:O64)</f>
        <v>2566</v>
      </c>
      <c r="Q64" s="17"/>
    </row>
    <row r="65" spans="1:17" ht="13.5" customHeight="1" x14ac:dyDescent="0.15">
      <c r="A65" s="12" t="str">
        <f>(自動車!A65)</f>
        <v>26.</v>
      </c>
      <c r="B65" s="7" t="str">
        <f>(自動車!B65)</f>
        <v>市)花園町通線（市駅前広場）</v>
      </c>
      <c r="C65" s="38" t="s">
        <v>24</v>
      </c>
      <c r="D65" s="52">
        <v>380</v>
      </c>
      <c r="E65" s="52">
        <v>716</v>
      </c>
      <c r="F65" s="52">
        <v>274</v>
      </c>
      <c r="G65" s="52">
        <v>347</v>
      </c>
      <c r="H65" s="52">
        <v>456</v>
      </c>
      <c r="I65" s="52">
        <v>527</v>
      </c>
      <c r="J65" s="52">
        <v>348</v>
      </c>
      <c r="K65" s="52">
        <v>271</v>
      </c>
      <c r="L65" s="52">
        <v>295</v>
      </c>
      <c r="M65" s="52">
        <v>352</v>
      </c>
      <c r="N65" s="52">
        <v>410</v>
      </c>
      <c r="O65" s="52">
        <v>361</v>
      </c>
      <c r="P65" s="52"/>
      <c r="Q65" s="15"/>
    </row>
    <row r="66" spans="1:17" ht="13.5" customHeight="1" x14ac:dyDescent="0.15">
      <c r="A66" s="10"/>
      <c r="B66" s="25" t="str">
        <f>(自動車!B66)</f>
        <v>松山市湊町５丁目</v>
      </c>
      <c r="C66" s="39" t="s">
        <v>25</v>
      </c>
      <c r="D66" s="53">
        <v>201</v>
      </c>
      <c r="E66" s="53">
        <v>316</v>
      </c>
      <c r="F66" s="53">
        <v>422</v>
      </c>
      <c r="G66" s="53">
        <v>441</v>
      </c>
      <c r="H66" s="53">
        <v>441</v>
      </c>
      <c r="I66" s="53">
        <v>630</v>
      </c>
      <c r="J66" s="53">
        <v>555</v>
      </c>
      <c r="K66" s="53">
        <v>440</v>
      </c>
      <c r="L66" s="53">
        <v>481</v>
      </c>
      <c r="M66" s="53">
        <v>567</v>
      </c>
      <c r="N66" s="53">
        <v>656</v>
      </c>
      <c r="O66" s="53">
        <v>662</v>
      </c>
      <c r="P66" s="51">
        <f>SUM(D65:O66)</f>
        <v>10549</v>
      </c>
      <c r="Q66" s="17"/>
    </row>
    <row r="67" spans="1:17" ht="13.5" customHeight="1" x14ac:dyDescent="0.15">
      <c r="A67" s="12" t="str">
        <f>(自動車!A67)</f>
        <v>27.</v>
      </c>
      <c r="B67" s="7" t="str">
        <f>(自動車!B67)</f>
        <v>市)堀之内公園内</v>
      </c>
      <c r="C67" s="41" t="s">
        <v>36</v>
      </c>
      <c r="D67" s="54">
        <v>40</v>
      </c>
      <c r="E67" s="54">
        <v>67</v>
      </c>
      <c r="F67" s="54">
        <v>33</v>
      </c>
      <c r="G67" s="54">
        <v>84</v>
      </c>
      <c r="H67" s="54">
        <v>31</v>
      </c>
      <c r="I67" s="54">
        <v>76</v>
      </c>
      <c r="J67" s="54">
        <v>86</v>
      </c>
      <c r="K67" s="54">
        <v>95</v>
      </c>
      <c r="L67" s="54">
        <v>140</v>
      </c>
      <c r="M67" s="54">
        <v>57</v>
      </c>
      <c r="N67" s="54">
        <v>66</v>
      </c>
      <c r="O67" s="54">
        <v>53</v>
      </c>
      <c r="P67" s="52"/>
      <c r="Q67" s="15"/>
    </row>
    <row r="68" spans="1:17" ht="13.5" customHeight="1" x14ac:dyDescent="0.15">
      <c r="A68" s="10"/>
      <c r="B68" s="25" t="str">
        <f>(自動車!B68)</f>
        <v>松山市堀之内</v>
      </c>
      <c r="C68" s="31" t="s">
        <v>37</v>
      </c>
      <c r="D68" s="51">
        <v>84</v>
      </c>
      <c r="E68" s="51">
        <v>96</v>
      </c>
      <c r="F68" s="51">
        <v>42</v>
      </c>
      <c r="G68" s="51">
        <v>106</v>
      </c>
      <c r="H68" s="51">
        <v>29</v>
      </c>
      <c r="I68" s="51">
        <v>183</v>
      </c>
      <c r="J68" s="51">
        <v>42</v>
      </c>
      <c r="K68" s="51">
        <v>119</v>
      </c>
      <c r="L68" s="51">
        <v>95</v>
      </c>
      <c r="M68" s="51">
        <v>43</v>
      </c>
      <c r="N68" s="51">
        <v>63</v>
      </c>
      <c r="O68" s="51">
        <v>40</v>
      </c>
      <c r="P68" s="51">
        <f>SUM(D67:O68)</f>
        <v>1770</v>
      </c>
      <c r="Q68" s="17"/>
    </row>
    <row r="69" spans="1:17" ht="13.5" customHeight="1" x14ac:dyDescent="0.15">
      <c r="A69" s="12" t="str">
        <f>(自動車!A69)</f>
        <v>28.</v>
      </c>
      <c r="B69" s="7" t="str">
        <f>(自動車!B69)</f>
        <v>市)堀之内公園内</v>
      </c>
      <c r="C69" s="38" t="s">
        <v>39</v>
      </c>
      <c r="D69" s="52">
        <v>20</v>
      </c>
      <c r="E69" s="52">
        <v>33</v>
      </c>
      <c r="F69" s="52">
        <v>44</v>
      </c>
      <c r="G69" s="52">
        <v>40</v>
      </c>
      <c r="H69" s="52">
        <v>41</v>
      </c>
      <c r="I69" s="52">
        <v>125</v>
      </c>
      <c r="J69" s="52">
        <v>45</v>
      </c>
      <c r="K69" s="52">
        <v>84</v>
      </c>
      <c r="L69" s="52">
        <v>121</v>
      </c>
      <c r="M69" s="52">
        <v>67</v>
      </c>
      <c r="N69" s="52">
        <v>68</v>
      </c>
      <c r="O69" s="52">
        <v>51</v>
      </c>
      <c r="P69" s="55"/>
      <c r="Q69" s="15"/>
    </row>
    <row r="70" spans="1:17" ht="13.5" customHeight="1" x14ac:dyDescent="0.15">
      <c r="A70" s="10"/>
      <c r="B70" s="25" t="str">
        <f>(自動車!B70)</f>
        <v>松山市堀之内</v>
      </c>
      <c r="C70" s="39" t="s">
        <v>38</v>
      </c>
      <c r="D70" s="53">
        <v>30</v>
      </c>
      <c r="E70" s="53">
        <v>47</v>
      </c>
      <c r="F70" s="53">
        <v>88</v>
      </c>
      <c r="G70" s="53">
        <v>70</v>
      </c>
      <c r="H70" s="53">
        <v>48</v>
      </c>
      <c r="I70" s="53">
        <v>82</v>
      </c>
      <c r="J70" s="53">
        <v>48</v>
      </c>
      <c r="K70" s="53">
        <v>110</v>
      </c>
      <c r="L70" s="53">
        <v>86</v>
      </c>
      <c r="M70" s="53">
        <v>40</v>
      </c>
      <c r="N70" s="53">
        <v>32</v>
      </c>
      <c r="O70" s="53">
        <v>40</v>
      </c>
      <c r="P70" s="51">
        <f>SUM(D69:O70)</f>
        <v>1460</v>
      </c>
      <c r="Q70" s="17"/>
    </row>
    <row r="71" spans="1:17" ht="13.5" customHeight="1" x14ac:dyDescent="0.15">
      <c r="A71" s="12" t="str">
        <f>(自動車!A71)</f>
        <v>29.</v>
      </c>
      <c r="B71" s="7" t="str">
        <f>(自動車!B71)</f>
        <v>市)常竹小川線</v>
      </c>
      <c r="C71" s="41" t="s">
        <v>39</v>
      </c>
      <c r="D71" s="42">
        <v>44</v>
      </c>
      <c r="E71" s="42">
        <v>2</v>
      </c>
      <c r="F71" s="42">
        <v>1</v>
      </c>
      <c r="G71" s="42">
        <v>2</v>
      </c>
      <c r="H71" s="42">
        <v>1</v>
      </c>
      <c r="I71" s="42">
        <v>1</v>
      </c>
      <c r="J71" s="42">
        <v>0</v>
      </c>
      <c r="K71" s="42">
        <v>1</v>
      </c>
      <c r="L71" s="42">
        <v>2</v>
      </c>
      <c r="M71" s="42">
        <v>1</v>
      </c>
      <c r="N71" s="42">
        <v>0</v>
      </c>
      <c r="O71" s="42">
        <v>1</v>
      </c>
      <c r="P71" s="55"/>
      <c r="Q71" s="15"/>
    </row>
    <row r="72" spans="1:17" ht="13.5" customHeight="1" x14ac:dyDescent="0.15">
      <c r="A72" s="10"/>
      <c r="B72" s="25" t="str">
        <f>(自動車!B72)</f>
        <v>松山市小川甲</v>
      </c>
      <c r="C72" s="31" t="s">
        <v>38</v>
      </c>
      <c r="D72" s="16">
        <v>1</v>
      </c>
      <c r="E72" s="16">
        <v>1</v>
      </c>
      <c r="F72" s="16">
        <v>3</v>
      </c>
      <c r="G72" s="16">
        <v>1</v>
      </c>
      <c r="H72" s="16">
        <v>3</v>
      </c>
      <c r="I72" s="16">
        <v>0</v>
      </c>
      <c r="J72" s="16">
        <v>0</v>
      </c>
      <c r="K72" s="16">
        <v>3</v>
      </c>
      <c r="L72" s="16">
        <v>25</v>
      </c>
      <c r="M72" s="16">
        <v>12</v>
      </c>
      <c r="N72" s="16">
        <v>5</v>
      </c>
      <c r="O72" s="16">
        <v>1</v>
      </c>
      <c r="P72" s="51">
        <f>SUM(D71:O72)</f>
        <v>111</v>
      </c>
      <c r="Q72" s="17"/>
    </row>
    <row r="73" spans="1:17" ht="13.5" customHeight="1" x14ac:dyDescent="0.15">
      <c r="A73" s="12" t="str">
        <f>(自動車!A73)</f>
        <v>30.</v>
      </c>
      <c r="B73" s="7" t="str">
        <f>(自動車!B73)</f>
        <v>市)雄郡99号線</v>
      </c>
      <c r="C73" s="38" t="s">
        <v>39</v>
      </c>
      <c r="D73" s="14">
        <v>8</v>
      </c>
      <c r="E73" s="14">
        <v>6</v>
      </c>
      <c r="F73" s="14">
        <v>9</v>
      </c>
      <c r="G73" s="14">
        <v>9</v>
      </c>
      <c r="H73" s="14">
        <v>1</v>
      </c>
      <c r="I73" s="14">
        <v>1</v>
      </c>
      <c r="J73" s="14">
        <v>3</v>
      </c>
      <c r="K73" s="14">
        <v>4</v>
      </c>
      <c r="L73" s="14">
        <v>2</v>
      </c>
      <c r="M73" s="14">
        <v>5</v>
      </c>
      <c r="N73" s="14">
        <v>3</v>
      </c>
      <c r="O73" s="14">
        <v>4</v>
      </c>
      <c r="P73" s="55"/>
      <c r="Q73" s="15"/>
    </row>
    <row r="74" spans="1:17" ht="13.5" customHeight="1" x14ac:dyDescent="0.15">
      <c r="A74" s="10"/>
      <c r="B74" s="25" t="str">
        <f>(自動車!B74)</f>
        <v>松山市藤原町</v>
      </c>
      <c r="C74" s="39" t="s">
        <v>38</v>
      </c>
      <c r="D74" s="40">
        <v>0</v>
      </c>
      <c r="E74" s="40">
        <v>1</v>
      </c>
      <c r="F74" s="40">
        <v>5</v>
      </c>
      <c r="G74" s="40">
        <v>4</v>
      </c>
      <c r="H74" s="40">
        <v>4</v>
      </c>
      <c r="I74" s="40">
        <v>1</v>
      </c>
      <c r="J74" s="40">
        <v>4</v>
      </c>
      <c r="K74" s="40">
        <v>2</v>
      </c>
      <c r="L74" s="40">
        <v>4</v>
      </c>
      <c r="M74" s="40">
        <v>7</v>
      </c>
      <c r="N74" s="40">
        <v>15</v>
      </c>
      <c r="O74" s="40">
        <v>4</v>
      </c>
      <c r="P74" s="51">
        <f>SUM(D73:O74)</f>
        <v>106</v>
      </c>
      <c r="Q74" s="17"/>
    </row>
    <row r="75" spans="1:17" ht="13.5" customHeight="1" x14ac:dyDescent="0.15">
      <c r="A75" s="12" t="str">
        <f>(自動車!A75)</f>
        <v>31.</v>
      </c>
      <c r="B75" s="7" t="str">
        <f>(自動車!B75)</f>
        <v>市)辻中西線</v>
      </c>
      <c r="C75" s="41" t="s">
        <v>39</v>
      </c>
      <c r="D75" s="64" t="s">
        <v>126</v>
      </c>
      <c r="E75" s="64" t="s">
        <v>126</v>
      </c>
      <c r="F75" s="64" t="s">
        <v>126</v>
      </c>
      <c r="G75" s="64" t="s">
        <v>126</v>
      </c>
      <c r="H75" s="64" t="s">
        <v>126</v>
      </c>
      <c r="I75" s="64" t="s">
        <v>126</v>
      </c>
      <c r="J75" s="64" t="s">
        <v>126</v>
      </c>
      <c r="K75" s="64" t="s">
        <v>126</v>
      </c>
      <c r="L75" s="64" t="s">
        <v>126</v>
      </c>
      <c r="M75" s="64" t="s">
        <v>126</v>
      </c>
      <c r="N75" s="64" t="s">
        <v>126</v>
      </c>
      <c r="O75" s="64" t="s">
        <v>126</v>
      </c>
      <c r="P75" s="65"/>
      <c r="Q75" s="15"/>
    </row>
    <row r="76" spans="1:17" ht="13.5" customHeight="1" x14ac:dyDescent="0.15">
      <c r="A76" s="10"/>
      <c r="B76" s="25" t="str">
        <f>(自動車!B76)</f>
        <v>松山市北条辻</v>
      </c>
      <c r="C76" s="31" t="s">
        <v>38</v>
      </c>
      <c r="D76" s="67" t="s">
        <v>126</v>
      </c>
      <c r="E76" s="67" t="s">
        <v>126</v>
      </c>
      <c r="F76" s="67" t="s">
        <v>126</v>
      </c>
      <c r="G76" s="67" t="s">
        <v>126</v>
      </c>
      <c r="H76" s="67" t="s">
        <v>126</v>
      </c>
      <c r="I76" s="67" t="s">
        <v>126</v>
      </c>
      <c r="J76" s="67" t="s">
        <v>126</v>
      </c>
      <c r="K76" s="67" t="s">
        <v>126</v>
      </c>
      <c r="L76" s="67" t="s">
        <v>126</v>
      </c>
      <c r="M76" s="67" t="s">
        <v>126</v>
      </c>
      <c r="N76" s="67" t="s">
        <v>126</v>
      </c>
      <c r="O76" s="67" t="s">
        <v>126</v>
      </c>
      <c r="P76" s="67" t="s">
        <v>127</v>
      </c>
      <c r="Q76" s="17"/>
    </row>
    <row r="77" spans="1:17" ht="13.5" customHeight="1" x14ac:dyDescent="0.15">
      <c r="A77" s="12" t="str">
        <f>(自動車!A77)</f>
        <v>32.</v>
      </c>
      <c r="B77" s="7" t="str">
        <f>(自動車!B77)</f>
        <v>市)北条椋の原線</v>
      </c>
      <c r="C77" s="41" t="s">
        <v>39</v>
      </c>
      <c r="D77" s="64" t="s">
        <v>126</v>
      </c>
      <c r="E77" s="64" t="s">
        <v>126</v>
      </c>
      <c r="F77" s="64" t="s">
        <v>126</v>
      </c>
      <c r="G77" s="64" t="s">
        <v>126</v>
      </c>
      <c r="H77" s="64" t="s">
        <v>126</v>
      </c>
      <c r="I77" s="64" t="s">
        <v>126</v>
      </c>
      <c r="J77" s="64" t="s">
        <v>126</v>
      </c>
      <c r="K77" s="64" t="s">
        <v>126</v>
      </c>
      <c r="L77" s="64" t="s">
        <v>126</v>
      </c>
      <c r="M77" s="64" t="s">
        <v>126</v>
      </c>
      <c r="N77" s="64" t="s">
        <v>126</v>
      </c>
      <c r="O77" s="64" t="s">
        <v>126</v>
      </c>
      <c r="P77" s="65"/>
      <c r="Q77" s="15"/>
    </row>
    <row r="78" spans="1:17" ht="13.5" customHeight="1" x14ac:dyDescent="0.15">
      <c r="A78" s="5"/>
      <c r="B78" s="25" t="str">
        <f>(自動車!B78)</f>
        <v>松山市土手内</v>
      </c>
      <c r="C78" s="43" t="s">
        <v>38</v>
      </c>
      <c r="D78" s="73" t="s">
        <v>126</v>
      </c>
      <c r="E78" s="73" t="s">
        <v>126</v>
      </c>
      <c r="F78" s="73" t="s">
        <v>126</v>
      </c>
      <c r="G78" s="73" t="s">
        <v>126</v>
      </c>
      <c r="H78" s="73" t="s">
        <v>126</v>
      </c>
      <c r="I78" s="73" t="s">
        <v>126</v>
      </c>
      <c r="J78" s="73" t="s">
        <v>126</v>
      </c>
      <c r="K78" s="73" t="s">
        <v>126</v>
      </c>
      <c r="L78" s="73" t="s">
        <v>126</v>
      </c>
      <c r="M78" s="73" t="s">
        <v>126</v>
      </c>
      <c r="N78" s="73" t="s">
        <v>126</v>
      </c>
      <c r="O78" s="67" t="s">
        <v>126</v>
      </c>
      <c r="P78" s="67" t="s">
        <v>127</v>
      </c>
      <c r="Q78" s="19"/>
    </row>
    <row r="79" spans="1:17" ht="13.5" customHeight="1" x14ac:dyDescent="0.15">
      <c r="B79" s="37"/>
      <c r="M79" s="69" t="s">
        <v>31</v>
      </c>
      <c r="O79" s="33"/>
      <c r="P79" s="33"/>
      <c r="Q79" s="33"/>
    </row>
    <row r="80" spans="1:17" ht="13.15" customHeight="1" x14ac:dyDescent="0.15">
      <c r="A80" s="32"/>
      <c r="B80" s="32"/>
      <c r="C80" s="32"/>
      <c r="D80" s="32"/>
      <c r="E80" s="32"/>
      <c r="F80" s="32"/>
      <c r="G80" s="32"/>
      <c r="H80" s="32"/>
      <c r="I80" s="34">
        <f>I40+1</f>
        <v>55</v>
      </c>
      <c r="J80" s="34"/>
      <c r="K80" s="34"/>
      <c r="M80" s="35" t="s">
        <v>35</v>
      </c>
      <c r="N80" s="34"/>
      <c r="O80" s="32"/>
      <c r="P80" s="32"/>
      <c r="Q80" s="32"/>
    </row>
    <row r="81" spans="1:17" ht="16.899999999999999" customHeight="1" x14ac:dyDescent="0.15">
      <c r="B81" s="3"/>
      <c r="D81" s="79" t="s">
        <v>27</v>
      </c>
      <c r="E81" s="80"/>
      <c r="F81" s="80"/>
      <c r="G81" s="80"/>
      <c r="H81" s="80"/>
      <c r="I81" s="80"/>
      <c r="J81" s="81" t="str">
        <f>$J$1</f>
        <v>（ 平 成 １８ 年度 ）</v>
      </c>
      <c r="K81" s="81"/>
      <c r="L81" s="81"/>
    </row>
    <row r="82" spans="1:17" ht="13.15" customHeight="1" x14ac:dyDescent="0.15">
      <c r="B82" s="4"/>
      <c r="Q82" s="3" t="s">
        <v>30</v>
      </c>
    </row>
    <row r="83" spans="1:17" ht="13.5" customHeight="1" x14ac:dyDescent="0.15">
      <c r="A83" s="76" t="s">
        <v>34</v>
      </c>
      <c r="B83" s="77"/>
      <c r="C83" s="78"/>
      <c r="D83" s="74" t="s">
        <v>11</v>
      </c>
      <c r="E83" s="74" t="s">
        <v>12</v>
      </c>
      <c r="F83" s="74" t="s">
        <v>13</v>
      </c>
      <c r="G83" s="74" t="s">
        <v>14</v>
      </c>
      <c r="H83" s="74" t="s">
        <v>15</v>
      </c>
      <c r="I83" s="74" t="s">
        <v>16</v>
      </c>
      <c r="J83" s="74" t="s">
        <v>17</v>
      </c>
      <c r="K83" s="74" t="s">
        <v>18</v>
      </c>
      <c r="L83" s="74" t="s">
        <v>19</v>
      </c>
      <c r="M83" s="74" t="s">
        <v>20</v>
      </c>
      <c r="N83" s="74" t="s">
        <v>21</v>
      </c>
      <c r="O83" s="74" t="s">
        <v>22</v>
      </c>
      <c r="P83" s="28" t="s">
        <v>32</v>
      </c>
      <c r="Q83" s="9" t="s">
        <v>10</v>
      </c>
    </row>
    <row r="84" spans="1:17" ht="13.5" customHeight="1" x14ac:dyDescent="0.15">
      <c r="A84" s="82" t="s">
        <v>33</v>
      </c>
      <c r="B84" s="83"/>
      <c r="C84" s="84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31" t="s">
        <v>23</v>
      </c>
      <c r="Q84" s="11" t="s">
        <v>23</v>
      </c>
    </row>
    <row r="85" spans="1:17" ht="13.5" customHeight="1" x14ac:dyDescent="0.15">
      <c r="A85" s="12" t="str">
        <f>(自動車!A85)</f>
        <v>33.</v>
      </c>
      <c r="B85" s="7" t="str">
        <f>(自動車!B85)</f>
        <v>市)堀江16号線</v>
      </c>
      <c r="C85" s="38" t="s">
        <v>24</v>
      </c>
      <c r="D85" s="64" t="s">
        <v>126</v>
      </c>
      <c r="E85" s="64" t="s">
        <v>126</v>
      </c>
      <c r="F85" s="64" t="s">
        <v>126</v>
      </c>
      <c r="G85" s="64" t="s">
        <v>126</v>
      </c>
      <c r="H85" s="64" t="s">
        <v>126</v>
      </c>
      <c r="I85" s="64" t="s">
        <v>126</v>
      </c>
      <c r="J85" s="64" t="s">
        <v>126</v>
      </c>
      <c r="K85" s="64" t="s">
        <v>126</v>
      </c>
      <c r="L85" s="64" t="s">
        <v>126</v>
      </c>
      <c r="M85" s="64" t="s">
        <v>126</v>
      </c>
      <c r="N85" s="64" t="s">
        <v>126</v>
      </c>
      <c r="O85" s="64" t="s">
        <v>126</v>
      </c>
      <c r="P85" s="65"/>
      <c r="Q85" s="15"/>
    </row>
    <row r="86" spans="1:17" ht="13.5" customHeight="1" x14ac:dyDescent="0.15">
      <c r="A86" s="10"/>
      <c r="B86" s="25" t="str">
        <f>(自動車!B86)</f>
        <v>松山市福角町</v>
      </c>
      <c r="C86" s="39" t="s">
        <v>25</v>
      </c>
      <c r="D86" s="67" t="s">
        <v>126</v>
      </c>
      <c r="E86" s="67" t="s">
        <v>126</v>
      </c>
      <c r="F86" s="67" t="s">
        <v>126</v>
      </c>
      <c r="G86" s="67" t="s">
        <v>126</v>
      </c>
      <c r="H86" s="67" t="s">
        <v>126</v>
      </c>
      <c r="I86" s="67" t="s">
        <v>126</v>
      </c>
      <c r="J86" s="67" t="s">
        <v>126</v>
      </c>
      <c r="K86" s="67" t="s">
        <v>126</v>
      </c>
      <c r="L86" s="67" t="s">
        <v>126</v>
      </c>
      <c r="M86" s="67" t="s">
        <v>126</v>
      </c>
      <c r="N86" s="67" t="s">
        <v>126</v>
      </c>
      <c r="O86" s="67" t="s">
        <v>126</v>
      </c>
      <c r="P86" s="67" t="s">
        <v>127</v>
      </c>
      <c r="Q86" s="17"/>
    </row>
    <row r="87" spans="1:17" ht="13.5" customHeight="1" x14ac:dyDescent="0.15">
      <c r="A87" s="12" t="str">
        <f>(自動車!A87)</f>
        <v>34.</v>
      </c>
      <c r="B87" s="7" t="str">
        <f>(自動車!B87)</f>
        <v>市)一番町東雲線</v>
      </c>
      <c r="C87" s="41" t="s">
        <v>39</v>
      </c>
      <c r="D87" s="54">
        <v>84</v>
      </c>
      <c r="E87" s="54">
        <v>121</v>
      </c>
      <c r="F87" s="54">
        <v>159</v>
      </c>
      <c r="G87" s="54">
        <v>195</v>
      </c>
      <c r="H87" s="54">
        <v>205</v>
      </c>
      <c r="I87" s="54">
        <v>257</v>
      </c>
      <c r="J87" s="54">
        <v>226</v>
      </c>
      <c r="K87" s="54">
        <v>156</v>
      </c>
      <c r="L87" s="54">
        <v>182</v>
      </c>
      <c r="M87" s="54">
        <v>205</v>
      </c>
      <c r="N87" s="54">
        <v>242</v>
      </c>
      <c r="O87" s="54">
        <v>259</v>
      </c>
      <c r="P87" s="14"/>
      <c r="Q87" s="15"/>
    </row>
    <row r="88" spans="1:17" ht="13.5" customHeight="1" x14ac:dyDescent="0.15">
      <c r="A88" s="10"/>
      <c r="B88" s="25" t="str">
        <f>(自動車!B88)</f>
        <v>松山市大街道３丁目</v>
      </c>
      <c r="C88" s="31" t="s">
        <v>38</v>
      </c>
      <c r="D88" s="51">
        <v>97</v>
      </c>
      <c r="E88" s="51">
        <v>208</v>
      </c>
      <c r="F88" s="51">
        <v>143</v>
      </c>
      <c r="G88" s="51">
        <v>166</v>
      </c>
      <c r="H88" s="51">
        <v>170</v>
      </c>
      <c r="I88" s="51">
        <v>285</v>
      </c>
      <c r="J88" s="51">
        <v>265</v>
      </c>
      <c r="K88" s="51">
        <v>273</v>
      </c>
      <c r="L88" s="51">
        <v>192</v>
      </c>
      <c r="M88" s="51">
        <v>268</v>
      </c>
      <c r="N88" s="51">
        <v>256</v>
      </c>
      <c r="O88" s="51">
        <v>216</v>
      </c>
      <c r="P88" s="16">
        <f>SUM(D87:O88)</f>
        <v>4830</v>
      </c>
      <c r="Q88" s="17"/>
    </row>
    <row r="89" spans="1:17" ht="13.5" customHeight="1" x14ac:dyDescent="0.15">
      <c r="A89" s="12" t="str">
        <f>(自動車!A89)</f>
        <v>35.</v>
      </c>
      <c r="B89" s="7" t="str">
        <f>(自動車!B89)</f>
        <v>市)一番町東雲線</v>
      </c>
      <c r="C89" s="38" t="s">
        <v>39</v>
      </c>
      <c r="D89" s="52">
        <v>56</v>
      </c>
      <c r="E89" s="52">
        <v>252</v>
      </c>
      <c r="F89" s="52">
        <v>381</v>
      </c>
      <c r="G89" s="52">
        <v>750</v>
      </c>
      <c r="H89" s="52">
        <v>909</v>
      </c>
      <c r="I89" s="52">
        <v>893</v>
      </c>
      <c r="J89" s="52">
        <v>987</v>
      </c>
      <c r="K89" s="52">
        <v>887</v>
      </c>
      <c r="L89" s="52">
        <v>582</v>
      </c>
      <c r="M89" s="52">
        <v>369</v>
      </c>
      <c r="N89" s="52">
        <v>222</v>
      </c>
      <c r="O89" s="52">
        <v>159</v>
      </c>
      <c r="P89" s="14"/>
      <c r="Q89" s="15"/>
    </row>
    <row r="90" spans="1:17" ht="13.5" customHeight="1" x14ac:dyDescent="0.15">
      <c r="A90" s="10"/>
      <c r="B90" s="25" t="str">
        <f>(自動車!B90)</f>
        <v>松山市大街道３丁目</v>
      </c>
      <c r="C90" s="39" t="s">
        <v>38</v>
      </c>
      <c r="D90" s="53">
        <v>39</v>
      </c>
      <c r="E90" s="53">
        <v>89</v>
      </c>
      <c r="F90" s="53">
        <v>248</v>
      </c>
      <c r="G90" s="53">
        <v>557</v>
      </c>
      <c r="H90" s="53">
        <v>904</v>
      </c>
      <c r="I90" s="53">
        <v>983</v>
      </c>
      <c r="J90" s="53">
        <v>1073</v>
      </c>
      <c r="K90" s="53">
        <v>1026</v>
      </c>
      <c r="L90" s="53">
        <v>994</v>
      </c>
      <c r="M90" s="53">
        <v>523</v>
      </c>
      <c r="N90" s="53">
        <v>304</v>
      </c>
      <c r="O90" s="53">
        <v>156</v>
      </c>
      <c r="P90" s="16">
        <f>SUM(D89:O90)</f>
        <v>13343</v>
      </c>
      <c r="Q90" s="17"/>
    </row>
    <row r="91" spans="1:17" ht="13.5" customHeight="1" x14ac:dyDescent="0.15">
      <c r="A91" s="12" t="str">
        <f>(自動車!A91)</f>
        <v>36.</v>
      </c>
      <c r="B91" s="7" t="str">
        <f>(自動車!B91)</f>
        <v>国道11号線</v>
      </c>
      <c r="C91" s="41" t="s">
        <v>39</v>
      </c>
      <c r="D91" s="54">
        <v>31</v>
      </c>
      <c r="E91" s="54">
        <v>36</v>
      </c>
      <c r="F91" s="54">
        <v>33</v>
      </c>
      <c r="G91" s="54">
        <v>47</v>
      </c>
      <c r="H91" s="54">
        <v>57</v>
      </c>
      <c r="I91" s="54">
        <v>62</v>
      </c>
      <c r="J91" s="54">
        <v>59</v>
      </c>
      <c r="K91" s="54">
        <v>65</v>
      </c>
      <c r="L91" s="54">
        <v>66</v>
      </c>
      <c r="M91" s="54">
        <v>72</v>
      </c>
      <c r="N91" s="54">
        <v>90</v>
      </c>
      <c r="O91" s="54">
        <v>90</v>
      </c>
      <c r="P91" s="14"/>
      <c r="Q91" s="15"/>
    </row>
    <row r="92" spans="1:17" ht="13.5" customHeight="1" x14ac:dyDescent="0.15">
      <c r="A92" s="10"/>
      <c r="B92" s="25" t="str">
        <f>(自動車!B92)</f>
        <v>松山市大街道３丁目</v>
      </c>
      <c r="C92" s="31" t="s">
        <v>38</v>
      </c>
      <c r="D92" s="51">
        <v>28</v>
      </c>
      <c r="E92" s="51">
        <v>42</v>
      </c>
      <c r="F92" s="51">
        <v>41</v>
      </c>
      <c r="G92" s="51">
        <v>57</v>
      </c>
      <c r="H92" s="51">
        <v>76</v>
      </c>
      <c r="I92" s="51">
        <v>127</v>
      </c>
      <c r="J92" s="51">
        <v>80</v>
      </c>
      <c r="K92" s="51">
        <v>88</v>
      </c>
      <c r="L92" s="51">
        <v>90</v>
      </c>
      <c r="M92" s="51">
        <v>89</v>
      </c>
      <c r="N92" s="51">
        <v>135</v>
      </c>
      <c r="O92" s="51">
        <v>127</v>
      </c>
      <c r="P92" s="16">
        <f>SUM(D91:O92)</f>
        <v>1688</v>
      </c>
      <c r="Q92" s="17"/>
    </row>
    <row r="93" spans="1:17" ht="13.5" customHeight="1" x14ac:dyDescent="0.15">
      <c r="A93" s="24" t="str">
        <f>(自動車!A93)</f>
        <v>37.</v>
      </c>
      <c r="B93" s="7" t="str">
        <f>(自動車!B93)</f>
        <v>国道11号線</v>
      </c>
      <c r="C93" s="38" t="s">
        <v>39</v>
      </c>
      <c r="D93" s="52">
        <v>23</v>
      </c>
      <c r="E93" s="52">
        <v>18</v>
      </c>
      <c r="F93" s="52">
        <v>96</v>
      </c>
      <c r="G93" s="52">
        <v>246</v>
      </c>
      <c r="H93" s="52">
        <v>345</v>
      </c>
      <c r="I93" s="52">
        <v>382</v>
      </c>
      <c r="J93" s="52">
        <v>314</v>
      </c>
      <c r="K93" s="52">
        <v>424</v>
      </c>
      <c r="L93" s="52">
        <v>310</v>
      </c>
      <c r="M93" s="52">
        <v>218</v>
      </c>
      <c r="N93" s="52">
        <v>140</v>
      </c>
      <c r="O93" s="52">
        <v>106</v>
      </c>
      <c r="P93" s="14"/>
      <c r="Q93" s="15"/>
    </row>
    <row r="94" spans="1:17" ht="13.5" customHeight="1" x14ac:dyDescent="0.15">
      <c r="A94" s="24"/>
      <c r="B94" s="25" t="str">
        <f>(自動車!B94)</f>
        <v>松山市大街道３丁目</v>
      </c>
      <c r="C94" s="39" t="s">
        <v>38</v>
      </c>
      <c r="D94" s="53">
        <v>10</v>
      </c>
      <c r="E94" s="53">
        <v>27</v>
      </c>
      <c r="F94" s="53">
        <v>46</v>
      </c>
      <c r="G94" s="53">
        <v>191</v>
      </c>
      <c r="H94" s="53">
        <v>326</v>
      </c>
      <c r="I94" s="53">
        <v>494</v>
      </c>
      <c r="J94" s="53">
        <v>762</v>
      </c>
      <c r="K94" s="53">
        <v>724</v>
      </c>
      <c r="L94" s="53">
        <v>632</v>
      </c>
      <c r="M94" s="53">
        <v>374</v>
      </c>
      <c r="N94" s="53">
        <v>171</v>
      </c>
      <c r="O94" s="53">
        <v>83</v>
      </c>
      <c r="P94" s="16">
        <f>SUM(D93:O94)</f>
        <v>6462</v>
      </c>
      <c r="Q94" s="17"/>
    </row>
    <row r="95" spans="1:17" ht="13.5" customHeight="1" x14ac:dyDescent="0.15">
      <c r="A95" s="12" t="str">
        <f>(自動車!A95)</f>
        <v>38.</v>
      </c>
      <c r="B95" s="7" t="str">
        <f>(自動車!B95)</f>
        <v>市)一番町立花線</v>
      </c>
      <c r="C95" s="41" t="s">
        <v>39</v>
      </c>
      <c r="D95" s="54">
        <v>79</v>
      </c>
      <c r="E95" s="54">
        <v>180</v>
      </c>
      <c r="F95" s="54">
        <v>220</v>
      </c>
      <c r="G95" s="54">
        <v>299</v>
      </c>
      <c r="H95" s="54">
        <v>492</v>
      </c>
      <c r="I95" s="54">
        <v>832</v>
      </c>
      <c r="J95" s="54">
        <v>727</v>
      </c>
      <c r="K95" s="54">
        <v>729</v>
      </c>
      <c r="L95" s="54">
        <v>644</v>
      </c>
      <c r="M95" s="54">
        <v>663</v>
      </c>
      <c r="N95" s="54">
        <v>721</v>
      </c>
      <c r="O95" s="54">
        <v>676</v>
      </c>
      <c r="P95" s="14"/>
      <c r="Q95" s="15"/>
    </row>
    <row r="96" spans="1:17" ht="13.5" customHeight="1" x14ac:dyDescent="0.15">
      <c r="A96" s="10"/>
      <c r="B96" s="25" t="str">
        <f>(自動車!B96)</f>
        <v>松山市大街道２丁目</v>
      </c>
      <c r="C96" s="31" t="s">
        <v>38</v>
      </c>
      <c r="D96" s="51">
        <v>77</v>
      </c>
      <c r="E96" s="51">
        <v>158</v>
      </c>
      <c r="F96" s="51">
        <v>205</v>
      </c>
      <c r="G96" s="51">
        <v>365</v>
      </c>
      <c r="H96" s="51">
        <v>625</v>
      </c>
      <c r="I96" s="51">
        <v>772</v>
      </c>
      <c r="J96" s="51">
        <v>647</v>
      </c>
      <c r="K96" s="51">
        <v>732</v>
      </c>
      <c r="L96" s="51">
        <v>742</v>
      </c>
      <c r="M96" s="51">
        <v>776</v>
      </c>
      <c r="N96" s="51">
        <v>802</v>
      </c>
      <c r="O96" s="51">
        <v>1010</v>
      </c>
      <c r="P96" s="16">
        <f>SUM(D95:O96)</f>
        <v>13173</v>
      </c>
      <c r="Q96" s="17"/>
    </row>
    <row r="97" spans="1:17" ht="13.5" customHeight="1" x14ac:dyDescent="0.15">
      <c r="A97" s="12" t="str">
        <f>(自動車!A97)</f>
        <v>39.</v>
      </c>
      <c r="B97" s="7" t="str">
        <f>(自動車!B97)</f>
        <v>市)一番町立花線</v>
      </c>
      <c r="C97" s="38" t="s">
        <v>39</v>
      </c>
      <c r="D97" s="26">
        <v>72</v>
      </c>
      <c r="E97" s="26">
        <v>150</v>
      </c>
      <c r="F97" s="26">
        <v>316</v>
      </c>
      <c r="G97" s="26">
        <v>661</v>
      </c>
      <c r="H97" s="26">
        <v>1135</v>
      </c>
      <c r="I97" s="26">
        <v>1619</v>
      </c>
      <c r="J97" s="26">
        <v>1924</v>
      </c>
      <c r="K97" s="26">
        <v>2082</v>
      </c>
      <c r="L97" s="26">
        <v>2117</v>
      </c>
      <c r="M97" s="26">
        <v>1855</v>
      </c>
      <c r="N97" s="26">
        <v>1416</v>
      </c>
      <c r="O97" s="26">
        <v>1106</v>
      </c>
      <c r="P97" s="26"/>
      <c r="Q97" s="27"/>
    </row>
    <row r="98" spans="1:17" ht="13.5" customHeight="1" x14ac:dyDescent="0.15">
      <c r="A98" s="10"/>
      <c r="B98" s="25" t="str">
        <f>(自動車!B98)</f>
        <v>松山市大街道２丁目</v>
      </c>
      <c r="C98" s="39" t="s">
        <v>38</v>
      </c>
      <c r="D98" s="40">
        <v>56</v>
      </c>
      <c r="E98" s="40">
        <v>109</v>
      </c>
      <c r="F98" s="40">
        <v>228</v>
      </c>
      <c r="G98" s="40">
        <v>617</v>
      </c>
      <c r="H98" s="40">
        <v>1097</v>
      </c>
      <c r="I98" s="40">
        <v>1802</v>
      </c>
      <c r="J98" s="40">
        <v>1894</v>
      </c>
      <c r="K98" s="40">
        <v>2243</v>
      </c>
      <c r="L98" s="40">
        <v>2264</v>
      </c>
      <c r="M98" s="40">
        <v>2033</v>
      </c>
      <c r="N98" s="40">
        <v>1796</v>
      </c>
      <c r="O98" s="40">
        <v>1733</v>
      </c>
      <c r="P98" s="16">
        <f>SUM(D97:O98)</f>
        <v>30325</v>
      </c>
      <c r="Q98" s="27"/>
    </row>
    <row r="99" spans="1:17" ht="13.5" customHeight="1" x14ac:dyDescent="0.15">
      <c r="A99" s="12" t="str">
        <f>(自動車!A99)</f>
        <v>40.</v>
      </c>
      <c r="B99" s="7" t="str">
        <f>(自動車!B99)</f>
        <v>大師橋</v>
      </c>
      <c r="C99" s="38" t="s">
        <v>39</v>
      </c>
      <c r="D99" s="42">
        <v>1</v>
      </c>
      <c r="E99" s="42">
        <v>4</v>
      </c>
      <c r="F99" s="42">
        <v>0</v>
      </c>
      <c r="G99" s="42">
        <v>3</v>
      </c>
      <c r="H99" s="42">
        <v>6</v>
      </c>
      <c r="I99" s="42">
        <v>4</v>
      </c>
      <c r="J99" s="42">
        <v>7</v>
      </c>
      <c r="K99" s="42">
        <v>0</v>
      </c>
      <c r="L99" s="42">
        <v>34</v>
      </c>
      <c r="M99" s="42">
        <v>74</v>
      </c>
      <c r="N99" s="42">
        <v>21</v>
      </c>
      <c r="O99" s="42">
        <v>3</v>
      </c>
      <c r="P99" s="14"/>
      <c r="Q99" s="15"/>
    </row>
    <row r="100" spans="1:17" ht="13.5" customHeight="1" x14ac:dyDescent="0.15">
      <c r="A100" s="10"/>
      <c r="B100" s="25" t="str">
        <f>(自動車!B100)</f>
        <v>松山市北条</v>
      </c>
      <c r="C100" s="39" t="s">
        <v>38</v>
      </c>
      <c r="D100" s="16">
        <v>125</v>
      </c>
      <c r="E100" s="16">
        <v>6</v>
      </c>
      <c r="F100" s="16">
        <v>5</v>
      </c>
      <c r="G100" s="16">
        <v>0</v>
      </c>
      <c r="H100" s="16">
        <v>3</v>
      </c>
      <c r="I100" s="16">
        <v>1</v>
      </c>
      <c r="J100" s="16">
        <v>2</v>
      </c>
      <c r="K100" s="16">
        <v>0</v>
      </c>
      <c r="L100" s="16">
        <v>2</v>
      </c>
      <c r="M100" s="16">
        <v>4</v>
      </c>
      <c r="N100" s="16">
        <v>7</v>
      </c>
      <c r="O100" s="16">
        <v>5</v>
      </c>
      <c r="P100" s="16">
        <f>SUM(D99:O100)</f>
        <v>317</v>
      </c>
      <c r="Q100" s="17"/>
    </row>
    <row r="101" spans="1:17" ht="13.5" customHeight="1" x14ac:dyDescent="0.15">
      <c r="A101" s="12" t="str">
        <f>(自動車!A101)</f>
        <v>41.</v>
      </c>
      <c r="B101" s="7" t="str">
        <f>(自動車!B101)</f>
        <v>市)千舟古川線</v>
      </c>
      <c r="C101" s="38" t="s">
        <v>39</v>
      </c>
      <c r="D101" s="64" t="s">
        <v>126</v>
      </c>
      <c r="E101" s="64" t="s">
        <v>126</v>
      </c>
      <c r="F101" s="64" t="s">
        <v>126</v>
      </c>
      <c r="G101" s="64" t="s">
        <v>126</v>
      </c>
      <c r="H101" s="64" t="s">
        <v>126</v>
      </c>
      <c r="I101" s="64" t="s">
        <v>126</v>
      </c>
      <c r="J101" s="64" t="s">
        <v>126</v>
      </c>
      <c r="K101" s="64" t="s">
        <v>126</v>
      </c>
      <c r="L101" s="64" t="s">
        <v>126</v>
      </c>
      <c r="M101" s="64" t="s">
        <v>126</v>
      </c>
      <c r="N101" s="64" t="s">
        <v>126</v>
      </c>
      <c r="O101" s="64" t="s">
        <v>126</v>
      </c>
      <c r="P101" s="65"/>
      <c r="Q101" s="15"/>
    </row>
    <row r="102" spans="1:17" ht="13.5" customHeight="1" x14ac:dyDescent="0.15">
      <c r="A102" s="10"/>
      <c r="B102" s="25" t="str">
        <f>(自動車!B102)</f>
        <v>松山市末広町</v>
      </c>
      <c r="C102" s="39" t="s">
        <v>38</v>
      </c>
      <c r="D102" s="67" t="s">
        <v>126</v>
      </c>
      <c r="E102" s="67" t="s">
        <v>126</v>
      </c>
      <c r="F102" s="67" t="s">
        <v>126</v>
      </c>
      <c r="G102" s="67" t="s">
        <v>126</v>
      </c>
      <c r="H102" s="67" t="s">
        <v>126</v>
      </c>
      <c r="I102" s="67" t="s">
        <v>126</v>
      </c>
      <c r="J102" s="67" t="s">
        <v>126</v>
      </c>
      <c r="K102" s="67" t="s">
        <v>126</v>
      </c>
      <c r="L102" s="67" t="s">
        <v>126</v>
      </c>
      <c r="M102" s="67" t="s">
        <v>126</v>
      </c>
      <c r="N102" s="67" t="s">
        <v>126</v>
      </c>
      <c r="O102" s="67" t="s">
        <v>126</v>
      </c>
      <c r="P102" s="67" t="s">
        <v>127</v>
      </c>
      <c r="Q102" s="17"/>
    </row>
    <row r="103" spans="1:17" ht="13.5" customHeight="1" x14ac:dyDescent="0.15">
      <c r="A103" s="12"/>
      <c r="B103" s="7"/>
      <c r="C103" s="41"/>
      <c r="D103" s="49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14"/>
      <c r="Q103" s="15"/>
    </row>
    <row r="104" spans="1:17" ht="13.5" customHeight="1" x14ac:dyDescent="0.15">
      <c r="A104" s="10"/>
      <c r="B104" s="25"/>
      <c r="C104" s="3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17"/>
    </row>
    <row r="105" spans="1:17" ht="13.5" customHeight="1" x14ac:dyDescent="0.15">
      <c r="A105" s="12"/>
      <c r="B105" s="7"/>
      <c r="C105" s="38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15"/>
    </row>
    <row r="106" spans="1:17" ht="13.5" customHeight="1" x14ac:dyDescent="0.15">
      <c r="A106" s="10"/>
      <c r="B106" s="25"/>
      <c r="C106" s="39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1"/>
      <c r="Q106" s="17"/>
    </row>
    <row r="107" spans="1:17" ht="13.5" customHeight="1" x14ac:dyDescent="0.15">
      <c r="A107" s="12"/>
      <c r="B107" s="7"/>
      <c r="C107" s="41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2"/>
      <c r="Q107" s="15"/>
    </row>
    <row r="108" spans="1:17" ht="13.5" customHeight="1" x14ac:dyDescent="0.15">
      <c r="A108" s="10"/>
      <c r="B108" s="25"/>
      <c r="C108" s="3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17"/>
    </row>
    <row r="109" spans="1:17" ht="13.5" customHeight="1" x14ac:dyDescent="0.15">
      <c r="A109" s="12"/>
      <c r="B109" s="7"/>
      <c r="C109" s="38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/>
    </row>
    <row r="110" spans="1:17" ht="13.5" customHeight="1" x14ac:dyDescent="0.15">
      <c r="A110" s="10"/>
      <c r="B110" s="25"/>
      <c r="C110" s="39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16"/>
      <c r="Q110" s="17"/>
    </row>
    <row r="111" spans="1:17" ht="13.5" customHeight="1" x14ac:dyDescent="0.15">
      <c r="A111" s="12"/>
      <c r="B111" s="7"/>
      <c r="C111" s="41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14"/>
      <c r="Q111" s="15"/>
    </row>
    <row r="112" spans="1:17" ht="13.5" customHeight="1" x14ac:dyDescent="0.15">
      <c r="A112" s="10"/>
      <c r="B112" s="25"/>
      <c r="C112" s="31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7"/>
    </row>
    <row r="113" spans="1:17" ht="13.5" customHeight="1" x14ac:dyDescent="0.15">
      <c r="A113" s="12"/>
      <c r="B113" s="7"/>
      <c r="C113" s="38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/>
    </row>
    <row r="114" spans="1:17" ht="13.5" customHeight="1" x14ac:dyDescent="0.15">
      <c r="A114" s="10"/>
      <c r="B114" s="25"/>
      <c r="C114" s="39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16"/>
      <c r="Q114" s="17"/>
    </row>
    <row r="115" spans="1:17" ht="13.5" customHeight="1" x14ac:dyDescent="0.15">
      <c r="A115" s="12"/>
      <c r="B115" s="7"/>
      <c r="C115" s="41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14"/>
      <c r="Q115" s="15"/>
    </row>
    <row r="116" spans="1:17" ht="13.5" customHeight="1" x14ac:dyDescent="0.15">
      <c r="A116" s="10"/>
      <c r="B116" s="25"/>
      <c r="C116" s="31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7"/>
    </row>
    <row r="117" spans="1:17" ht="13.5" customHeight="1" x14ac:dyDescent="0.15">
      <c r="A117" s="12"/>
      <c r="B117" s="7"/>
      <c r="C117" s="41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14"/>
      <c r="Q117" s="15"/>
    </row>
    <row r="118" spans="1:17" ht="13.5" customHeight="1" x14ac:dyDescent="0.15">
      <c r="A118" s="5"/>
      <c r="B118" s="25"/>
      <c r="C118" s="43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9"/>
    </row>
    <row r="119" spans="1:17" ht="13.5" customHeight="1" x14ac:dyDescent="0.15">
      <c r="B119" s="37"/>
      <c r="M119" s="36" t="s">
        <v>31</v>
      </c>
      <c r="O119" s="33"/>
      <c r="P119" s="33"/>
      <c r="Q119" s="33"/>
    </row>
    <row r="120" spans="1:17" ht="13.15" customHeight="1" x14ac:dyDescent="0.15">
      <c r="A120" s="32"/>
      <c r="B120" s="32"/>
      <c r="C120" s="32"/>
      <c r="D120" s="32"/>
      <c r="E120" s="32"/>
      <c r="F120" s="32"/>
      <c r="G120" s="32"/>
      <c r="H120" s="32"/>
      <c r="I120" s="34">
        <f>I80+1</f>
        <v>56</v>
      </c>
      <c r="J120" s="34"/>
      <c r="K120" s="34"/>
      <c r="M120" s="35" t="s">
        <v>35</v>
      </c>
      <c r="N120" s="34"/>
      <c r="O120" s="32"/>
      <c r="P120" s="32"/>
      <c r="Q120" s="32"/>
    </row>
  </sheetData>
  <mergeCells count="48">
    <mergeCell ref="O83:O84"/>
    <mergeCell ref="A84:C84"/>
    <mergeCell ref="K83:K84"/>
    <mergeCell ref="L83:L84"/>
    <mergeCell ref="M83:M84"/>
    <mergeCell ref="N83:N84"/>
    <mergeCell ref="D81:I81"/>
    <mergeCell ref="J81:L81"/>
    <mergeCell ref="A83:C83"/>
    <mergeCell ref="D83:D84"/>
    <mergeCell ref="E83:E84"/>
    <mergeCell ref="F83:F84"/>
    <mergeCell ref="G83:G84"/>
    <mergeCell ref="H83:H84"/>
    <mergeCell ref="I83:I84"/>
    <mergeCell ref="J83:J84"/>
    <mergeCell ref="M43:M44"/>
    <mergeCell ref="N43:N44"/>
    <mergeCell ref="O43:O44"/>
    <mergeCell ref="I43:I44"/>
    <mergeCell ref="J43:J44"/>
    <mergeCell ref="K43:K44"/>
    <mergeCell ref="L43:L44"/>
    <mergeCell ref="N3:N4"/>
    <mergeCell ref="O3:O4"/>
    <mergeCell ref="A3:C3"/>
    <mergeCell ref="A4:C4"/>
    <mergeCell ref="D3:D4"/>
    <mergeCell ref="E3:E4"/>
    <mergeCell ref="L3:L4"/>
    <mergeCell ref="M3:M4"/>
    <mergeCell ref="D1:I1"/>
    <mergeCell ref="J1:L1"/>
    <mergeCell ref="D41:I41"/>
    <mergeCell ref="J41:L41"/>
    <mergeCell ref="F3:F4"/>
    <mergeCell ref="G3:G4"/>
    <mergeCell ref="H3:H4"/>
    <mergeCell ref="I3:I4"/>
    <mergeCell ref="J3:J4"/>
    <mergeCell ref="K3:K4"/>
    <mergeCell ref="F43:F44"/>
    <mergeCell ref="G43:G44"/>
    <mergeCell ref="H43:H44"/>
    <mergeCell ref="A43:C43"/>
    <mergeCell ref="A44:C44"/>
    <mergeCell ref="D43:D44"/>
    <mergeCell ref="E43:E44"/>
  </mergeCells>
  <phoneticPr fontId="1"/>
  <printOptions horizontalCentered="1" verticalCentered="1"/>
  <pageMargins left="0.98425196850393704" right="0.39370078740157483" top="0.78740157480314965" bottom="0.39370078740157483" header="0" footer="0"/>
  <pageSetup paperSize="9" orientation="landscape" r:id="rId1"/>
  <headerFooter alignWithMargins="0"/>
  <rowBreaks count="2" manualBreakCount="2">
    <brk id="40" max="16383" man="1"/>
    <brk id="80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showGridLines="0" view="pageBreakPreview" topLeftCell="A100" zoomScale="85" zoomScaleNormal="100" zoomScaleSheetLayoutView="85" workbookViewId="0"/>
  </sheetViews>
  <sheetFormatPr defaultColWidth="8.875" defaultRowHeight="13.15" customHeight="1" x14ac:dyDescent="0.15"/>
  <cols>
    <col min="1" max="1" width="3.75" style="2" customWidth="1"/>
    <col min="2" max="2" width="18.75" style="6" customWidth="1"/>
    <col min="3" max="3" width="4.75" style="3" customWidth="1"/>
    <col min="4" max="17" width="7.375" style="3" customWidth="1"/>
    <col min="18" max="16384" width="8.875" style="3"/>
  </cols>
  <sheetData>
    <row r="1" spans="1:17" ht="16.899999999999999" customHeight="1" x14ac:dyDescent="0.15">
      <c r="B1" s="3"/>
      <c r="D1" s="79" t="s">
        <v>58</v>
      </c>
      <c r="E1" s="80"/>
      <c r="F1" s="80"/>
      <c r="G1" s="80"/>
      <c r="H1" s="80"/>
      <c r="I1" s="80"/>
      <c r="J1" s="81" t="str">
        <f>自動車!$J$1</f>
        <v>（ 平 成 １８ 年度 ）</v>
      </c>
      <c r="K1" s="81"/>
      <c r="L1" s="81"/>
    </row>
    <row r="2" spans="1:17" ht="13.15" customHeight="1" x14ac:dyDescent="0.15">
      <c r="B2" s="4"/>
      <c r="Q2" s="3" t="s">
        <v>41</v>
      </c>
    </row>
    <row r="3" spans="1:17" ht="13.5" customHeight="1" x14ac:dyDescent="0.15">
      <c r="A3" s="76" t="s">
        <v>34</v>
      </c>
      <c r="B3" s="77"/>
      <c r="C3" s="78"/>
      <c r="D3" s="74" t="s">
        <v>42</v>
      </c>
      <c r="E3" s="74" t="s">
        <v>43</v>
      </c>
      <c r="F3" s="74" t="s">
        <v>44</v>
      </c>
      <c r="G3" s="74" t="s">
        <v>45</v>
      </c>
      <c r="H3" s="74" t="s">
        <v>46</v>
      </c>
      <c r="I3" s="74" t="s">
        <v>47</v>
      </c>
      <c r="J3" s="74" t="s">
        <v>48</v>
      </c>
      <c r="K3" s="74" t="s">
        <v>49</v>
      </c>
      <c r="L3" s="74" t="s">
        <v>50</v>
      </c>
      <c r="M3" s="74" t="s">
        <v>51</v>
      </c>
      <c r="N3" s="74" t="s">
        <v>52</v>
      </c>
      <c r="O3" s="74" t="s">
        <v>53</v>
      </c>
      <c r="P3" s="28" t="s">
        <v>54</v>
      </c>
      <c r="Q3" s="9" t="s">
        <v>55</v>
      </c>
    </row>
    <row r="4" spans="1:17" ht="13.5" customHeight="1" x14ac:dyDescent="0.15">
      <c r="A4" s="82" t="s">
        <v>33</v>
      </c>
      <c r="B4" s="83"/>
      <c r="C4" s="84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31" t="s">
        <v>56</v>
      </c>
      <c r="Q4" s="11" t="s">
        <v>56</v>
      </c>
    </row>
    <row r="5" spans="1:17" ht="13.5" customHeight="1" x14ac:dyDescent="0.15">
      <c r="A5" s="12" t="str">
        <f>(自動車!A5)</f>
        <v>1.</v>
      </c>
      <c r="B5" s="7" t="str">
        <f>(自動車!B5)</f>
        <v>市)一番町東雲線</v>
      </c>
      <c r="C5" s="38" t="s">
        <v>36</v>
      </c>
      <c r="D5" s="64" t="s">
        <v>126</v>
      </c>
      <c r="E5" s="64" t="s">
        <v>126</v>
      </c>
      <c r="F5" s="64" t="s">
        <v>126</v>
      </c>
      <c r="G5" s="64" t="s">
        <v>126</v>
      </c>
      <c r="H5" s="64" t="s">
        <v>126</v>
      </c>
      <c r="I5" s="64" t="s">
        <v>126</v>
      </c>
      <c r="J5" s="64" t="s">
        <v>126</v>
      </c>
      <c r="K5" s="64" t="s">
        <v>126</v>
      </c>
      <c r="L5" s="64" t="s">
        <v>126</v>
      </c>
      <c r="M5" s="64" t="s">
        <v>126</v>
      </c>
      <c r="N5" s="64" t="s">
        <v>126</v>
      </c>
      <c r="O5" s="64" t="s">
        <v>126</v>
      </c>
      <c r="P5" s="65"/>
      <c r="Q5" s="15"/>
    </row>
    <row r="6" spans="1:17" ht="13.5" customHeight="1" x14ac:dyDescent="0.15">
      <c r="A6" s="10"/>
      <c r="B6" s="25" t="str">
        <f>(自動車!B6)</f>
        <v>松山市大街道３丁目</v>
      </c>
      <c r="C6" s="39" t="s">
        <v>37</v>
      </c>
      <c r="D6" s="67" t="s">
        <v>126</v>
      </c>
      <c r="E6" s="67" t="s">
        <v>126</v>
      </c>
      <c r="F6" s="67" t="s">
        <v>126</v>
      </c>
      <c r="G6" s="67" t="s">
        <v>126</v>
      </c>
      <c r="H6" s="67" t="s">
        <v>126</v>
      </c>
      <c r="I6" s="67" t="s">
        <v>126</v>
      </c>
      <c r="J6" s="67" t="s">
        <v>126</v>
      </c>
      <c r="K6" s="67" t="s">
        <v>126</v>
      </c>
      <c r="L6" s="67" t="s">
        <v>126</v>
      </c>
      <c r="M6" s="67" t="s">
        <v>126</v>
      </c>
      <c r="N6" s="67" t="s">
        <v>126</v>
      </c>
      <c r="O6" s="67" t="s">
        <v>126</v>
      </c>
      <c r="P6" s="67" t="s">
        <v>127</v>
      </c>
      <c r="Q6" s="17"/>
    </row>
    <row r="7" spans="1:17" ht="13.5" customHeight="1" x14ac:dyDescent="0.15">
      <c r="A7" s="12" t="str">
        <f>(自動車!A7)</f>
        <v>2.</v>
      </c>
      <c r="B7" s="7" t="str">
        <f>(自動車!B7)</f>
        <v>市)一番町東雲線</v>
      </c>
      <c r="C7" s="41" t="s">
        <v>36</v>
      </c>
      <c r="D7" s="64" t="s">
        <v>126</v>
      </c>
      <c r="E7" s="64" t="s">
        <v>126</v>
      </c>
      <c r="F7" s="64" t="s">
        <v>126</v>
      </c>
      <c r="G7" s="64" t="s">
        <v>126</v>
      </c>
      <c r="H7" s="64" t="s">
        <v>126</v>
      </c>
      <c r="I7" s="64" t="s">
        <v>126</v>
      </c>
      <c r="J7" s="64" t="s">
        <v>126</v>
      </c>
      <c r="K7" s="64" t="s">
        <v>126</v>
      </c>
      <c r="L7" s="64" t="s">
        <v>126</v>
      </c>
      <c r="M7" s="64" t="s">
        <v>126</v>
      </c>
      <c r="N7" s="64" t="s">
        <v>126</v>
      </c>
      <c r="O7" s="64" t="s">
        <v>126</v>
      </c>
      <c r="P7" s="65"/>
      <c r="Q7" s="15"/>
    </row>
    <row r="8" spans="1:17" ht="13.5" customHeight="1" x14ac:dyDescent="0.15">
      <c r="A8" s="10"/>
      <c r="B8" s="25" t="str">
        <f>(自動車!B8)</f>
        <v>松山市大街道３丁目</v>
      </c>
      <c r="C8" s="31" t="s">
        <v>37</v>
      </c>
      <c r="D8" s="67" t="s">
        <v>126</v>
      </c>
      <c r="E8" s="67" t="s">
        <v>126</v>
      </c>
      <c r="F8" s="67" t="s">
        <v>126</v>
      </c>
      <c r="G8" s="67" t="s">
        <v>126</v>
      </c>
      <c r="H8" s="67" t="s">
        <v>126</v>
      </c>
      <c r="I8" s="67" t="s">
        <v>126</v>
      </c>
      <c r="J8" s="67" t="s">
        <v>126</v>
      </c>
      <c r="K8" s="67" t="s">
        <v>126</v>
      </c>
      <c r="L8" s="67" t="s">
        <v>126</v>
      </c>
      <c r="M8" s="67" t="s">
        <v>126</v>
      </c>
      <c r="N8" s="67" t="s">
        <v>126</v>
      </c>
      <c r="O8" s="67" t="s">
        <v>126</v>
      </c>
      <c r="P8" s="67" t="s">
        <v>127</v>
      </c>
      <c r="Q8" s="17"/>
    </row>
    <row r="9" spans="1:17" ht="13.5" customHeight="1" x14ac:dyDescent="0.15">
      <c r="A9" s="12" t="str">
        <f>(自動車!A9)</f>
        <v>3.</v>
      </c>
      <c r="B9" s="7" t="str">
        <f>(自動車!B9)</f>
        <v>市)南北１２０号線</v>
      </c>
      <c r="C9" s="38" t="s">
        <v>36</v>
      </c>
      <c r="D9" s="64" t="s">
        <v>126</v>
      </c>
      <c r="E9" s="64" t="s">
        <v>126</v>
      </c>
      <c r="F9" s="64" t="s">
        <v>126</v>
      </c>
      <c r="G9" s="64" t="s">
        <v>126</v>
      </c>
      <c r="H9" s="64" t="s">
        <v>126</v>
      </c>
      <c r="I9" s="64" t="s">
        <v>126</v>
      </c>
      <c r="J9" s="64" t="s">
        <v>126</v>
      </c>
      <c r="K9" s="64" t="s">
        <v>126</v>
      </c>
      <c r="L9" s="64" t="s">
        <v>126</v>
      </c>
      <c r="M9" s="64" t="s">
        <v>126</v>
      </c>
      <c r="N9" s="64" t="s">
        <v>126</v>
      </c>
      <c r="O9" s="64" t="s">
        <v>126</v>
      </c>
      <c r="P9" s="65"/>
      <c r="Q9" s="15"/>
    </row>
    <row r="10" spans="1:17" ht="13.5" customHeight="1" x14ac:dyDescent="0.15">
      <c r="A10" s="10"/>
      <c r="B10" s="25" t="str">
        <f>(自動車!B10)</f>
        <v>松山市堀之内</v>
      </c>
      <c r="C10" s="39" t="s">
        <v>37</v>
      </c>
      <c r="D10" s="67" t="s">
        <v>126</v>
      </c>
      <c r="E10" s="67" t="s">
        <v>126</v>
      </c>
      <c r="F10" s="67" t="s">
        <v>126</v>
      </c>
      <c r="G10" s="67" t="s">
        <v>126</v>
      </c>
      <c r="H10" s="67" t="s">
        <v>126</v>
      </c>
      <c r="I10" s="67" t="s">
        <v>126</v>
      </c>
      <c r="J10" s="67" t="s">
        <v>126</v>
      </c>
      <c r="K10" s="67" t="s">
        <v>126</v>
      </c>
      <c r="L10" s="67" t="s">
        <v>126</v>
      </c>
      <c r="M10" s="67" t="s">
        <v>126</v>
      </c>
      <c r="N10" s="67" t="s">
        <v>126</v>
      </c>
      <c r="O10" s="67" t="s">
        <v>126</v>
      </c>
      <c r="P10" s="67" t="s">
        <v>127</v>
      </c>
      <c r="Q10" s="17"/>
    </row>
    <row r="11" spans="1:17" ht="13.5" customHeight="1" x14ac:dyDescent="0.15">
      <c r="A11" s="12" t="str">
        <f>(自動車!A11)</f>
        <v>4.</v>
      </c>
      <c r="B11" s="7" t="str">
        <f>(自動車!B11)</f>
        <v>市)堀之内公園内</v>
      </c>
      <c r="C11" s="41" t="s">
        <v>36</v>
      </c>
      <c r="D11" s="54">
        <v>18</v>
      </c>
      <c r="E11" s="54">
        <v>39</v>
      </c>
      <c r="F11" s="54">
        <v>55</v>
      </c>
      <c r="G11" s="54">
        <v>33</v>
      </c>
      <c r="H11" s="54">
        <v>25</v>
      </c>
      <c r="I11" s="54">
        <v>23</v>
      </c>
      <c r="J11" s="54">
        <v>25</v>
      </c>
      <c r="K11" s="54">
        <v>10</v>
      </c>
      <c r="L11" s="54">
        <v>19</v>
      </c>
      <c r="M11" s="54">
        <v>20</v>
      </c>
      <c r="N11" s="54">
        <v>25</v>
      </c>
      <c r="O11" s="54">
        <v>28</v>
      </c>
      <c r="P11" s="55"/>
      <c r="Q11" s="15"/>
    </row>
    <row r="12" spans="1:17" ht="13.5" customHeight="1" x14ac:dyDescent="0.15">
      <c r="A12" s="10"/>
      <c r="B12" s="25" t="str">
        <f>(自動車!B12)</f>
        <v>松山市堀之内</v>
      </c>
      <c r="C12" s="31" t="s">
        <v>37</v>
      </c>
      <c r="D12" s="51">
        <v>47</v>
      </c>
      <c r="E12" s="51">
        <v>83</v>
      </c>
      <c r="F12" s="51">
        <v>51</v>
      </c>
      <c r="G12" s="51">
        <v>41</v>
      </c>
      <c r="H12" s="51">
        <v>58</v>
      </c>
      <c r="I12" s="51">
        <v>60</v>
      </c>
      <c r="J12" s="51">
        <v>28</v>
      </c>
      <c r="K12" s="51">
        <v>39</v>
      </c>
      <c r="L12" s="51">
        <v>50</v>
      </c>
      <c r="M12" s="51">
        <v>42</v>
      </c>
      <c r="N12" s="51">
        <v>64</v>
      </c>
      <c r="O12" s="51">
        <v>46</v>
      </c>
      <c r="P12" s="16">
        <f>SUM(D11:O12)</f>
        <v>929</v>
      </c>
      <c r="Q12" s="17"/>
    </row>
    <row r="13" spans="1:17" ht="13.5" customHeight="1" x14ac:dyDescent="0.15">
      <c r="A13" s="12" t="str">
        <f>(自動車!A13)</f>
        <v>5.</v>
      </c>
      <c r="B13" s="7" t="str">
        <f>(自動車!B13)</f>
        <v>市)堀之内公園内</v>
      </c>
      <c r="C13" s="38" t="s">
        <v>36</v>
      </c>
      <c r="D13" s="52">
        <v>6</v>
      </c>
      <c r="E13" s="52">
        <v>13</v>
      </c>
      <c r="F13" s="52">
        <v>24</v>
      </c>
      <c r="G13" s="52">
        <v>17</v>
      </c>
      <c r="H13" s="52">
        <v>11</v>
      </c>
      <c r="I13" s="52">
        <v>24</v>
      </c>
      <c r="J13" s="52">
        <v>16</v>
      </c>
      <c r="K13" s="52">
        <v>15</v>
      </c>
      <c r="L13" s="52">
        <v>11</v>
      </c>
      <c r="M13" s="52">
        <v>19</v>
      </c>
      <c r="N13" s="52">
        <v>12</v>
      </c>
      <c r="O13" s="52">
        <v>13</v>
      </c>
      <c r="P13" s="14"/>
      <c r="Q13" s="15"/>
    </row>
    <row r="14" spans="1:17" ht="13.5" customHeight="1" x14ac:dyDescent="0.15">
      <c r="A14" s="10"/>
      <c r="B14" s="25" t="str">
        <f>(自動車!B14)</f>
        <v>松山市堀之内</v>
      </c>
      <c r="C14" s="39" t="s">
        <v>37</v>
      </c>
      <c r="D14" s="53">
        <v>4</v>
      </c>
      <c r="E14" s="53">
        <v>24</v>
      </c>
      <c r="F14" s="53">
        <v>25</v>
      </c>
      <c r="G14" s="53">
        <v>25</v>
      </c>
      <c r="H14" s="53">
        <v>15</v>
      </c>
      <c r="I14" s="53">
        <v>31</v>
      </c>
      <c r="J14" s="53">
        <v>28</v>
      </c>
      <c r="K14" s="53">
        <v>15</v>
      </c>
      <c r="L14" s="53">
        <v>19</v>
      </c>
      <c r="M14" s="53">
        <v>28</v>
      </c>
      <c r="N14" s="53">
        <v>15</v>
      </c>
      <c r="O14" s="53">
        <v>22</v>
      </c>
      <c r="P14" s="16">
        <f>SUM(D13:O14)</f>
        <v>432</v>
      </c>
      <c r="Q14" s="17"/>
    </row>
    <row r="15" spans="1:17" ht="13.5" customHeight="1" x14ac:dyDescent="0.15">
      <c r="A15" s="12" t="str">
        <f>(自動車!A15)</f>
        <v>6.</v>
      </c>
      <c r="B15" s="7" t="str">
        <f>(自動車!B15)</f>
        <v>市)堀之内公園内</v>
      </c>
      <c r="C15" s="41" t="s">
        <v>36</v>
      </c>
      <c r="D15" s="54">
        <v>84</v>
      </c>
      <c r="E15" s="54">
        <v>216</v>
      </c>
      <c r="F15" s="54">
        <v>56</v>
      </c>
      <c r="G15" s="54">
        <v>54</v>
      </c>
      <c r="H15" s="54">
        <v>61</v>
      </c>
      <c r="I15" s="54">
        <v>50</v>
      </c>
      <c r="J15" s="54">
        <v>39</v>
      </c>
      <c r="K15" s="54">
        <v>40</v>
      </c>
      <c r="L15" s="54">
        <v>44</v>
      </c>
      <c r="M15" s="54">
        <v>49</v>
      </c>
      <c r="N15" s="54">
        <v>63</v>
      </c>
      <c r="O15" s="54">
        <v>35</v>
      </c>
      <c r="P15" s="14"/>
      <c r="Q15" s="15"/>
    </row>
    <row r="16" spans="1:17" ht="13.5" customHeight="1" x14ac:dyDescent="0.15">
      <c r="A16" s="10"/>
      <c r="B16" s="25" t="str">
        <f>(自動車!B16)</f>
        <v>松山市堀之内</v>
      </c>
      <c r="C16" s="47" t="s">
        <v>37</v>
      </c>
      <c r="D16" s="63">
        <v>17</v>
      </c>
      <c r="E16" s="63">
        <v>24</v>
      </c>
      <c r="F16" s="63">
        <v>28</v>
      </c>
      <c r="G16" s="63">
        <v>24</v>
      </c>
      <c r="H16" s="63">
        <v>44</v>
      </c>
      <c r="I16" s="63">
        <v>42</v>
      </c>
      <c r="J16" s="63">
        <v>29</v>
      </c>
      <c r="K16" s="63">
        <v>25</v>
      </c>
      <c r="L16" s="63">
        <v>34</v>
      </c>
      <c r="M16" s="63">
        <v>31</v>
      </c>
      <c r="N16" s="63">
        <v>120</v>
      </c>
      <c r="O16" s="63">
        <v>43</v>
      </c>
      <c r="P16" s="16">
        <f>SUM(D15:O16)</f>
        <v>1252</v>
      </c>
      <c r="Q16" s="17"/>
    </row>
    <row r="17" spans="1:17" ht="13.5" customHeight="1" x14ac:dyDescent="0.15">
      <c r="A17" s="12" t="str">
        <f>(自動車!A17)</f>
        <v>7.</v>
      </c>
      <c r="B17" s="7" t="str">
        <f>(自動車!B17)</f>
        <v>市)堀之内公園内</v>
      </c>
      <c r="C17" s="41" t="s">
        <v>36</v>
      </c>
      <c r="D17" s="54">
        <v>8</v>
      </c>
      <c r="E17" s="54">
        <v>30</v>
      </c>
      <c r="F17" s="54">
        <v>36</v>
      </c>
      <c r="G17" s="54">
        <v>18</v>
      </c>
      <c r="H17" s="54">
        <v>18</v>
      </c>
      <c r="I17" s="54">
        <v>11</v>
      </c>
      <c r="J17" s="54">
        <v>19</v>
      </c>
      <c r="K17" s="54">
        <v>18</v>
      </c>
      <c r="L17" s="54">
        <v>18</v>
      </c>
      <c r="M17" s="54">
        <v>16</v>
      </c>
      <c r="N17" s="54">
        <v>13</v>
      </c>
      <c r="O17" s="54">
        <v>19</v>
      </c>
      <c r="P17" s="14"/>
      <c r="Q17" s="15"/>
    </row>
    <row r="18" spans="1:17" ht="13.5" customHeight="1" x14ac:dyDescent="0.15">
      <c r="A18" s="10"/>
      <c r="B18" s="25" t="str">
        <f>(自動車!B18)</f>
        <v>松山市堀之内</v>
      </c>
      <c r="C18" s="39" t="s">
        <v>37</v>
      </c>
      <c r="D18" s="53">
        <v>7</v>
      </c>
      <c r="E18" s="53">
        <v>14</v>
      </c>
      <c r="F18" s="53">
        <v>12</v>
      </c>
      <c r="G18" s="53">
        <v>5</v>
      </c>
      <c r="H18" s="53">
        <v>8</v>
      </c>
      <c r="I18" s="53">
        <v>12</v>
      </c>
      <c r="J18" s="53">
        <v>18</v>
      </c>
      <c r="K18" s="53">
        <v>8</v>
      </c>
      <c r="L18" s="53">
        <v>15</v>
      </c>
      <c r="M18" s="53">
        <v>17</v>
      </c>
      <c r="N18" s="53">
        <v>19</v>
      </c>
      <c r="O18" s="53">
        <v>17</v>
      </c>
      <c r="P18" s="16">
        <f>SUM(D17:O18)</f>
        <v>376</v>
      </c>
      <c r="Q18" s="17"/>
    </row>
    <row r="19" spans="1:17" ht="13.5" customHeight="1" x14ac:dyDescent="0.15">
      <c r="A19" s="12" t="str">
        <f>(自動車!A19)</f>
        <v>8.</v>
      </c>
      <c r="B19" s="7" t="str">
        <f>(自動車!B19)</f>
        <v>市)鮒屋町護国神社前線</v>
      </c>
      <c r="C19" s="47" t="s">
        <v>36</v>
      </c>
      <c r="D19" s="64" t="s">
        <v>126</v>
      </c>
      <c r="E19" s="64" t="s">
        <v>126</v>
      </c>
      <c r="F19" s="64" t="s">
        <v>126</v>
      </c>
      <c r="G19" s="64" t="s">
        <v>126</v>
      </c>
      <c r="H19" s="64" t="s">
        <v>126</v>
      </c>
      <c r="I19" s="64" t="s">
        <v>126</v>
      </c>
      <c r="J19" s="64" t="s">
        <v>126</v>
      </c>
      <c r="K19" s="64" t="s">
        <v>126</v>
      </c>
      <c r="L19" s="64" t="s">
        <v>126</v>
      </c>
      <c r="M19" s="64" t="s">
        <v>126</v>
      </c>
      <c r="N19" s="64" t="s">
        <v>126</v>
      </c>
      <c r="O19" s="64" t="s">
        <v>126</v>
      </c>
      <c r="P19" s="65"/>
      <c r="Q19" s="15"/>
    </row>
    <row r="20" spans="1:17" ht="13.5" customHeight="1" x14ac:dyDescent="0.15">
      <c r="A20" s="10"/>
      <c r="B20" s="25" t="str">
        <f>(自動車!B20)</f>
        <v>松山市歩行町</v>
      </c>
      <c r="C20" s="39" t="s">
        <v>37</v>
      </c>
      <c r="D20" s="67" t="s">
        <v>126</v>
      </c>
      <c r="E20" s="67" t="s">
        <v>126</v>
      </c>
      <c r="F20" s="67" t="s">
        <v>126</v>
      </c>
      <c r="G20" s="67" t="s">
        <v>126</v>
      </c>
      <c r="H20" s="67" t="s">
        <v>126</v>
      </c>
      <c r="I20" s="67" t="s">
        <v>126</v>
      </c>
      <c r="J20" s="67" t="s">
        <v>126</v>
      </c>
      <c r="K20" s="67" t="s">
        <v>126</v>
      </c>
      <c r="L20" s="67" t="s">
        <v>126</v>
      </c>
      <c r="M20" s="67" t="s">
        <v>126</v>
      </c>
      <c r="N20" s="67" t="s">
        <v>126</v>
      </c>
      <c r="O20" s="67" t="s">
        <v>126</v>
      </c>
      <c r="P20" s="67" t="s">
        <v>127</v>
      </c>
      <c r="Q20" s="17"/>
    </row>
    <row r="21" spans="1:17" ht="13.5" customHeight="1" x14ac:dyDescent="0.15">
      <c r="A21" s="12" t="str">
        <f>(自動車!A21)</f>
        <v>9.</v>
      </c>
      <c r="B21" s="7" t="str">
        <f>(自動車!B21)</f>
        <v>市)鮒屋町護国神社前線</v>
      </c>
      <c r="C21" s="41" t="s">
        <v>36</v>
      </c>
      <c r="D21" s="64" t="s">
        <v>126</v>
      </c>
      <c r="E21" s="64" t="s">
        <v>126</v>
      </c>
      <c r="F21" s="64" t="s">
        <v>126</v>
      </c>
      <c r="G21" s="64" t="s">
        <v>126</v>
      </c>
      <c r="H21" s="64" t="s">
        <v>126</v>
      </c>
      <c r="I21" s="64" t="s">
        <v>126</v>
      </c>
      <c r="J21" s="64" t="s">
        <v>126</v>
      </c>
      <c r="K21" s="64" t="s">
        <v>126</v>
      </c>
      <c r="L21" s="64" t="s">
        <v>126</v>
      </c>
      <c r="M21" s="64" t="s">
        <v>126</v>
      </c>
      <c r="N21" s="64" t="s">
        <v>126</v>
      </c>
      <c r="O21" s="64" t="s">
        <v>126</v>
      </c>
      <c r="P21" s="65"/>
      <c r="Q21" s="15"/>
    </row>
    <row r="22" spans="1:17" ht="13.5" customHeight="1" x14ac:dyDescent="0.15">
      <c r="A22" s="10" t="str">
        <f>(自動車!A22)</f>
        <v>-A</v>
      </c>
      <c r="B22" s="25" t="str">
        <f>(自動車!B22)</f>
        <v>松山市歩行町</v>
      </c>
      <c r="C22" s="31" t="s">
        <v>37</v>
      </c>
      <c r="D22" s="67" t="s">
        <v>126</v>
      </c>
      <c r="E22" s="67" t="s">
        <v>126</v>
      </c>
      <c r="F22" s="67" t="s">
        <v>126</v>
      </c>
      <c r="G22" s="67" t="s">
        <v>126</v>
      </c>
      <c r="H22" s="67" t="s">
        <v>126</v>
      </c>
      <c r="I22" s="67" t="s">
        <v>126</v>
      </c>
      <c r="J22" s="67" t="s">
        <v>126</v>
      </c>
      <c r="K22" s="67" t="s">
        <v>126</v>
      </c>
      <c r="L22" s="67" t="s">
        <v>126</v>
      </c>
      <c r="M22" s="67" t="s">
        <v>126</v>
      </c>
      <c r="N22" s="67" t="s">
        <v>126</v>
      </c>
      <c r="O22" s="67" t="s">
        <v>126</v>
      </c>
      <c r="P22" s="67" t="s">
        <v>127</v>
      </c>
      <c r="Q22" s="17"/>
    </row>
    <row r="23" spans="1:17" ht="13.5" customHeight="1" x14ac:dyDescent="0.15">
      <c r="A23" s="12" t="str">
        <f>(自動車!A23)</f>
        <v>9.</v>
      </c>
      <c r="B23" s="7" t="str">
        <f>(自動車!B23)</f>
        <v>市)鮒屋町護国神社前線</v>
      </c>
      <c r="C23" s="38" t="s">
        <v>36</v>
      </c>
      <c r="D23" s="64" t="s">
        <v>126</v>
      </c>
      <c r="E23" s="64" t="s">
        <v>126</v>
      </c>
      <c r="F23" s="64" t="s">
        <v>126</v>
      </c>
      <c r="G23" s="64" t="s">
        <v>126</v>
      </c>
      <c r="H23" s="64" t="s">
        <v>126</v>
      </c>
      <c r="I23" s="64" t="s">
        <v>126</v>
      </c>
      <c r="J23" s="64" t="s">
        <v>126</v>
      </c>
      <c r="K23" s="64" t="s">
        <v>126</v>
      </c>
      <c r="L23" s="64" t="s">
        <v>126</v>
      </c>
      <c r="M23" s="64" t="s">
        <v>126</v>
      </c>
      <c r="N23" s="64" t="s">
        <v>126</v>
      </c>
      <c r="O23" s="64" t="s">
        <v>126</v>
      </c>
      <c r="P23" s="65"/>
      <c r="Q23" s="15"/>
    </row>
    <row r="24" spans="1:17" ht="13.5" customHeight="1" x14ac:dyDescent="0.15">
      <c r="A24" s="10" t="str">
        <f>(自動車!A24)</f>
        <v>-B</v>
      </c>
      <c r="B24" s="25" t="str">
        <f>(自動車!B24)</f>
        <v>松山市歩行町</v>
      </c>
      <c r="C24" s="39" t="s">
        <v>37</v>
      </c>
      <c r="D24" s="67" t="s">
        <v>126</v>
      </c>
      <c r="E24" s="67" t="s">
        <v>126</v>
      </c>
      <c r="F24" s="67" t="s">
        <v>126</v>
      </c>
      <c r="G24" s="67" t="s">
        <v>126</v>
      </c>
      <c r="H24" s="67" t="s">
        <v>126</v>
      </c>
      <c r="I24" s="67" t="s">
        <v>126</v>
      </c>
      <c r="J24" s="67" t="s">
        <v>126</v>
      </c>
      <c r="K24" s="67" t="s">
        <v>126</v>
      </c>
      <c r="L24" s="67" t="s">
        <v>126</v>
      </c>
      <c r="M24" s="67" t="s">
        <v>126</v>
      </c>
      <c r="N24" s="67" t="s">
        <v>126</v>
      </c>
      <c r="O24" s="67" t="s">
        <v>126</v>
      </c>
      <c r="P24" s="67" t="s">
        <v>127</v>
      </c>
      <c r="Q24" s="17"/>
    </row>
    <row r="25" spans="1:17" ht="13.5" customHeight="1" x14ac:dyDescent="0.15">
      <c r="A25" s="12" t="str">
        <f>(自動車!A25)</f>
        <v>9.</v>
      </c>
      <c r="B25" s="7" t="str">
        <f>(自動車!B25)</f>
        <v>市)鮒屋町護国神社前線</v>
      </c>
      <c r="C25" s="41" t="s">
        <v>36</v>
      </c>
      <c r="D25" s="64" t="s">
        <v>126</v>
      </c>
      <c r="E25" s="64" t="s">
        <v>126</v>
      </c>
      <c r="F25" s="64" t="s">
        <v>126</v>
      </c>
      <c r="G25" s="64" t="s">
        <v>126</v>
      </c>
      <c r="H25" s="64" t="s">
        <v>126</v>
      </c>
      <c r="I25" s="64" t="s">
        <v>126</v>
      </c>
      <c r="J25" s="64" t="s">
        <v>126</v>
      </c>
      <c r="K25" s="64" t="s">
        <v>126</v>
      </c>
      <c r="L25" s="64" t="s">
        <v>126</v>
      </c>
      <c r="M25" s="64" t="s">
        <v>126</v>
      </c>
      <c r="N25" s="64" t="s">
        <v>126</v>
      </c>
      <c r="O25" s="64" t="s">
        <v>126</v>
      </c>
      <c r="P25" s="65"/>
      <c r="Q25" s="15"/>
    </row>
    <row r="26" spans="1:17" ht="13.5" customHeight="1" x14ac:dyDescent="0.15">
      <c r="A26" s="10" t="str">
        <f>(自動車!A26)</f>
        <v>-C</v>
      </c>
      <c r="B26" s="25" t="str">
        <f>(自動車!B26)</f>
        <v>松山市歩行町</v>
      </c>
      <c r="C26" s="47" t="s">
        <v>37</v>
      </c>
      <c r="D26" s="67" t="s">
        <v>126</v>
      </c>
      <c r="E26" s="67" t="s">
        <v>126</v>
      </c>
      <c r="F26" s="67" t="s">
        <v>126</v>
      </c>
      <c r="G26" s="67" t="s">
        <v>126</v>
      </c>
      <c r="H26" s="67" t="s">
        <v>126</v>
      </c>
      <c r="I26" s="67" t="s">
        <v>126</v>
      </c>
      <c r="J26" s="67" t="s">
        <v>126</v>
      </c>
      <c r="K26" s="67" t="s">
        <v>126</v>
      </c>
      <c r="L26" s="67" t="s">
        <v>126</v>
      </c>
      <c r="M26" s="67" t="s">
        <v>126</v>
      </c>
      <c r="N26" s="67" t="s">
        <v>126</v>
      </c>
      <c r="O26" s="67" t="s">
        <v>126</v>
      </c>
      <c r="P26" s="67" t="s">
        <v>127</v>
      </c>
      <c r="Q26" s="17"/>
    </row>
    <row r="27" spans="1:17" ht="13.5" customHeight="1" x14ac:dyDescent="0.15">
      <c r="A27" s="12" t="str">
        <f>(自動車!A27)</f>
        <v>10.</v>
      </c>
      <c r="B27" s="7" t="str">
        <f>(自動車!B27)</f>
        <v>市)花園町線</v>
      </c>
      <c r="C27" s="41" t="s">
        <v>36</v>
      </c>
      <c r="D27" s="64" t="s">
        <v>126</v>
      </c>
      <c r="E27" s="64" t="s">
        <v>126</v>
      </c>
      <c r="F27" s="64" t="s">
        <v>126</v>
      </c>
      <c r="G27" s="64" t="s">
        <v>126</v>
      </c>
      <c r="H27" s="64" t="s">
        <v>126</v>
      </c>
      <c r="I27" s="64" t="s">
        <v>126</v>
      </c>
      <c r="J27" s="64" t="s">
        <v>126</v>
      </c>
      <c r="K27" s="64" t="s">
        <v>126</v>
      </c>
      <c r="L27" s="64" t="s">
        <v>126</v>
      </c>
      <c r="M27" s="64" t="s">
        <v>126</v>
      </c>
      <c r="N27" s="64" t="s">
        <v>126</v>
      </c>
      <c r="O27" s="64" t="s">
        <v>126</v>
      </c>
      <c r="P27" s="65"/>
      <c r="Q27" s="15"/>
    </row>
    <row r="28" spans="1:17" ht="13.5" customHeight="1" x14ac:dyDescent="0.15">
      <c r="A28" s="10"/>
      <c r="B28" s="25" t="str">
        <f>(自動車!B28)</f>
        <v>松山市花園町</v>
      </c>
      <c r="C28" s="31" t="s">
        <v>37</v>
      </c>
      <c r="D28" s="67" t="s">
        <v>126</v>
      </c>
      <c r="E28" s="67" t="s">
        <v>126</v>
      </c>
      <c r="F28" s="67" t="s">
        <v>126</v>
      </c>
      <c r="G28" s="67" t="s">
        <v>126</v>
      </c>
      <c r="H28" s="67" t="s">
        <v>126</v>
      </c>
      <c r="I28" s="67" t="s">
        <v>126</v>
      </c>
      <c r="J28" s="67" t="s">
        <v>126</v>
      </c>
      <c r="K28" s="67" t="s">
        <v>126</v>
      </c>
      <c r="L28" s="67" t="s">
        <v>126</v>
      </c>
      <c r="M28" s="67" t="s">
        <v>126</v>
      </c>
      <c r="N28" s="67" t="s">
        <v>126</v>
      </c>
      <c r="O28" s="67" t="s">
        <v>126</v>
      </c>
      <c r="P28" s="67" t="s">
        <v>127</v>
      </c>
      <c r="Q28" s="17"/>
    </row>
    <row r="29" spans="1:17" ht="13.5" customHeight="1" x14ac:dyDescent="0.15">
      <c r="A29" s="12" t="str">
        <f>(自動車!A29)</f>
        <v>11.</v>
      </c>
      <c r="B29" s="7" t="str">
        <f>(自動車!B29)</f>
        <v>市)末広町線</v>
      </c>
      <c r="C29" s="38" t="s">
        <v>36</v>
      </c>
      <c r="D29" s="64" t="s">
        <v>126</v>
      </c>
      <c r="E29" s="64" t="s">
        <v>126</v>
      </c>
      <c r="F29" s="64" t="s">
        <v>126</v>
      </c>
      <c r="G29" s="64" t="s">
        <v>126</v>
      </c>
      <c r="H29" s="64" t="s">
        <v>126</v>
      </c>
      <c r="I29" s="64" t="s">
        <v>126</v>
      </c>
      <c r="J29" s="64" t="s">
        <v>126</v>
      </c>
      <c r="K29" s="64" t="s">
        <v>126</v>
      </c>
      <c r="L29" s="64" t="s">
        <v>126</v>
      </c>
      <c r="M29" s="64" t="s">
        <v>126</v>
      </c>
      <c r="N29" s="64" t="s">
        <v>126</v>
      </c>
      <c r="O29" s="64" t="s">
        <v>126</v>
      </c>
      <c r="P29" s="65"/>
      <c r="Q29" s="15"/>
    </row>
    <row r="30" spans="1:17" ht="13.5" customHeight="1" x14ac:dyDescent="0.15">
      <c r="A30" s="10"/>
      <c r="B30" s="25" t="str">
        <f>(自動車!B30)</f>
        <v>松山市室町</v>
      </c>
      <c r="C30" s="39" t="s">
        <v>37</v>
      </c>
      <c r="D30" s="67" t="s">
        <v>126</v>
      </c>
      <c r="E30" s="67" t="s">
        <v>126</v>
      </c>
      <c r="F30" s="67" t="s">
        <v>126</v>
      </c>
      <c r="G30" s="67" t="s">
        <v>126</v>
      </c>
      <c r="H30" s="67" t="s">
        <v>126</v>
      </c>
      <c r="I30" s="67" t="s">
        <v>126</v>
      </c>
      <c r="J30" s="67" t="s">
        <v>126</v>
      </c>
      <c r="K30" s="67" t="s">
        <v>126</v>
      </c>
      <c r="L30" s="67" t="s">
        <v>126</v>
      </c>
      <c r="M30" s="67" t="s">
        <v>126</v>
      </c>
      <c r="N30" s="67" t="s">
        <v>126</v>
      </c>
      <c r="O30" s="67" t="s">
        <v>126</v>
      </c>
      <c r="P30" s="67" t="s">
        <v>127</v>
      </c>
      <c r="Q30" s="17"/>
    </row>
    <row r="31" spans="1:17" ht="13.5" customHeight="1" x14ac:dyDescent="0.15">
      <c r="A31" s="12" t="str">
        <f>(自動車!A31)</f>
        <v>12.</v>
      </c>
      <c r="B31" s="7" t="str">
        <f>(自動車!B31)</f>
        <v>県)松山港線</v>
      </c>
      <c r="C31" s="41" t="s">
        <v>36</v>
      </c>
      <c r="D31" s="64" t="s">
        <v>126</v>
      </c>
      <c r="E31" s="64" t="s">
        <v>126</v>
      </c>
      <c r="F31" s="64" t="s">
        <v>126</v>
      </c>
      <c r="G31" s="64" t="s">
        <v>126</v>
      </c>
      <c r="H31" s="64" t="s">
        <v>126</v>
      </c>
      <c r="I31" s="64" t="s">
        <v>126</v>
      </c>
      <c r="J31" s="64" t="s">
        <v>126</v>
      </c>
      <c r="K31" s="64" t="s">
        <v>126</v>
      </c>
      <c r="L31" s="64" t="s">
        <v>126</v>
      </c>
      <c r="M31" s="64" t="s">
        <v>126</v>
      </c>
      <c r="N31" s="64" t="s">
        <v>126</v>
      </c>
      <c r="O31" s="64" t="s">
        <v>126</v>
      </c>
      <c r="P31" s="65"/>
      <c r="Q31" s="15"/>
    </row>
    <row r="32" spans="1:17" ht="13.5" customHeight="1" x14ac:dyDescent="0.15">
      <c r="A32" s="10"/>
      <c r="B32" s="25" t="str">
        <f>(自動車!B32)</f>
        <v>松山市宮田町</v>
      </c>
      <c r="C32" s="31" t="s">
        <v>37</v>
      </c>
      <c r="D32" s="67" t="s">
        <v>126</v>
      </c>
      <c r="E32" s="67" t="s">
        <v>126</v>
      </c>
      <c r="F32" s="67" t="s">
        <v>126</v>
      </c>
      <c r="G32" s="67" t="s">
        <v>126</v>
      </c>
      <c r="H32" s="67" t="s">
        <v>126</v>
      </c>
      <c r="I32" s="67" t="s">
        <v>126</v>
      </c>
      <c r="J32" s="67" t="s">
        <v>126</v>
      </c>
      <c r="K32" s="67" t="s">
        <v>126</v>
      </c>
      <c r="L32" s="67" t="s">
        <v>126</v>
      </c>
      <c r="M32" s="67" t="s">
        <v>126</v>
      </c>
      <c r="N32" s="67" t="s">
        <v>126</v>
      </c>
      <c r="O32" s="67" t="s">
        <v>126</v>
      </c>
      <c r="P32" s="67" t="s">
        <v>127</v>
      </c>
      <c r="Q32" s="17"/>
    </row>
    <row r="33" spans="1:17" ht="13.5" customHeight="1" x14ac:dyDescent="0.15">
      <c r="A33" s="12" t="str">
        <f>(自動車!A33)</f>
        <v>13.</v>
      </c>
      <c r="B33" s="7" t="str">
        <f>(自動車!B33)</f>
        <v>市)中央山越線</v>
      </c>
      <c r="C33" s="38" t="s">
        <v>36</v>
      </c>
      <c r="D33" s="64" t="s">
        <v>126</v>
      </c>
      <c r="E33" s="64" t="s">
        <v>126</v>
      </c>
      <c r="F33" s="64" t="s">
        <v>126</v>
      </c>
      <c r="G33" s="64" t="s">
        <v>126</v>
      </c>
      <c r="H33" s="64" t="s">
        <v>126</v>
      </c>
      <c r="I33" s="64" t="s">
        <v>126</v>
      </c>
      <c r="J33" s="64" t="s">
        <v>126</v>
      </c>
      <c r="K33" s="64" t="s">
        <v>126</v>
      </c>
      <c r="L33" s="64" t="s">
        <v>126</v>
      </c>
      <c r="M33" s="64" t="s">
        <v>126</v>
      </c>
      <c r="N33" s="64" t="s">
        <v>126</v>
      </c>
      <c r="O33" s="64" t="s">
        <v>126</v>
      </c>
      <c r="P33" s="65"/>
      <c r="Q33" s="15"/>
    </row>
    <row r="34" spans="1:17" ht="13.5" customHeight="1" x14ac:dyDescent="0.15">
      <c r="A34" s="24"/>
      <c r="B34" s="25" t="str">
        <f>(自動車!B34)</f>
        <v>松山市山越６丁目</v>
      </c>
      <c r="C34" s="39" t="s">
        <v>37</v>
      </c>
      <c r="D34" s="67" t="s">
        <v>126</v>
      </c>
      <c r="E34" s="67" t="s">
        <v>126</v>
      </c>
      <c r="F34" s="67" t="s">
        <v>126</v>
      </c>
      <c r="G34" s="67" t="s">
        <v>126</v>
      </c>
      <c r="H34" s="67" t="s">
        <v>126</v>
      </c>
      <c r="I34" s="67" t="s">
        <v>126</v>
      </c>
      <c r="J34" s="67" t="s">
        <v>126</v>
      </c>
      <c r="K34" s="67" t="s">
        <v>126</v>
      </c>
      <c r="L34" s="67" t="s">
        <v>126</v>
      </c>
      <c r="M34" s="67" t="s">
        <v>126</v>
      </c>
      <c r="N34" s="67" t="s">
        <v>126</v>
      </c>
      <c r="O34" s="67" t="s">
        <v>126</v>
      </c>
      <c r="P34" s="67" t="s">
        <v>127</v>
      </c>
      <c r="Q34" s="17"/>
    </row>
    <row r="35" spans="1:17" ht="13.5" customHeight="1" x14ac:dyDescent="0.15">
      <c r="A35" s="12" t="str">
        <f>(自動車!A35)</f>
        <v>14.</v>
      </c>
      <c r="B35" s="7" t="str">
        <f>(自動車!B35)</f>
        <v>市)堀之内公園内</v>
      </c>
      <c r="C35" s="41" t="s">
        <v>36</v>
      </c>
      <c r="D35" s="42">
        <v>14</v>
      </c>
      <c r="E35" s="42">
        <v>43</v>
      </c>
      <c r="F35" s="42">
        <v>32</v>
      </c>
      <c r="G35" s="42">
        <v>10</v>
      </c>
      <c r="H35" s="42">
        <v>13</v>
      </c>
      <c r="I35" s="42">
        <v>13</v>
      </c>
      <c r="J35" s="42">
        <v>18</v>
      </c>
      <c r="K35" s="42">
        <v>10</v>
      </c>
      <c r="L35" s="42">
        <v>9</v>
      </c>
      <c r="M35" s="42">
        <v>15</v>
      </c>
      <c r="N35" s="42">
        <v>11</v>
      </c>
      <c r="O35" s="42">
        <v>10</v>
      </c>
      <c r="P35" s="14"/>
      <c r="Q35" s="15"/>
    </row>
    <row r="36" spans="1:17" ht="13.5" customHeight="1" x14ac:dyDescent="0.15">
      <c r="A36" s="10"/>
      <c r="B36" s="25" t="str">
        <f>(自動車!B36)</f>
        <v>松山市堀之内</v>
      </c>
      <c r="C36" s="31" t="s">
        <v>37</v>
      </c>
      <c r="D36" s="16">
        <v>9</v>
      </c>
      <c r="E36" s="16">
        <v>23</v>
      </c>
      <c r="F36" s="16">
        <v>12</v>
      </c>
      <c r="G36" s="16">
        <v>28</v>
      </c>
      <c r="H36" s="16">
        <v>25</v>
      </c>
      <c r="I36" s="16">
        <v>22</v>
      </c>
      <c r="J36" s="16">
        <v>17</v>
      </c>
      <c r="K36" s="16">
        <v>13</v>
      </c>
      <c r="L36" s="16">
        <v>18</v>
      </c>
      <c r="M36" s="16">
        <v>26</v>
      </c>
      <c r="N36" s="16">
        <v>58</v>
      </c>
      <c r="O36" s="16">
        <v>25</v>
      </c>
      <c r="P36" s="16">
        <f>SUM(D35:O36)</f>
        <v>474</v>
      </c>
      <c r="Q36" s="17"/>
    </row>
    <row r="37" spans="1:17" ht="13.5" customHeight="1" x14ac:dyDescent="0.15">
      <c r="A37" s="12" t="str">
        <f>(自動車!A37)</f>
        <v>15.</v>
      </c>
      <c r="B37" s="7" t="str">
        <f>(自動車!B37)</f>
        <v>市)堀之内公園内</v>
      </c>
      <c r="C37" s="41" t="s">
        <v>36</v>
      </c>
      <c r="D37" s="42">
        <v>4</v>
      </c>
      <c r="E37" s="42">
        <v>20</v>
      </c>
      <c r="F37" s="42">
        <v>18</v>
      </c>
      <c r="G37" s="42">
        <v>10</v>
      </c>
      <c r="H37" s="42">
        <v>5</v>
      </c>
      <c r="I37" s="42">
        <v>8</v>
      </c>
      <c r="J37" s="42">
        <v>9</v>
      </c>
      <c r="K37" s="42">
        <v>10</v>
      </c>
      <c r="L37" s="42">
        <v>5</v>
      </c>
      <c r="M37" s="42">
        <v>5</v>
      </c>
      <c r="N37" s="42">
        <v>6</v>
      </c>
      <c r="O37" s="42">
        <v>7</v>
      </c>
      <c r="P37" s="14"/>
      <c r="Q37" s="15"/>
    </row>
    <row r="38" spans="1:17" ht="13.5" customHeight="1" x14ac:dyDescent="0.15">
      <c r="A38" s="5"/>
      <c r="B38" s="25" t="str">
        <f>(自動車!B38)</f>
        <v>松山市堀之内</v>
      </c>
      <c r="C38" s="43" t="s">
        <v>37</v>
      </c>
      <c r="D38" s="18">
        <v>4</v>
      </c>
      <c r="E38" s="18">
        <v>9</v>
      </c>
      <c r="F38" s="18">
        <v>3</v>
      </c>
      <c r="G38" s="18">
        <v>2</v>
      </c>
      <c r="H38" s="18">
        <v>11</v>
      </c>
      <c r="I38" s="18">
        <v>4</v>
      </c>
      <c r="J38" s="18">
        <v>6</v>
      </c>
      <c r="K38" s="18">
        <v>6</v>
      </c>
      <c r="L38" s="18">
        <v>5</v>
      </c>
      <c r="M38" s="18">
        <v>12</v>
      </c>
      <c r="N38" s="18">
        <v>7</v>
      </c>
      <c r="O38" s="18">
        <v>9</v>
      </c>
      <c r="P38" s="18">
        <f>SUM(D37:O38)</f>
        <v>185</v>
      </c>
      <c r="Q38" s="19"/>
    </row>
    <row r="39" spans="1:17" ht="13.15" customHeight="1" x14ac:dyDescent="0.15">
      <c r="B39" s="37"/>
      <c r="M39" s="36" t="s">
        <v>31</v>
      </c>
      <c r="O39" s="33"/>
      <c r="P39" s="33"/>
      <c r="Q39" s="33"/>
    </row>
    <row r="40" spans="1:17" ht="13.15" customHeight="1" x14ac:dyDescent="0.15">
      <c r="A40" s="32"/>
      <c r="B40" s="32"/>
      <c r="C40" s="32"/>
      <c r="D40" s="32"/>
      <c r="E40" s="32"/>
      <c r="F40" s="32"/>
      <c r="G40" s="32"/>
      <c r="H40" s="32"/>
      <c r="I40" s="34">
        <f>歩行者!I120+1</f>
        <v>57</v>
      </c>
      <c r="J40" s="34"/>
      <c r="K40" s="34"/>
      <c r="M40" s="35" t="s">
        <v>35</v>
      </c>
      <c r="N40" s="34"/>
      <c r="O40" s="32"/>
      <c r="P40" s="32"/>
      <c r="Q40" s="32"/>
    </row>
    <row r="41" spans="1:17" ht="16.899999999999999" customHeight="1" x14ac:dyDescent="0.15">
      <c r="B41" s="3"/>
      <c r="D41" s="79" t="s">
        <v>58</v>
      </c>
      <c r="E41" s="80"/>
      <c r="F41" s="80"/>
      <c r="G41" s="80"/>
      <c r="H41" s="80"/>
      <c r="I41" s="80"/>
      <c r="J41" s="81" t="str">
        <f>$J$1</f>
        <v>（ 平 成 １８ 年度 ）</v>
      </c>
      <c r="K41" s="81"/>
      <c r="L41" s="81"/>
    </row>
    <row r="42" spans="1:17" ht="13.15" customHeight="1" x14ac:dyDescent="0.15">
      <c r="B42" s="4"/>
      <c r="Q42" s="3" t="s">
        <v>41</v>
      </c>
    </row>
    <row r="43" spans="1:17" ht="13.5" customHeight="1" x14ac:dyDescent="0.15">
      <c r="A43" s="76" t="s">
        <v>34</v>
      </c>
      <c r="B43" s="77"/>
      <c r="C43" s="78"/>
      <c r="D43" s="74" t="s">
        <v>42</v>
      </c>
      <c r="E43" s="74" t="s">
        <v>43</v>
      </c>
      <c r="F43" s="74" t="s">
        <v>44</v>
      </c>
      <c r="G43" s="74" t="s">
        <v>45</v>
      </c>
      <c r="H43" s="74" t="s">
        <v>46</v>
      </c>
      <c r="I43" s="74" t="s">
        <v>47</v>
      </c>
      <c r="J43" s="74" t="s">
        <v>48</v>
      </c>
      <c r="K43" s="74" t="s">
        <v>49</v>
      </c>
      <c r="L43" s="74" t="s">
        <v>50</v>
      </c>
      <c r="M43" s="74" t="s">
        <v>51</v>
      </c>
      <c r="N43" s="74" t="s">
        <v>52</v>
      </c>
      <c r="O43" s="74" t="s">
        <v>53</v>
      </c>
      <c r="P43" s="28" t="s">
        <v>54</v>
      </c>
      <c r="Q43" s="9" t="s">
        <v>55</v>
      </c>
    </row>
    <row r="44" spans="1:17" ht="13.5" customHeight="1" x14ac:dyDescent="0.15">
      <c r="A44" s="82" t="s">
        <v>33</v>
      </c>
      <c r="B44" s="83"/>
      <c r="C44" s="84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31" t="s">
        <v>56</v>
      </c>
      <c r="Q44" s="11" t="s">
        <v>56</v>
      </c>
    </row>
    <row r="45" spans="1:17" ht="13.5" customHeight="1" x14ac:dyDescent="0.15">
      <c r="A45" s="12" t="str">
        <f>(自動車!A45)</f>
        <v>16.</v>
      </c>
      <c r="B45" s="7" t="str">
        <f>(自動車!B45)</f>
        <v>市)中之川通線</v>
      </c>
      <c r="C45" s="38" t="s">
        <v>36</v>
      </c>
      <c r="D45" s="64" t="s">
        <v>126</v>
      </c>
      <c r="E45" s="64" t="s">
        <v>126</v>
      </c>
      <c r="F45" s="64" t="s">
        <v>126</v>
      </c>
      <c r="G45" s="64" t="s">
        <v>126</v>
      </c>
      <c r="H45" s="64" t="s">
        <v>126</v>
      </c>
      <c r="I45" s="64" t="s">
        <v>126</v>
      </c>
      <c r="J45" s="64" t="s">
        <v>126</v>
      </c>
      <c r="K45" s="64" t="s">
        <v>126</v>
      </c>
      <c r="L45" s="64" t="s">
        <v>126</v>
      </c>
      <c r="M45" s="64" t="s">
        <v>126</v>
      </c>
      <c r="N45" s="64" t="s">
        <v>126</v>
      </c>
      <c r="O45" s="64" t="s">
        <v>126</v>
      </c>
      <c r="P45" s="65"/>
      <c r="Q45" s="15"/>
    </row>
    <row r="46" spans="1:17" ht="13.5" customHeight="1" x14ac:dyDescent="0.15">
      <c r="A46" s="10"/>
      <c r="B46" s="25" t="str">
        <f>(自動車!B46)</f>
        <v>松山市湊町４丁目</v>
      </c>
      <c r="C46" s="39" t="s">
        <v>37</v>
      </c>
      <c r="D46" s="67" t="s">
        <v>126</v>
      </c>
      <c r="E46" s="67" t="s">
        <v>126</v>
      </c>
      <c r="F46" s="67" t="s">
        <v>126</v>
      </c>
      <c r="G46" s="67" t="s">
        <v>126</v>
      </c>
      <c r="H46" s="67" t="s">
        <v>126</v>
      </c>
      <c r="I46" s="67" t="s">
        <v>126</v>
      </c>
      <c r="J46" s="67" t="s">
        <v>126</v>
      </c>
      <c r="K46" s="67" t="s">
        <v>126</v>
      </c>
      <c r="L46" s="67" t="s">
        <v>126</v>
      </c>
      <c r="M46" s="67" t="s">
        <v>126</v>
      </c>
      <c r="N46" s="67" t="s">
        <v>126</v>
      </c>
      <c r="O46" s="67" t="s">
        <v>126</v>
      </c>
      <c r="P46" s="67" t="s">
        <v>127</v>
      </c>
      <c r="Q46" s="17"/>
    </row>
    <row r="47" spans="1:17" ht="13.5" customHeight="1" x14ac:dyDescent="0.15">
      <c r="A47" s="12" t="str">
        <f>(自動車!A47)</f>
        <v>17.</v>
      </c>
      <c r="B47" s="7" t="str">
        <f>(自動車!B47)</f>
        <v>市)浮穴６７号線</v>
      </c>
      <c r="C47" s="41" t="s">
        <v>36</v>
      </c>
      <c r="D47" s="64" t="s">
        <v>126</v>
      </c>
      <c r="E47" s="64" t="s">
        <v>126</v>
      </c>
      <c r="F47" s="64" t="s">
        <v>126</v>
      </c>
      <c r="G47" s="64" t="s">
        <v>126</v>
      </c>
      <c r="H47" s="64" t="s">
        <v>126</v>
      </c>
      <c r="I47" s="64" t="s">
        <v>126</v>
      </c>
      <c r="J47" s="64" t="s">
        <v>126</v>
      </c>
      <c r="K47" s="64" t="s">
        <v>126</v>
      </c>
      <c r="L47" s="64" t="s">
        <v>126</v>
      </c>
      <c r="M47" s="64" t="s">
        <v>126</v>
      </c>
      <c r="N47" s="64" t="s">
        <v>126</v>
      </c>
      <c r="O47" s="64" t="s">
        <v>126</v>
      </c>
      <c r="P47" s="65"/>
      <c r="Q47" s="15"/>
    </row>
    <row r="48" spans="1:17" ht="13.5" customHeight="1" x14ac:dyDescent="0.15">
      <c r="A48" s="10"/>
      <c r="B48" s="25" t="str">
        <f>(自動車!B48)</f>
        <v>松山市南高井町</v>
      </c>
      <c r="C48" s="31" t="s">
        <v>37</v>
      </c>
      <c r="D48" s="67" t="s">
        <v>126</v>
      </c>
      <c r="E48" s="67" t="s">
        <v>126</v>
      </c>
      <c r="F48" s="67" t="s">
        <v>126</v>
      </c>
      <c r="G48" s="67" t="s">
        <v>126</v>
      </c>
      <c r="H48" s="67" t="s">
        <v>126</v>
      </c>
      <c r="I48" s="67" t="s">
        <v>126</v>
      </c>
      <c r="J48" s="67" t="s">
        <v>126</v>
      </c>
      <c r="K48" s="67" t="s">
        <v>126</v>
      </c>
      <c r="L48" s="67" t="s">
        <v>126</v>
      </c>
      <c r="M48" s="67" t="s">
        <v>126</v>
      </c>
      <c r="N48" s="67" t="s">
        <v>126</v>
      </c>
      <c r="O48" s="67" t="s">
        <v>126</v>
      </c>
      <c r="P48" s="67" t="s">
        <v>127</v>
      </c>
      <c r="Q48" s="17"/>
    </row>
    <row r="49" spans="1:17" ht="13.5" customHeight="1" x14ac:dyDescent="0.15">
      <c r="A49" s="12" t="str">
        <f>(自動車!A49)</f>
        <v>18.</v>
      </c>
      <c r="B49" s="7" t="str">
        <f>(自動車!B49)</f>
        <v>市)雄郡８８号線</v>
      </c>
      <c r="C49" s="38" t="s">
        <v>36</v>
      </c>
      <c r="D49" s="64" t="s">
        <v>126</v>
      </c>
      <c r="E49" s="64" t="s">
        <v>126</v>
      </c>
      <c r="F49" s="64" t="s">
        <v>126</v>
      </c>
      <c r="G49" s="64" t="s">
        <v>126</v>
      </c>
      <c r="H49" s="64" t="s">
        <v>126</v>
      </c>
      <c r="I49" s="64" t="s">
        <v>126</v>
      </c>
      <c r="J49" s="64" t="s">
        <v>126</v>
      </c>
      <c r="K49" s="64" t="s">
        <v>126</v>
      </c>
      <c r="L49" s="64" t="s">
        <v>126</v>
      </c>
      <c r="M49" s="64" t="s">
        <v>126</v>
      </c>
      <c r="N49" s="64" t="s">
        <v>126</v>
      </c>
      <c r="O49" s="64" t="s">
        <v>126</v>
      </c>
      <c r="P49" s="65"/>
      <c r="Q49" s="15"/>
    </row>
    <row r="50" spans="1:17" ht="13.5" customHeight="1" x14ac:dyDescent="0.15">
      <c r="A50" s="10"/>
      <c r="B50" s="25" t="str">
        <f>(自動車!B50)</f>
        <v>松山市小栗５丁目</v>
      </c>
      <c r="C50" s="39" t="s">
        <v>37</v>
      </c>
      <c r="D50" s="67" t="s">
        <v>126</v>
      </c>
      <c r="E50" s="67" t="s">
        <v>126</v>
      </c>
      <c r="F50" s="67" t="s">
        <v>126</v>
      </c>
      <c r="G50" s="67" t="s">
        <v>126</v>
      </c>
      <c r="H50" s="67" t="s">
        <v>126</v>
      </c>
      <c r="I50" s="67" t="s">
        <v>126</v>
      </c>
      <c r="J50" s="67" t="s">
        <v>126</v>
      </c>
      <c r="K50" s="67" t="s">
        <v>126</v>
      </c>
      <c r="L50" s="67" t="s">
        <v>126</v>
      </c>
      <c r="M50" s="67" t="s">
        <v>126</v>
      </c>
      <c r="N50" s="67" t="s">
        <v>126</v>
      </c>
      <c r="O50" s="67" t="s">
        <v>126</v>
      </c>
      <c r="P50" s="67" t="s">
        <v>127</v>
      </c>
      <c r="Q50" s="17"/>
    </row>
    <row r="51" spans="1:17" ht="13.5" customHeight="1" x14ac:dyDescent="0.15">
      <c r="A51" s="12" t="str">
        <f>(自動車!A51)</f>
        <v>19.</v>
      </c>
      <c r="B51" s="7" t="str">
        <f>(自動車!B51)</f>
        <v>市)素鵞６２号線</v>
      </c>
      <c r="C51" s="41" t="s">
        <v>36</v>
      </c>
      <c r="D51" s="64" t="s">
        <v>126</v>
      </c>
      <c r="E51" s="64" t="s">
        <v>126</v>
      </c>
      <c r="F51" s="64" t="s">
        <v>126</v>
      </c>
      <c r="G51" s="64" t="s">
        <v>126</v>
      </c>
      <c r="H51" s="64" t="s">
        <v>126</v>
      </c>
      <c r="I51" s="64" t="s">
        <v>126</v>
      </c>
      <c r="J51" s="64" t="s">
        <v>126</v>
      </c>
      <c r="K51" s="64" t="s">
        <v>126</v>
      </c>
      <c r="L51" s="64" t="s">
        <v>126</v>
      </c>
      <c r="M51" s="64" t="s">
        <v>126</v>
      </c>
      <c r="N51" s="64" t="s">
        <v>126</v>
      </c>
      <c r="O51" s="64" t="s">
        <v>126</v>
      </c>
      <c r="P51" s="65"/>
      <c r="Q51" s="15"/>
    </row>
    <row r="52" spans="1:17" ht="13.5" customHeight="1" x14ac:dyDescent="0.15">
      <c r="A52" s="10"/>
      <c r="B52" s="25" t="str">
        <f>(自動車!B52)</f>
        <v>松山市枝松５丁目</v>
      </c>
      <c r="C52" s="31" t="s">
        <v>37</v>
      </c>
      <c r="D52" s="67" t="s">
        <v>126</v>
      </c>
      <c r="E52" s="67" t="s">
        <v>126</v>
      </c>
      <c r="F52" s="67" t="s">
        <v>126</v>
      </c>
      <c r="G52" s="67" t="s">
        <v>126</v>
      </c>
      <c r="H52" s="67" t="s">
        <v>126</v>
      </c>
      <c r="I52" s="67" t="s">
        <v>126</v>
      </c>
      <c r="J52" s="67" t="s">
        <v>126</v>
      </c>
      <c r="K52" s="67" t="s">
        <v>126</v>
      </c>
      <c r="L52" s="67" t="s">
        <v>126</v>
      </c>
      <c r="M52" s="67" t="s">
        <v>126</v>
      </c>
      <c r="N52" s="67" t="s">
        <v>126</v>
      </c>
      <c r="O52" s="67" t="s">
        <v>126</v>
      </c>
      <c r="P52" s="67" t="s">
        <v>127</v>
      </c>
      <c r="Q52" s="17"/>
    </row>
    <row r="53" spans="1:17" ht="13.5" customHeight="1" x14ac:dyDescent="0.15">
      <c r="A53" s="12" t="str">
        <f>(自動車!A53)</f>
        <v>20.</v>
      </c>
      <c r="B53" s="7" t="str">
        <f>(自動車!B53)</f>
        <v>市)素鵞７１号線</v>
      </c>
      <c r="C53" s="38" t="s">
        <v>36</v>
      </c>
      <c r="D53" s="64" t="s">
        <v>126</v>
      </c>
      <c r="E53" s="64" t="s">
        <v>126</v>
      </c>
      <c r="F53" s="64" t="s">
        <v>126</v>
      </c>
      <c r="G53" s="64" t="s">
        <v>126</v>
      </c>
      <c r="H53" s="64" t="s">
        <v>126</v>
      </c>
      <c r="I53" s="64" t="s">
        <v>126</v>
      </c>
      <c r="J53" s="64" t="s">
        <v>126</v>
      </c>
      <c r="K53" s="64" t="s">
        <v>126</v>
      </c>
      <c r="L53" s="64" t="s">
        <v>126</v>
      </c>
      <c r="M53" s="64" t="s">
        <v>126</v>
      </c>
      <c r="N53" s="64" t="s">
        <v>126</v>
      </c>
      <c r="O53" s="64" t="s">
        <v>126</v>
      </c>
      <c r="P53" s="65"/>
      <c r="Q53" s="15"/>
    </row>
    <row r="54" spans="1:17" ht="13.5" customHeight="1" x14ac:dyDescent="0.15">
      <c r="A54" s="10"/>
      <c r="B54" s="25" t="str">
        <f>(自動車!B54)</f>
        <v>松山市小坂３丁目</v>
      </c>
      <c r="C54" s="39" t="s">
        <v>37</v>
      </c>
      <c r="D54" s="67" t="s">
        <v>126</v>
      </c>
      <c r="E54" s="67" t="s">
        <v>126</v>
      </c>
      <c r="F54" s="67" t="s">
        <v>126</v>
      </c>
      <c r="G54" s="67" t="s">
        <v>126</v>
      </c>
      <c r="H54" s="67" t="s">
        <v>126</v>
      </c>
      <c r="I54" s="67" t="s">
        <v>126</v>
      </c>
      <c r="J54" s="67" t="s">
        <v>126</v>
      </c>
      <c r="K54" s="67" t="s">
        <v>126</v>
      </c>
      <c r="L54" s="67" t="s">
        <v>126</v>
      </c>
      <c r="M54" s="67" t="s">
        <v>126</v>
      </c>
      <c r="N54" s="67" t="s">
        <v>126</v>
      </c>
      <c r="O54" s="67" t="s">
        <v>126</v>
      </c>
      <c r="P54" s="67" t="s">
        <v>127</v>
      </c>
      <c r="Q54" s="17"/>
    </row>
    <row r="55" spans="1:17" ht="13.5" customHeight="1" x14ac:dyDescent="0.15">
      <c r="A55" s="12" t="str">
        <f>(自動車!A55)</f>
        <v>21.</v>
      </c>
      <c r="B55" s="7" t="str">
        <f>(自動車!B55)</f>
        <v>市)素鵞５９号線</v>
      </c>
      <c r="C55" s="41" t="s">
        <v>36</v>
      </c>
      <c r="D55" s="64" t="s">
        <v>126</v>
      </c>
      <c r="E55" s="64" t="s">
        <v>126</v>
      </c>
      <c r="F55" s="64" t="s">
        <v>126</v>
      </c>
      <c r="G55" s="64" t="s">
        <v>126</v>
      </c>
      <c r="H55" s="64" t="s">
        <v>126</v>
      </c>
      <c r="I55" s="64" t="s">
        <v>126</v>
      </c>
      <c r="J55" s="64" t="s">
        <v>126</v>
      </c>
      <c r="K55" s="64" t="s">
        <v>126</v>
      </c>
      <c r="L55" s="64" t="s">
        <v>126</v>
      </c>
      <c r="M55" s="64" t="s">
        <v>126</v>
      </c>
      <c r="N55" s="64" t="s">
        <v>126</v>
      </c>
      <c r="O55" s="64" t="s">
        <v>126</v>
      </c>
      <c r="P55" s="65"/>
      <c r="Q55" s="15"/>
    </row>
    <row r="56" spans="1:17" ht="13.5" customHeight="1" x14ac:dyDescent="0.15">
      <c r="A56" s="10"/>
      <c r="B56" s="25" t="str">
        <f>(自動車!B56)</f>
        <v>松山市小坂１丁目</v>
      </c>
      <c r="C56" s="31" t="s">
        <v>37</v>
      </c>
      <c r="D56" s="67" t="s">
        <v>126</v>
      </c>
      <c r="E56" s="67" t="s">
        <v>126</v>
      </c>
      <c r="F56" s="67" t="s">
        <v>126</v>
      </c>
      <c r="G56" s="67" t="s">
        <v>126</v>
      </c>
      <c r="H56" s="67" t="s">
        <v>126</v>
      </c>
      <c r="I56" s="67" t="s">
        <v>126</v>
      </c>
      <c r="J56" s="67" t="s">
        <v>126</v>
      </c>
      <c r="K56" s="67" t="s">
        <v>126</v>
      </c>
      <c r="L56" s="67" t="s">
        <v>126</v>
      </c>
      <c r="M56" s="67" t="s">
        <v>126</v>
      </c>
      <c r="N56" s="67" t="s">
        <v>126</v>
      </c>
      <c r="O56" s="67" t="s">
        <v>126</v>
      </c>
      <c r="P56" s="67" t="s">
        <v>127</v>
      </c>
      <c r="Q56" s="17"/>
    </row>
    <row r="57" spans="1:17" ht="13.5" customHeight="1" x14ac:dyDescent="0.15">
      <c r="A57" s="12" t="str">
        <f>(自動車!A57)</f>
        <v>22.</v>
      </c>
      <c r="B57" s="7" t="str">
        <f>(自動車!B57)</f>
        <v>市)市役所前天山線</v>
      </c>
      <c r="C57" s="38" t="s">
        <v>36</v>
      </c>
      <c r="D57" s="64" t="s">
        <v>126</v>
      </c>
      <c r="E57" s="64" t="s">
        <v>126</v>
      </c>
      <c r="F57" s="64" t="s">
        <v>126</v>
      </c>
      <c r="G57" s="64" t="s">
        <v>126</v>
      </c>
      <c r="H57" s="64" t="s">
        <v>126</v>
      </c>
      <c r="I57" s="64" t="s">
        <v>126</v>
      </c>
      <c r="J57" s="64" t="s">
        <v>126</v>
      </c>
      <c r="K57" s="64" t="s">
        <v>126</v>
      </c>
      <c r="L57" s="64" t="s">
        <v>126</v>
      </c>
      <c r="M57" s="64" t="s">
        <v>126</v>
      </c>
      <c r="N57" s="64" t="s">
        <v>126</v>
      </c>
      <c r="O57" s="64" t="s">
        <v>126</v>
      </c>
      <c r="P57" s="65"/>
      <c r="Q57" s="15"/>
    </row>
    <row r="58" spans="1:17" ht="13.5" customHeight="1" x14ac:dyDescent="0.15">
      <c r="A58" s="10"/>
      <c r="B58" s="25" t="str">
        <f>(自動車!B58)</f>
        <v>松山市三番町４丁目</v>
      </c>
      <c r="C58" s="39" t="s">
        <v>37</v>
      </c>
      <c r="D58" s="67" t="s">
        <v>126</v>
      </c>
      <c r="E58" s="67" t="s">
        <v>126</v>
      </c>
      <c r="F58" s="67" t="s">
        <v>126</v>
      </c>
      <c r="G58" s="67" t="s">
        <v>126</v>
      </c>
      <c r="H58" s="67" t="s">
        <v>126</v>
      </c>
      <c r="I58" s="67" t="s">
        <v>126</v>
      </c>
      <c r="J58" s="67" t="s">
        <v>126</v>
      </c>
      <c r="K58" s="67" t="s">
        <v>126</v>
      </c>
      <c r="L58" s="67" t="s">
        <v>126</v>
      </c>
      <c r="M58" s="67" t="s">
        <v>126</v>
      </c>
      <c r="N58" s="67" t="s">
        <v>126</v>
      </c>
      <c r="O58" s="67" t="s">
        <v>126</v>
      </c>
      <c r="P58" s="67" t="s">
        <v>127</v>
      </c>
      <c r="Q58" s="17"/>
    </row>
    <row r="59" spans="1:17" ht="13.5" customHeight="1" x14ac:dyDescent="0.15">
      <c r="A59" s="12" t="str">
        <f>(自動車!A59)</f>
        <v>23.</v>
      </c>
      <c r="B59" s="7" t="str">
        <f>(自動車!B59)</f>
        <v>市)新玉１号線</v>
      </c>
      <c r="C59" s="41" t="s">
        <v>36</v>
      </c>
      <c r="D59" s="64" t="s">
        <v>126</v>
      </c>
      <c r="E59" s="64" t="s">
        <v>126</v>
      </c>
      <c r="F59" s="64" t="s">
        <v>126</v>
      </c>
      <c r="G59" s="64" t="s">
        <v>126</v>
      </c>
      <c r="H59" s="64" t="s">
        <v>126</v>
      </c>
      <c r="I59" s="64" t="s">
        <v>126</v>
      </c>
      <c r="J59" s="64" t="s">
        <v>126</v>
      </c>
      <c r="K59" s="64" t="s">
        <v>126</v>
      </c>
      <c r="L59" s="64" t="s">
        <v>126</v>
      </c>
      <c r="M59" s="64" t="s">
        <v>126</v>
      </c>
      <c r="N59" s="64" t="s">
        <v>126</v>
      </c>
      <c r="O59" s="64" t="s">
        <v>126</v>
      </c>
      <c r="P59" s="65"/>
      <c r="Q59" s="15"/>
    </row>
    <row r="60" spans="1:17" ht="13.5" customHeight="1" x14ac:dyDescent="0.15">
      <c r="A60" s="10"/>
      <c r="B60" s="25" t="str">
        <f>(自動車!B60)</f>
        <v>松山市南江戸１丁目</v>
      </c>
      <c r="C60" s="31" t="s">
        <v>37</v>
      </c>
      <c r="D60" s="67" t="s">
        <v>126</v>
      </c>
      <c r="E60" s="67" t="s">
        <v>126</v>
      </c>
      <c r="F60" s="67" t="s">
        <v>126</v>
      </c>
      <c r="G60" s="67" t="s">
        <v>126</v>
      </c>
      <c r="H60" s="67" t="s">
        <v>126</v>
      </c>
      <c r="I60" s="67" t="s">
        <v>126</v>
      </c>
      <c r="J60" s="67" t="s">
        <v>126</v>
      </c>
      <c r="K60" s="67" t="s">
        <v>126</v>
      </c>
      <c r="L60" s="67" t="s">
        <v>126</v>
      </c>
      <c r="M60" s="67" t="s">
        <v>126</v>
      </c>
      <c r="N60" s="67" t="s">
        <v>126</v>
      </c>
      <c r="O60" s="67" t="s">
        <v>126</v>
      </c>
      <c r="P60" s="67" t="s">
        <v>127</v>
      </c>
      <c r="Q60" s="17"/>
    </row>
    <row r="61" spans="1:17" ht="13.5" customHeight="1" x14ac:dyDescent="0.15">
      <c r="A61" s="12" t="str">
        <f>(自動車!A61)</f>
        <v>24.</v>
      </c>
      <c r="B61" s="7" t="str">
        <f>(自動車!B61)</f>
        <v>市)松山環状線（西部）</v>
      </c>
      <c r="C61" s="38" t="s">
        <v>36</v>
      </c>
      <c r="D61" s="64" t="s">
        <v>126</v>
      </c>
      <c r="E61" s="64" t="s">
        <v>126</v>
      </c>
      <c r="F61" s="64" t="s">
        <v>126</v>
      </c>
      <c r="G61" s="64" t="s">
        <v>126</v>
      </c>
      <c r="H61" s="64" t="s">
        <v>126</v>
      </c>
      <c r="I61" s="64" t="s">
        <v>126</v>
      </c>
      <c r="J61" s="64" t="s">
        <v>126</v>
      </c>
      <c r="K61" s="64" t="s">
        <v>126</v>
      </c>
      <c r="L61" s="64" t="s">
        <v>126</v>
      </c>
      <c r="M61" s="64" t="s">
        <v>126</v>
      </c>
      <c r="N61" s="64" t="s">
        <v>126</v>
      </c>
      <c r="O61" s="64" t="s">
        <v>126</v>
      </c>
      <c r="P61" s="65"/>
      <c r="Q61" s="15"/>
    </row>
    <row r="62" spans="1:17" ht="13.5" customHeight="1" x14ac:dyDescent="0.15">
      <c r="A62" s="10"/>
      <c r="B62" s="25" t="str">
        <f>(自動車!B62)</f>
        <v>松山市空港通２丁目</v>
      </c>
      <c r="C62" s="39" t="s">
        <v>37</v>
      </c>
      <c r="D62" s="67" t="s">
        <v>126</v>
      </c>
      <c r="E62" s="67" t="s">
        <v>126</v>
      </c>
      <c r="F62" s="67" t="s">
        <v>126</v>
      </c>
      <c r="G62" s="67" t="s">
        <v>126</v>
      </c>
      <c r="H62" s="67" t="s">
        <v>126</v>
      </c>
      <c r="I62" s="67" t="s">
        <v>126</v>
      </c>
      <c r="J62" s="67" t="s">
        <v>126</v>
      </c>
      <c r="K62" s="67" t="s">
        <v>126</v>
      </c>
      <c r="L62" s="67" t="s">
        <v>126</v>
      </c>
      <c r="M62" s="67" t="s">
        <v>126</v>
      </c>
      <c r="N62" s="67" t="s">
        <v>126</v>
      </c>
      <c r="O62" s="67" t="s">
        <v>126</v>
      </c>
      <c r="P62" s="67" t="s">
        <v>127</v>
      </c>
      <c r="Q62" s="17"/>
    </row>
    <row r="63" spans="1:17" ht="13.5" customHeight="1" x14ac:dyDescent="0.15">
      <c r="A63" s="24" t="str">
        <f>(自動車!A63)</f>
        <v>25.</v>
      </c>
      <c r="B63" s="7" t="str">
        <f>(自動車!B63)</f>
        <v>市)千舟町古川線</v>
      </c>
      <c r="C63" s="41" t="s">
        <v>36</v>
      </c>
      <c r="D63" s="64" t="s">
        <v>126</v>
      </c>
      <c r="E63" s="64" t="s">
        <v>126</v>
      </c>
      <c r="F63" s="64" t="s">
        <v>126</v>
      </c>
      <c r="G63" s="64" t="s">
        <v>126</v>
      </c>
      <c r="H63" s="64" t="s">
        <v>126</v>
      </c>
      <c r="I63" s="64" t="s">
        <v>126</v>
      </c>
      <c r="J63" s="64" t="s">
        <v>126</v>
      </c>
      <c r="K63" s="64" t="s">
        <v>126</v>
      </c>
      <c r="L63" s="64" t="s">
        <v>126</v>
      </c>
      <c r="M63" s="64" t="s">
        <v>126</v>
      </c>
      <c r="N63" s="64" t="s">
        <v>126</v>
      </c>
      <c r="O63" s="64" t="s">
        <v>126</v>
      </c>
      <c r="P63" s="65"/>
      <c r="Q63" s="27"/>
    </row>
    <row r="64" spans="1:17" ht="13.5" customHeight="1" x14ac:dyDescent="0.15">
      <c r="A64" s="24"/>
      <c r="B64" s="25" t="str">
        <f>(自動車!B64)</f>
        <v>松山市湊町４丁目</v>
      </c>
      <c r="C64" s="31" t="s">
        <v>37</v>
      </c>
      <c r="D64" s="67" t="s">
        <v>126</v>
      </c>
      <c r="E64" s="67" t="s">
        <v>126</v>
      </c>
      <c r="F64" s="67" t="s">
        <v>126</v>
      </c>
      <c r="G64" s="67" t="s">
        <v>126</v>
      </c>
      <c r="H64" s="67" t="s">
        <v>126</v>
      </c>
      <c r="I64" s="67" t="s">
        <v>126</v>
      </c>
      <c r="J64" s="67" t="s">
        <v>126</v>
      </c>
      <c r="K64" s="67" t="s">
        <v>126</v>
      </c>
      <c r="L64" s="67" t="s">
        <v>126</v>
      </c>
      <c r="M64" s="67" t="s">
        <v>126</v>
      </c>
      <c r="N64" s="67" t="s">
        <v>126</v>
      </c>
      <c r="O64" s="67" t="s">
        <v>126</v>
      </c>
      <c r="P64" s="67" t="s">
        <v>127</v>
      </c>
      <c r="Q64" s="27"/>
    </row>
    <row r="65" spans="1:17" ht="13.5" customHeight="1" x14ac:dyDescent="0.15">
      <c r="A65" s="12" t="str">
        <f>(自動車!A65)</f>
        <v>26.</v>
      </c>
      <c r="B65" s="7" t="str">
        <f>(自動車!B65)</f>
        <v>市)花園町通線（市駅前広場）</v>
      </c>
      <c r="C65" s="38" t="s">
        <v>36</v>
      </c>
      <c r="D65" s="64" t="s">
        <v>126</v>
      </c>
      <c r="E65" s="64" t="s">
        <v>126</v>
      </c>
      <c r="F65" s="64" t="s">
        <v>126</v>
      </c>
      <c r="G65" s="64" t="s">
        <v>126</v>
      </c>
      <c r="H65" s="64" t="s">
        <v>126</v>
      </c>
      <c r="I65" s="64" t="s">
        <v>126</v>
      </c>
      <c r="J65" s="64" t="s">
        <v>126</v>
      </c>
      <c r="K65" s="64" t="s">
        <v>126</v>
      </c>
      <c r="L65" s="64" t="s">
        <v>126</v>
      </c>
      <c r="M65" s="64" t="s">
        <v>126</v>
      </c>
      <c r="N65" s="64" t="s">
        <v>126</v>
      </c>
      <c r="O65" s="64" t="s">
        <v>126</v>
      </c>
      <c r="P65" s="65"/>
      <c r="Q65" s="15"/>
    </row>
    <row r="66" spans="1:17" ht="13.5" customHeight="1" x14ac:dyDescent="0.15">
      <c r="A66" s="10"/>
      <c r="B66" s="25" t="str">
        <f>(自動車!B66)</f>
        <v>松山市湊町５丁目</v>
      </c>
      <c r="C66" s="39" t="s">
        <v>37</v>
      </c>
      <c r="D66" s="67" t="s">
        <v>126</v>
      </c>
      <c r="E66" s="67" t="s">
        <v>126</v>
      </c>
      <c r="F66" s="67" t="s">
        <v>126</v>
      </c>
      <c r="G66" s="67" t="s">
        <v>126</v>
      </c>
      <c r="H66" s="67" t="s">
        <v>126</v>
      </c>
      <c r="I66" s="67" t="s">
        <v>126</v>
      </c>
      <c r="J66" s="67" t="s">
        <v>126</v>
      </c>
      <c r="K66" s="67" t="s">
        <v>126</v>
      </c>
      <c r="L66" s="67" t="s">
        <v>126</v>
      </c>
      <c r="M66" s="67" t="s">
        <v>126</v>
      </c>
      <c r="N66" s="67" t="s">
        <v>126</v>
      </c>
      <c r="O66" s="67" t="s">
        <v>126</v>
      </c>
      <c r="P66" s="67" t="s">
        <v>127</v>
      </c>
      <c r="Q66" s="17"/>
    </row>
    <row r="67" spans="1:17" ht="13.5" customHeight="1" x14ac:dyDescent="0.15">
      <c r="A67" s="12" t="str">
        <f>(自動車!A67)</f>
        <v>27.</v>
      </c>
      <c r="B67" s="7" t="str">
        <f>(自動車!B67)</f>
        <v>市)堀之内公園内</v>
      </c>
      <c r="C67" s="41" t="s">
        <v>36</v>
      </c>
      <c r="D67" s="42">
        <v>26</v>
      </c>
      <c r="E67" s="42">
        <v>44</v>
      </c>
      <c r="F67" s="42">
        <v>20</v>
      </c>
      <c r="G67" s="42">
        <v>37</v>
      </c>
      <c r="H67" s="42">
        <v>48</v>
      </c>
      <c r="I67" s="42">
        <v>55</v>
      </c>
      <c r="J67" s="42">
        <v>31</v>
      </c>
      <c r="K67" s="42">
        <v>31</v>
      </c>
      <c r="L67" s="42">
        <v>46</v>
      </c>
      <c r="M67" s="42">
        <v>43</v>
      </c>
      <c r="N67" s="42">
        <v>103</v>
      </c>
      <c r="O67" s="42">
        <v>58</v>
      </c>
      <c r="P67" s="14"/>
      <c r="Q67" s="15"/>
    </row>
    <row r="68" spans="1:17" ht="13.5" customHeight="1" x14ac:dyDescent="0.15">
      <c r="A68" s="10"/>
      <c r="B68" s="25" t="str">
        <f>(自動車!B68)</f>
        <v>松山市堀之内</v>
      </c>
      <c r="C68" s="31" t="s">
        <v>37</v>
      </c>
      <c r="D68" s="16">
        <v>125</v>
      </c>
      <c r="E68" s="16">
        <v>288</v>
      </c>
      <c r="F68" s="16">
        <v>117</v>
      </c>
      <c r="G68" s="16">
        <v>76</v>
      </c>
      <c r="H68" s="16">
        <v>67</v>
      </c>
      <c r="I68" s="16">
        <v>79</v>
      </c>
      <c r="J68" s="16">
        <v>56</v>
      </c>
      <c r="K68" s="16">
        <v>51</v>
      </c>
      <c r="L68" s="16">
        <v>52</v>
      </c>
      <c r="M68" s="16">
        <v>65</v>
      </c>
      <c r="N68" s="16">
        <v>92</v>
      </c>
      <c r="O68" s="16">
        <v>42</v>
      </c>
      <c r="P68" s="51">
        <f>SUM(D67:O68)</f>
        <v>1652</v>
      </c>
      <c r="Q68" s="17"/>
    </row>
    <row r="69" spans="1:17" ht="13.5" customHeight="1" x14ac:dyDescent="0.15">
      <c r="A69" s="12" t="str">
        <f>(自動車!A69)</f>
        <v>28.</v>
      </c>
      <c r="B69" s="7" t="str">
        <f>(自動車!B69)</f>
        <v>市)堀之内公園内</v>
      </c>
      <c r="C69" s="38" t="s">
        <v>39</v>
      </c>
      <c r="D69" s="14">
        <v>4</v>
      </c>
      <c r="E69" s="14">
        <v>6</v>
      </c>
      <c r="F69" s="14">
        <v>17</v>
      </c>
      <c r="G69" s="14">
        <v>10</v>
      </c>
      <c r="H69" s="14">
        <v>10</v>
      </c>
      <c r="I69" s="14">
        <v>174</v>
      </c>
      <c r="J69" s="14">
        <v>21</v>
      </c>
      <c r="K69" s="14">
        <v>32</v>
      </c>
      <c r="L69" s="14">
        <v>20</v>
      </c>
      <c r="M69" s="14">
        <v>26</v>
      </c>
      <c r="N69" s="14">
        <v>27</v>
      </c>
      <c r="O69" s="14">
        <v>22</v>
      </c>
      <c r="P69" s="52"/>
      <c r="Q69" s="15"/>
    </row>
    <row r="70" spans="1:17" ht="13.5" customHeight="1" x14ac:dyDescent="0.15">
      <c r="A70" s="10"/>
      <c r="B70" s="25" t="str">
        <f>(自動車!B70)</f>
        <v>松山市堀之内</v>
      </c>
      <c r="C70" s="39" t="s">
        <v>38</v>
      </c>
      <c r="D70" s="40">
        <v>23</v>
      </c>
      <c r="E70" s="40">
        <v>53</v>
      </c>
      <c r="F70" s="40">
        <v>52</v>
      </c>
      <c r="G70" s="40">
        <v>41</v>
      </c>
      <c r="H70" s="40">
        <v>33</v>
      </c>
      <c r="I70" s="40">
        <v>35</v>
      </c>
      <c r="J70" s="40">
        <v>36</v>
      </c>
      <c r="K70" s="40">
        <v>58</v>
      </c>
      <c r="L70" s="40">
        <v>30</v>
      </c>
      <c r="M70" s="40">
        <v>33</v>
      </c>
      <c r="N70" s="40">
        <v>16</v>
      </c>
      <c r="O70" s="40">
        <v>15</v>
      </c>
      <c r="P70" s="51">
        <f>SUM(D69:O70)</f>
        <v>794</v>
      </c>
      <c r="Q70" s="17"/>
    </row>
    <row r="71" spans="1:17" ht="13.5" customHeight="1" x14ac:dyDescent="0.15">
      <c r="A71" s="12" t="str">
        <f>(自動車!A71)</f>
        <v>29.</v>
      </c>
      <c r="B71" s="7" t="str">
        <f>(自動車!B71)</f>
        <v>市)常竹小川線</v>
      </c>
      <c r="C71" s="41" t="s">
        <v>39</v>
      </c>
      <c r="D71" s="64" t="s">
        <v>126</v>
      </c>
      <c r="E71" s="64" t="s">
        <v>126</v>
      </c>
      <c r="F71" s="64" t="s">
        <v>126</v>
      </c>
      <c r="G71" s="64" t="s">
        <v>126</v>
      </c>
      <c r="H71" s="64" t="s">
        <v>126</v>
      </c>
      <c r="I71" s="64" t="s">
        <v>126</v>
      </c>
      <c r="J71" s="64" t="s">
        <v>126</v>
      </c>
      <c r="K71" s="64" t="s">
        <v>126</v>
      </c>
      <c r="L71" s="64" t="s">
        <v>126</v>
      </c>
      <c r="M71" s="64" t="s">
        <v>126</v>
      </c>
      <c r="N71" s="64" t="s">
        <v>126</v>
      </c>
      <c r="O71" s="64" t="s">
        <v>126</v>
      </c>
      <c r="P71" s="65"/>
      <c r="Q71" s="15"/>
    </row>
    <row r="72" spans="1:17" ht="13.5" customHeight="1" x14ac:dyDescent="0.15">
      <c r="A72" s="10"/>
      <c r="B72" s="25" t="str">
        <f>(自動車!B72)</f>
        <v>松山市小川甲</v>
      </c>
      <c r="C72" s="31" t="s">
        <v>38</v>
      </c>
      <c r="D72" s="67" t="s">
        <v>126</v>
      </c>
      <c r="E72" s="67" t="s">
        <v>126</v>
      </c>
      <c r="F72" s="67" t="s">
        <v>126</v>
      </c>
      <c r="G72" s="67" t="s">
        <v>126</v>
      </c>
      <c r="H72" s="67" t="s">
        <v>126</v>
      </c>
      <c r="I72" s="67" t="s">
        <v>126</v>
      </c>
      <c r="J72" s="67" t="s">
        <v>126</v>
      </c>
      <c r="K72" s="67" t="s">
        <v>126</v>
      </c>
      <c r="L72" s="67" t="s">
        <v>126</v>
      </c>
      <c r="M72" s="67" t="s">
        <v>126</v>
      </c>
      <c r="N72" s="67" t="s">
        <v>126</v>
      </c>
      <c r="O72" s="67" t="s">
        <v>126</v>
      </c>
      <c r="P72" s="67" t="s">
        <v>127</v>
      </c>
      <c r="Q72" s="17"/>
    </row>
    <row r="73" spans="1:17" ht="13.5" customHeight="1" x14ac:dyDescent="0.15">
      <c r="A73" s="12" t="str">
        <f>(自動車!A73)</f>
        <v>30.</v>
      </c>
      <c r="B73" s="7" t="str">
        <f>(自動車!B73)</f>
        <v>市)雄郡99号線</v>
      </c>
      <c r="C73" s="38" t="s">
        <v>39</v>
      </c>
      <c r="D73" s="64" t="s">
        <v>126</v>
      </c>
      <c r="E73" s="64" t="s">
        <v>126</v>
      </c>
      <c r="F73" s="64" t="s">
        <v>126</v>
      </c>
      <c r="G73" s="64" t="s">
        <v>126</v>
      </c>
      <c r="H73" s="64" t="s">
        <v>126</v>
      </c>
      <c r="I73" s="64" t="s">
        <v>126</v>
      </c>
      <c r="J73" s="64" t="s">
        <v>126</v>
      </c>
      <c r="K73" s="64" t="s">
        <v>126</v>
      </c>
      <c r="L73" s="64" t="s">
        <v>126</v>
      </c>
      <c r="M73" s="64" t="s">
        <v>126</v>
      </c>
      <c r="N73" s="64" t="s">
        <v>126</v>
      </c>
      <c r="O73" s="64" t="s">
        <v>126</v>
      </c>
      <c r="P73" s="65"/>
      <c r="Q73" s="15"/>
    </row>
    <row r="74" spans="1:17" ht="13.5" customHeight="1" x14ac:dyDescent="0.15">
      <c r="A74" s="10"/>
      <c r="B74" s="25" t="str">
        <f>(自動車!B74)</f>
        <v>松山市藤原町</v>
      </c>
      <c r="C74" s="39" t="s">
        <v>38</v>
      </c>
      <c r="D74" s="67" t="s">
        <v>126</v>
      </c>
      <c r="E74" s="67" t="s">
        <v>126</v>
      </c>
      <c r="F74" s="67" t="s">
        <v>126</v>
      </c>
      <c r="G74" s="67" t="s">
        <v>126</v>
      </c>
      <c r="H74" s="67" t="s">
        <v>126</v>
      </c>
      <c r="I74" s="67" t="s">
        <v>126</v>
      </c>
      <c r="J74" s="67" t="s">
        <v>126</v>
      </c>
      <c r="K74" s="67" t="s">
        <v>126</v>
      </c>
      <c r="L74" s="67" t="s">
        <v>126</v>
      </c>
      <c r="M74" s="67" t="s">
        <v>126</v>
      </c>
      <c r="N74" s="67" t="s">
        <v>126</v>
      </c>
      <c r="O74" s="67" t="s">
        <v>126</v>
      </c>
      <c r="P74" s="67" t="s">
        <v>127</v>
      </c>
      <c r="Q74" s="17"/>
    </row>
    <row r="75" spans="1:17" ht="13.5" customHeight="1" x14ac:dyDescent="0.15">
      <c r="A75" s="12" t="str">
        <f>(自動車!A75)</f>
        <v>31.</v>
      </c>
      <c r="B75" s="7" t="str">
        <f>(自動車!B75)</f>
        <v>市)辻中西線</v>
      </c>
      <c r="C75" s="41" t="s">
        <v>39</v>
      </c>
      <c r="D75" s="64" t="s">
        <v>126</v>
      </c>
      <c r="E75" s="64" t="s">
        <v>126</v>
      </c>
      <c r="F75" s="64" t="s">
        <v>126</v>
      </c>
      <c r="G75" s="64" t="s">
        <v>126</v>
      </c>
      <c r="H75" s="64" t="s">
        <v>126</v>
      </c>
      <c r="I75" s="64" t="s">
        <v>126</v>
      </c>
      <c r="J75" s="64" t="s">
        <v>126</v>
      </c>
      <c r="K75" s="64" t="s">
        <v>126</v>
      </c>
      <c r="L75" s="64" t="s">
        <v>126</v>
      </c>
      <c r="M75" s="64" t="s">
        <v>126</v>
      </c>
      <c r="N75" s="64" t="s">
        <v>126</v>
      </c>
      <c r="O75" s="64" t="s">
        <v>126</v>
      </c>
      <c r="P75" s="65"/>
      <c r="Q75" s="15"/>
    </row>
    <row r="76" spans="1:17" ht="13.5" customHeight="1" x14ac:dyDescent="0.15">
      <c r="A76" s="10"/>
      <c r="B76" s="25" t="str">
        <f>(自動車!B76)</f>
        <v>松山市北条辻</v>
      </c>
      <c r="C76" s="31" t="s">
        <v>38</v>
      </c>
      <c r="D76" s="67" t="s">
        <v>126</v>
      </c>
      <c r="E76" s="67" t="s">
        <v>126</v>
      </c>
      <c r="F76" s="67" t="s">
        <v>126</v>
      </c>
      <c r="G76" s="67" t="s">
        <v>126</v>
      </c>
      <c r="H76" s="67" t="s">
        <v>126</v>
      </c>
      <c r="I76" s="67" t="s">
        <v>126</v>
      </c>
      <c r="J76" s="67" t="s">
        <v>126</v>
      </c>
      <c r="K76" s="67" t="s">
        <v>126</v>
      </c>
      <c r="L76" s="67" t="s">
        <v>126</v>
      </c>
      <c r="M76" s="67" t="s">
        <v>126</v>
      </c>
      <c r="N76" s="67" t="s">
        <v>126</v>
      </c>
      <c r="O76" s="67" t="s">
        <v>126</v>
      </c>
      <c r="P76" s="67" t="s">
        <v>127</v>
      </c>
      <c r="Q76" s="17"/>
    </row>
    <row r="77" spans="1:17" ht="13.5" customHeight="1" x14ac:dyDescent="0.15">
      <c r="A77" s="12" t="str">
        <f>(自動車!A77)</f>
        <v>32.</v>
      </c>
      <c r="B77" s="7" t="str">
        <f>(自動車!B77)</f>
        <v>市)北条椋の原線</v>
      </c>
      <c r="C77" s="41" t="s">
        <v>39</v>
      </c>
      <c r="D77" s="64" t="s">
        <v>126</v>
      </c>
      <c r="E77" s="64" t="s">
        <v>126</v>
      </c>
      <c r="F77" s="64" t="s">
        <v>126</v>
      </c>
      <c r="G77" s="64" t="s">
        <v>126</v>
      </c>
      <c r="H77" s="64" t="s">
        <v>126</v>
      </c>
      <c r="I77" s="64" t="s">
        <v>126</v>
      </c>
      <c r="J77" s="64" t="s">
        <v>126</v>
      </c>
      <c r="K77" s="64" t="s">
        <v>126</v>
      </c>
      <c r="L77" s="64" t="s">
        <v>126</v>
      </c>
      <c r="M77" s="64" t="s">
        <v>126</v>
      </c>
      <c r="N77" s="64" t="s">
        <v>126</v>
      </c>
      <c r="O77" s="64" t="s">
        <v>126</v>
      </c>
      <c r="P77" s="65"/>
      <c r="Q77" s="15"/>
    </row>
    <row r="78" spans="1:17" ht="13.5" customHeight="1" x14ac:dyDescent="0.15">
      <c r="A78" s="5"/>
      <c r="B78" s="25" t="str">
        <f>(自動車!B78)</f>
        <v>松山市土手内</v>
      </c>
      <c r="C78" s="43" t="s">
        <v>38</v>
      </c>
      <c r="D78" s="73" t="s">
        <v>126</v>
      </c>
      <c r="E78" s="73" t="s">
        <v>126</v>
      </c>
      <c r="F78" s="73" t="s">
        <v>126</v>
      </c>
      <c r="G78" s="73" t="s">
        <v>126</v>
      </c>
      <c r="H78" s="73" t="s">
        <v>126</v>
      </c>
      <c r="I78" s="73" t="s">
        <v>126</v>
      </c>
      <c r="J78" s="73" t="s">
        <v>126</v>
      </c>
      <c r="K78" s="73" t="s">
        <v>126</v>
      </c>
      <c r="L78" s="73" t="s">
        <v>126</v>
      </c>
      <c r="M78" s="73" t="s">
        <v>126</v>
      </c>
      <c r="N78" s="73" t="s">
        <v>126</v>
      </c>
      <c r="O78" s="67" t="s">
        <v>126</v>
      </c>
      <c r="P78" s="67" t="s">
        <v>127</v>
      </c>
      <c r="Q78" s="19"/>
    </row>
    <row r="79" spans="1:17" ht="13.5" customHeight="1" x14ac:dyDescent="0.15">
      <c r="B79" s="37"/>
      <c r="M79" s="69" t="s">
        <v>31</v>
      </c>
      <c r="O79" s="33"/>
      <c r="P79" s="33"/>
      <c r="Q79" s="33"/>
    </row>
    <row r="80" spans="1:17" ht="13.15" customHeight="1" x14ac:dyDescent="0.15">
      <c r="A80" s="32"/>
      <c r="B80" s="32"/>
      <c r="C80" s="32"/>
      <c r="D80" s="32"/>
      <c r="E80" s="32"/>
      <c r="F80" s="32"/>
      <c r="G80" s="32"/>
      <c r="H80" s="32"/>
      <c r="I80" s="34">
        <f>I40+1</f>
        <v>58</v>
      </c>
      <c r="J80" s="34"/>
      <c r="K80" s="34"/>
      <c r="M80" s="35" t="s">
        <v>35</v>
      </c>
      <c r="N80" s="34"/>
      <c r="O80" s="32"/>
      <c r="P80" s="32"/>
      <c r="Q80" s="32"/>
    </row>
    <row r="81" spans="1:17" ht="16.899999999999999" customHeight="1" x14ac:dyDescent="0.15">
      <c r="B81" s="3"/>
      <c r="D81" s="79" t="s">
        <v>58</v>
      </c>
      <c r="E81" s="80"/>
      <c r="F81" s="80"/>
      <c r="G81" s="80"/>
      <c r="H81" s="80"/>
      <c r="I81" s="80"/>
      <c r="J81" s="81" t="str">
        <f>$J$41</f>
        <v>（ 平 成 １８ 年度 ）</v>
      </c>
      <c r="K81" s="81"/>
      <c r="L81" s="81"/>
    </row>
    <row r="82" spans="1:17" ht="13.15" customHeight="1" x14ac:dyDescent="0.15">
      <c r="B82" s="4"/>
      <c r="Q82" s="3" t="s">
        <v>41</v>
      </c>
    </row>
    <row r="83" spans="1:17" ht="13.5" customHeight="1" x14ac:dyDescent="0.15">
      <c r="A83" s="76" t="s">
        <v>34</v>
      </c>
      <c r="B83" s="77"/>
      <c r="C83" s="78"/>
      <c r="D83" s="74" t="s">
        <v>42</v>
      </c>
      <c r="E83" s="74" t="s">
        <v>43</v>
      </c>
      <c r="F83" s="74" t="s">
        <v>44</v>
      </c>
      <c r="G83" s="74" t="s">
        <v>45</v>
      </c>
      <c r="H83" s="74" t="s">
        <v>46</v>
      </c>
      <c r="I83" s="74" t="s">
        <v>47</v>
      </c>
      <c r="J83" s="74" t="s">
        <v>48</v>
      </c>
      <c r="K83" s="74" t="s">
        <v>49</v>
      </c>
      <c r="L83" s="74" t="s">
        <v>50</v>
      </c>
      <c r="M83" s="74" t="s">
        <v>51</v>
      </c>
      <c r="N83" s="74" t="s">
        <v>52</v>
      </c>
      <c r="O83" s="74" t="s">
        <v>53</v>
      </c>
      <c r="P83" s="28" t="s">
        <v>54</v>
      </c>
      <c r="Q83" s="9" t="s">
        <v>55</v>
      </c>
    </row>
    <row r="84" spans="1:17" ht="13.5" customHeight="1" x14ac:dyDescent="0.15">
      <c r="A84" s="82" t="s">
        <v>33</v>
      </c>
      <c r="B84" s="83"/>
      <c r="C84" s="84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31" t="s">
        <v>56</v>
      </c>
      <c r="Q84" s="11" t="s">
        <v>56</v>
      </c>
    </row>
    <row r="85" spans="1:17" ht="13.5" customHeight="1" x14ac:dyDescent="0.15">
      <c r="A85" s="12" t="str">
        <f>(自動車!A85)</f>
        <v>33.</v>
      </c>
      <c r="B85" s="7" t="str">
        <f>(自動車!B85)</f>
        <v>市)堀江16号線</v>
      </c>
      <c r="C85" s="38" t="s">
        <v>36</v>
      </c>
      <c r="D85" s="64" t="s">
        <v>126</v>
      </c>
      <c r="E85" s="64" t="s">
        <v>126</v>
      </c>
      <c r="F85" s="64" t="s">
        <v>126</v>
      </c>
      <c r="G85" s="64" t="s">
        <v>126</v>
      </c>
      <c r="H85" s="64" t="s">
        <v>126</v>
      </c>
      <c r="I85" s="64" t="s">
        <v>126</v>
      </c>
      <c r="J85" s="64" t="s">
        <v>126</v>
      </c>
      <c r="K85" s="64" t="s">
        <v>126</v>
      </c>
      <c r="L85" s="64" t="s">
        <v>126</v>
      </c>
      <c r="M85" s="64" t="s">
        <v>126</v>
      </c>
      <c r="N85" s="64" t="s">
        <v>126</v>
      </c>
      <c r="O85" s="64" t="s">
        <v>126</v>
      </c>
      <c r="P85" s="65"/>
      <c r="Q85" s="15"/>
    </row>
    <row r="86" spans="1:17" ht="13.5" customHeight="1" x14ac:dyDescent="0.15">
      <c r="A86" s="10"/>
      <c r="B86" s="25" t="str">
        <f>(自動車!B86)</f>
        <v>松山市福角町</v>
      </c>
      <c r="C86" s="39" t="s">
        <v>37</v>
      </c>
      <c r="D86" s="67" t="s">
        <v>126</v>
      </c>
      <c r="E86" s="67" t="s">
        <v>126</v>
      </c>
      <c r="F86" s="67" t="s">
        <v>126</v>
      </c>
      <c r="G86" s="67" t="s">
        <v>126</v>
      </c>
      <c r="H86" s="67" t="s">
        <v>126</v>
      </c>
      <c r="I86" s="67" t="s">
        <v>126</v>
      </c>
      <c r="J86" s="67" t="s">
        <v>126</v>
      </c>
      <c r="K86" s="67" t="s">
        <v>126</v>
      </c>
      <c r="L86" s="67" t="s">
        <v>126</v>
      </c>
      <c r="M86" s="67" t="s">
        <v>126</v>
      </c>
      <c r="N86" s="67" t="s">
        <v>126</v>
      </c>
      <c r="O86" s="67" t="s">
        <v>126</v>
      </c>
      <c r="P86" s="67" t="s">
        <v>127</v>
      </c>
      <c r="Q86" s="17"/>
    </row>
    <row r="87" spans="1:17" ht="13.5" customHeight="1" x14ac:dyDescent="0.15">
      <c r="A87" s="12" t="str">
        <f>(自動車!A87)</f>
        <v>34.</v>
      </c>
      <c r="B87" s="7" t="str">
        <f>(自動車!B87)</f>
        <v>市)一番町東雲線</v>
      </c>
      <c r="C87" s="41" t="s">
        <v>39</v>
      </c>
      <c r="D87" s="64" t="s">
        <v>126</v>
      </c>
      <c r="E87" s="64" t="s">
        <v>126</v>
      </c>
      <c r="F87" s="64" t="s">
        <v>126</v>
      </c>
      <c r="G87" s="64" t="s">
        <v>126</v>
      </c>
      <c r="H87" s="64" t="s">
        <v>126</v>
      </c>
      <c r="I87" s="64" t="s">
        <v>126</v>
      </c>
      <c r="J87" s="64" t="s">
        <v>126</v>
      </c>
      <c r="K87" s="64" t="s">
        <v>126</v>
      </c>
      <c r="L87" s="64" t="s">
        <v>126</v>
      </c>
      <c r="M87" s="64" t="s">
        <v>126</v>
      </c>
      <c r="N87" s="64" t="s">
        <v>126</v>
      </c>
      <c r="O87" s="64" t="s">
        <v>126</v>
      </c>
      <c r="P87" s="65"/>
      <c r="Q87" s="15"/>
    </row>
    <row r="88" spans="1:17" ht="13.5" customHeight="1" x14ac:dyDescent="0.15">
      <c r="A88" s="10"/>
      <c r="B88" s="25" t="str">
        <f>(自動車!B88)</f>
        <v>松山市大街道３丁目</v>
      </c>
      <c r="C88" s="31" t="s">
        <v>38</v>
      </c>
      <c r="D88" s="67" t="s">
        <v>126</v>
      </c>
      <c r="E88" s="67" t="s">
        <v>126</v>
      </c>
      <c r="F88" s="67" t="s">
        <v>126</v>
      </c>
      <c r="G88" s="67" t="s">
        <v>126</v>
      </c>
      <c r="H88" s="67" t="s">
        <v>126</v>
      </c>
      <c r="I88" s="67" t="s">
        <v>126</v>
      </c>
      <c r="J88" s="67" t="s">
        <v>126</v>
      </c>
      <c r="K88" s="67" t="s">
        <v>126</v>
      </c>
      <c r="L88" s="67" t="s">
        <v>126</v>
      </c>
      <c r="M88" s="67" t="s">
        <v>126</v>
      </c>
      <c r="N88" s="67" t="s">
        <v>126</v>
      </c>
      <c r="O88" s="67" t="s">
        <v>126</v>
      </c>
      <c r="P88" s="67" t="s">
        <v>127</v>
      </c>
      <c r="Q88" s="17"/>
    </row>
    <row r="89" spans="1:17" ht="13.5" customHeight="1" x14ac:dyDescent="0.15">
      <c r="A89" s="12" t="str">
        <f>(自動車!A89)</f>
        <v>35.</v>
      </c>
      <c r="B89" s="7" t="str">
        <f>(自動車!B89)</f>
        <v>市)一番町東雲線</v>
      </c>
      <c r="C89" s="38" t="s">
        <v>39</v>
      </c>
      <c r="D89" s="64" t="s">
        <v>126</v>
      </c>
      <c r="E89" s="64" t="s">
        <v>126</v>
      </c>
      <c r="F89" s="64" t="s">
        <v>126</v>
      </c>
      <c r="G89" s="64" t="s">
        <v>126</v>
      </c>
      <c r="H89" s="64" t="s">
        <v>126</v>
      </c>
      <c r="I89" s="64" t="s">
        <v>126</v>
      </c>
      <c r="J89" s="64" t="s">
        <v>126</v>
      </c>
      <c r="K89" s="64" t="s">
        <v>126</v>
      </c>
      <c r="L89" s="64" t="s">
        <v>126</v>
      </c>
      <c r="M89" s="64" t="s">
        <v>126</v>
      </c>
      <c r="N89" s="64" t="s">
        <v>126</v>
      </c>
      <c r="O89" s="64" t="s">
        <v>126</v>
      </c>
      <c r="P89" s="65"/>
      <c r="Q89" s="15"/>
    </row>
    <row r="90" spans="1:17" ht="13.5" customHeight="1" x14ac:dyDescent="0.15">
      <c r="A90" s="10"/>
      <c r="B90" s="25" t="str">
        <f>(自動車!B90)</f>
        <v>松山市大街道３丁目</v>
      </c>
      <c r="C90" s="39" t="s">
        <v>38</v>
      </c>
      <c r="D90" s="67" t="s">
        <v>126</v>
      </c>
      <c r="E90" s="67" t="s">
        <v>126</v>
      </c>
      <c r="F90" s="67" t="s">
        <v>126</v>
      </c>
      <c r="G90" s="67" t="s">
        <v>126</v>
      </c>
      <c r="H90" s="67" t="s">
        <v>126</v>
      </c>
      <c r="I90" s="67" t="s">
        <v>126</v>
      </c>
      <c r="J90" s="67" t="s">
        <v>126</v>
      </c>
      <c r="K90" s="67" t="s">
        <v>126</v>
      </c>
      <c r="L90" s="67" t="s">
        <v>126</v>
      </c>
      <c r="M90" s="67" t="s">
        <v>126</v>
      </c>
      <c r="N90" s="67" t="s">
        <v>126</v>
      </c>
      <c r="O90" s="67" t="s">
        <v>126</v>
      </c>
      <c r="P90" s="67" t="s">
        <v>127</v>
      </c>
      <c r="Q90" s="17"/>
    </row>
    <row r="91" spans="1:17" ht="13.5" customHeight="1" x14ac:dyDescent="0.15">
      <c r="A91" s="12" t="str">
        <f>(自動車!A91)</f>
        <v>36.</v>
      </c>
      <c r="B91" s="7" t="str">
        <f>(自動車!B91)</f>
        <v>国道11号線</v>
      </c>
      <c r="C91" s="41" t="s">
        <v>39</v>
      </c>
      <c r="D91" s="64" t="s">
        <v>126</v>
      </c>
      <c r="E91" s="64" t="s">
        <v>126</v>
      </c>
      <c r="F91" s="64" t="s">
        <v>126</v>
      </c>
      <c r="G91" s="64" t="s">
        <v>126</v>
      </c>
      <c r="H91" s="64" t="s">
        <v>126</v>
      </c>
      <c r="I91" s="64" t="s">
        <v>126</v>
      </c>
      <c r="J91" s="64" t="s">
        <v>126</v>
      </c>
      <c r="K91" s="64" t="s">
        <v>126</v>
      </c>
      <c r="L91" s="64" t="s">
        <v>126</v>
      </c>
      <c r="M91" s="64" t="s">
        <v>126</v>
      </c>
      <c r="N91" s="64" t="s">
        <v>126</v>
      </c>
      <c r="O91" s="64" t="s">
        <v>126</v>
      </c>
      <c r="P91" s="65"/>
      <c r="Q91" s="15"/>
    </row>
    <row r="92" spans="1:17" ht="13.5" customHeight="1" x14ac:dyDescent="0.15">
      <c r="A92" s="10"/>
      <c r="B92" s="25" t="str">
        <f>(自動車!B92)</f>
        <v>松山市大街道３丁目</v>
      </c>
      <c r="C92" s="31" t="s">
        <v>38</v>
      </c>
      <c r="D92" s="67" t="s">
        <v>126</v>
      </c>
      <c r="E92" s="67" t="s">
        <v>126</v>
      </c>
      <c r="F92" s="67" t="s">
        <v>126</v>
      </c>
      <c r="G92" s="67" t="s">
        <v>126</v>
      </c>
      <c r="H92" s="67" t="s">
        <v>126</v>
      </c>
      <c r="I92" s="67" t="s">
        <v>126</v>
      </c>
      <c r="J92" s="67" t="s">
        <v>126</v>
      </c>
      <c r="K92" s="67" t="s">
        <v>126</v>
      </c>
      <c r="L92" s="67" t="s">
        <v>126</v>
      </c>
      <c r="M92" s="67" t="s">
        <v>126</v>
      </c>
      <c r="N92" s="67" t="s">
        <v>126</v>
      </c>
      <c r="O92" s="67" t="s">
        <v>126</v>
      </c>
      <c r="P92" s="67" t="s">
        <v>127</v>
      </c>
      <c r="Q92" s="17"/>
    </row>
    <row r="93" spans="1:17" ht="13.5" customHeight="1" x14ac:dyDescent="0.15">
      <c r="A93" s="12" t="str">
        <f>(自動車!A93)</f>
        <v>37.</v>
      </c>
      <c r="B93" s="7" t="str">
        <f>(自動車!B93)</f>
        <v>国道11号線</v>
      </c>
      <c r="C93" s="38" t="s">
        <v>39</v>
      </c>
      <c r="D93" s="64" t="s">
        <v>126</v>
      </c>
      <c r="E93" s="64" t="s">
        <v>126</v>
      </c>
      <c r="F93" s="64" t="s">
        <v>126</v>
      </c>
      <c r="G93" s="64" t="s">
        <v>126</v>
      </c>
      <c r="H93" s="64" t="s">
        <v>126</v>
      </c>
      <c r="I93" s="64" t="s">
        <v>126</v>
      </c>
      <c r="J93" s="64" t="s">
        <v>126</v>
      </c>
      <c r="K93" s="64" t="s">
        <v>126</v>
      </c>
      <c r="L93" s="64" t="s">
        <v>126</v>
      </c>
      <c r="M93" s="64" t="s">
        <v>126</v>
      </c>
      <c r="N93" s="64" t="s">
        <v>126</v>
      </c>
      <c r="O93" s="64" t="s">
        <v>126</v>
      </c>
      <c r="P93" s="65"/>
      <c r="Q93" s="15"/>
    </row>
    <row r="94" spans="1:17" ht="13.5" customHeight="1" x14ac:dyDescent="0.15">
      <c r="A94" s="10"/>
      <c r="B94" s="25" t="str">
        <f>(自動車!B94)</f>
        <v>松山市大街道３丁目</v>
      </c>
      <c r="C94" s="39" t="s">
        <v>38</v>
      </c>
      <c r="D94" s="67" t="s">
        <v>126</v>
      </c>
      <c r="E94" s="67" t="s">
        <v>126</v>
      </c>
      <c r="F94" s="67" t="s">
        <v>126</v>
      </c>
      <c r="G94" s="67" t="s">
        <v>126</v>
      </c>
      <c r="H94" s="67" t="s">
        <v>126</v>
      </c>
      <c r="I94" s="67" t="s">
        <v>126</v>
      </c>
      <c r="J94" s="67" t="s">
        <v>126</v>
      </c>
      <c r="K94" s="67" t="s">
        <v>126</v>
      </c>
      <c r="L94" s="67" t="s">
        <v>126</v>
      </c>
      <c r="M94" s="67" t="s">
        <v>126</v>
      </c>
      <c r="N94" s="67" t="s">
        <v>126</v>
      </c>
      <c r="O94" s="67" t="s">
        <v>126</v>
      </c>
      <c r="P94" s="67" t="s">
        <v>127</v>
      </c>
      <c r="Q94" s="17"/>
    </row>
    <row r="95" spans="1:17" ht="13.5" customHeight="1" x14ac:dyDescent="0.15">
      <c r="A95" s="12" t="str">
        <f>(自動車!A95)</f>
        <v>38.</v>
      </c>
      <c r="B95" s="7" t="str">
        <f>(自動車!B95)</f>
        <v>市)一番町立花線</v>
      </c>
      <c r="C95" s="41" t="s">
        <v>39</v>
      </c>
      <c r="D95" s="64" t="s">
        <v>126</v>
      </c>
      <c r="E95" s="64" t="s">
        <v>126</v>
      </c>
      <c r="F95" s="64" t="s">
        <v>126</v>
      </c>
      <c r="G95" s="64" t="s">
        <v>126</v>
      </c>
      <c r="H95" s="64" t="s">
        <v>126</v>
      </c>
      <c r="I95" s="64" t="s">
        <v>126</v>
      </c>
      <c r="J95" s="64" t="s">
        <v>126</v>
      </c>
      <c r="K95" s="64" t="s">
        <v>126</v>
      </c>
      <c r="L95" s="64" t="s">
        <v>126</v>
      </c>
      <c r="M95" s="64" t="s">
        <v>126</v>
      </c>
      <c r="N95" s="64" t="s">
        <v>126</v>
      </c>
      <c r="O95" s="64" t="s">
        <v>126</v>
      </c>
      <c r="P95" s="65"/>
      <c r="Q95" s="15"/>
    </row>
    <row r="96" spans="1:17" ht="13.5" customHeight="1" x14ac:dyDescent="0.15">
      <c r="A96" s="10"/>
      <c r="B96" s="25" t="str">
        <f>(自動車!B96)</f>
        <v>松山市大街道２丁目</v>
      </c>
      <c r="C96" s="31" t="s">
        <v>38</v>
      </c>
      <c r="D96" s="67" t="s">
        <v>126</v>
      </c>
      <c r="E96" s="67" t="s">
        <v>126</v>
      </c>
      <c r="F96" s="67" t="s">
        <v>126</v>
      </c>
      <c r="G96" s="67" t="s">
        <v>126</v>
      </c>
      <c r="H96" s="67" t="s">
        <v>126</v>
      </c>
      <c r="I96" s="67" t="s">
        <v>126</v>
      </c>
      <c r="J96" s="67" t="s">
        <v>126</v>
      </c>
      <c r="K96" s="67" t="s">
        <v>126</v>
      </c>
      <c r="L96" s="67" t="s">
        <v>126</v>
      </c>
      <c r="M96" s="67" t="s">
        <v>126</v>
      </c>
      <c r="N96" s="67" t="s">
        <v>126</v>
      </c>
      <c r="O96" s="67" t="s">
        <v>126</v>
      </c>
      <c r="P96" s="67" t="s">
        <v>127</v>
      </c>
      <c r="Q96" s="17"/>
    </row>
    <row r="97" spans="1:17" ht="13.5" customHeight="1" x14ac:dyDescent="0.15">
      <c r="A97" s="12" t="str">
        <f>(自動車!A97)</f>
        <v>39.</v>
      </c>
      <c r="B97" s="7" t="str">
        <f>(自動車!B97)</f>
        <v>市)一番町立花線</v>
      </c>
      <c r="C97" s="38" t="s">
        <v>39</v>
      </c>
      <c r="D97" s="64" t="s">
        <v>126</v>
      </c>
      <c r="E97" s="64" t="s">
        <v>126</v>
      </c>
      <c r="F97" s="64" t="s">
        <v>126</v>
      </c>
      <c r="G97" s="64" t="s">
        <v>126</v>
      </c>
      <c r="H97" s="64" t="s">
        <v>126</v>
      </c>
      <c r="I97" s="64" t="s">
        <v>126</v>
      </c>
      <c r="J97" s="64" t="s">
        <v>126</v>
      </c>
      <c r="K97" s="64" t="s">
        <v>126</v>
      </c>
      <c r="L97" s="64" t="s">
        <v>126</v>
      </c>
      <c r="M97" s="64" t="s">
        <v>126</v>
      </c>
      <c r="N97" s="64" t="s">
        <v>126</v>
      </c>
      <c r="O97" s="64" t="s">
        <v>126</v>
      </c>
      <c r="P97" s="65"/>
      <c r="Q97" s="15"/>
    </row>
    <row r="98" spans="1:17" ht="13.5" customHeight="1" x14ac:dyDescent="0.15">
      <c r="A98" s="10"/>
      <c r="B98" s="25" t="str">
        <f>(自動車!B98)</f>
        <v>松山市大街道２丁目</v>
      </c>
      <c r="C98" s="39" t="s">
        <v>38</v>
      </c>
      <c r="D98" s="67" t="s">
        <v>126</v>
      </c>
      <c r="E98" s="67" t="s">
        <v>126</v>
      </c>
      <c r="F98" s="67" t="s">
        <v>126</v>
      </c>
      <c r="G98" s="67" t="s">
        <v>126</v>
      </c>
      <c r="H98" s="67" t="s">
        <v>126</v>
      </c>
      <c r="I98" s="67" t="s">
        <v>126</v>
      </c>
      <c r="J98" s="67" t="s">
        <v>126</v>
      </c>
      <c r="K98" s="67" t="s">
        <v>126</v>
      </c>
      <c r="L98" s="67" t="s">
        <v>126</v>
      </c>
      <c r="M98" s="67" t="s">
        <v>126</v>
      </c>
      <c r="N98" s="67" t="s">
        <v>126</v>
      </c>
      <c r="O98" s="67" t="s">
        <v>126</v>
      </c>
      <c r="P98" s="67" t="s">
        <v>127</v>
      </c>
      <c r="Q98" s="17"/>
    </row>
    <row r="99" spans="1:17" ht="13.5" customHeight="1" x14ac:dyDescent="0.15">
      <c r="A99" s="12" t="str">
        <f>(自動車!A99)</f>
        <v>40.</v>
      </c>
      <c r="B99" s="7" t="str">
        <f>(自動車!B99)</f>
        <v>大師橋</v>
      </c>
      <c r="C99" s="38" t="s">
        <v>39</v>
      </c>
      <c r="D99" s="64" t="s">
        <v>126</v>
      </c>
      <c r="E99" s="64" t="s">
        <v>126</v>
      </c>
      <c r="F99" s="64" t="s">
        <v>126</v>
      </c>
      <c r="G99" s="64" t="s">
        <v>126</v>
      </c>
      <c r="H99" s="64" t="s">
        <v>126</v>
      </c>
      <c r="I99" s="64" t="s">
        <v>126</v>
      </c>
      <c r="J99" s="64" t="s">
        <v>126</v>
      </c>
      <c r="K99" s="64" t="s">
        <v>126</v>
      </c>
      <c r="L99" s="64" t="s">
        <v>126</v>
      </c>
      <c r="M99" s="64" t="s">
        <v>126</v>
      </c>
      <c r="N99" s="64" t="s">
        <v>126</v>
      </c>
      <c r="O99" s="64" t="s">
        <v>126</v>
      </c>
      <c r="P99" s="65"/>
      <c r="Q99" s="15"/>
    </row>
    <row r="100" spans="1:17" ht="13.5" customHeight="1" x14ac:dyDescent="0.15">
      <c r="A100" s="10"/>
      <c r="B100" s="25" t="str">
        <f>(自動車!B100)</f>
        <v>松山市北条</v>
      </c>
      <c r="C100" s="39" t="s">
        <v>38</v>
      </c>
      <c r="D100" s="67" t="s">
        <v>126</v>
      </c>
      <c r="E100" s="67" t="s">
        <v>126</v>
      </c>
      <c r="F100" s="67" t="s">
        <v>126</v>
      </c>
      <c r="G100" s="67" t="s">
        <v>126</v>
      </c>
      <c r="H100" s="67" t="s">
        <v>126</v>
      </c>
      <c r="I100" s="67" t="s">
        <v>126</v>
      </c>
      <c r="J100" s="67" t="s">
        <v>126</v>
      </c>
      <c r="K100" s="67" t="s">
        <v>126</v>
      </c>
      <c r="L100" s="67" t="s">
        <v>126</v>
      </c>
      <c r="M100" s="67" t="s">
        <v>126</v>
      </c>
      <c r="N100" s="67" t="s">
        <v>126</v>
      </c>
      <c r="O100" s="67" t="s">
        <v>126</v>
      </c>
      <c r="P100" s="67" t="s">
        <v>127</v>
      </c>
      <c r="Q100" s="17"/>
    </row>
    <row r="101" spans="1:17" ht="13.5" customHeight="1" x14ac:dyDescent="0.15">
      <c r="A101" s="12" t="str">
        <f>(自動車!A101)</f>
        <v>41.</v>
      </c>
      <c r="B101" s="7" t="str">
        <f>(自動車!B101)</f>
        <v>市)千舟古川線</v>
      </c>
      <c r="C101" s="38" t="s">
        <v>39</v>
      </c>
      <c r="D101" s="64" t="s">
        <v>126</v>
      </c>
      <c r="E101" s="64" t="s">
        <v>126</v>
      </c>
      <c r="F101" s="64" t="s">
        <v>126</v>
      </c>
      <c r="G101" s="64" t="s">
        <v>126</v>
      </c>
      <c r="H101" s="64" t="s">
        <v>126</v>
      </c>
      <c r="I101" s="64" t="s">
        <v>126</v>
      </c>
      <c r="J101" s="64" t="s">
        <v>126</v>
      </c>
      <c r="K101" s="64" t="s">
        <v>126</v>
      </c>
      <c r="L101" s="64" t="s">
        <v>126</v>
      </c>
      <c r="M101" s="64" t="s">
        <v>126</v>
      </c>
      <c r="N101" s="64" t="s">
        <v>126</v>
      </c>
      <c r="O101" s="64" t="s">
        <v>126</v>
      </c>
      <c r="P101" s="65"/>
      <c r="Q101" s="15"/>
    </row>
    <row r="102" spans="1:17" ht="13.5" customHeight="1" x14ac:dyDescent="0.15">
      <c r="A102" s="10"/>
      <c r="B102" s="25" t="str">
        <f>(自動車!B102)</f>
        <v>松山市末広町</v>
      </c>
      <c r="C102" s="39" t="s">
        <v>38</v>
      </c>
      <c r="D102" s="67" t="s">
        <v>126</v>
      </c>
      <c r="E102" s="67" t="s">
        <v>126</v>
      </c>
      <c r="F102" s="67" t="s">
        <v>126</v>
      </c>
      <c r="G102" s="67" t="s">
        <v>126</v>
      </c>
      <c r="H102" s="67" t="s">
        <v>126</v>
      </c>
      <c r="I102" s="67" t="s">
        <v>126</v>
      </c>
      <c r="J102" s="67" t="s">
        <v>126</v>
      </c>
      <c r="K102" s="67" t="s">
        <v>126</v>
      </c>
      <c r="L102" s="67" t="s">
        <v>126</v>
      </c>
      <c r="M102" s="67" t="s">
        <v>126</v>
      </c>
      <c r="N102" s="67" t="s">
        <v>126</v>
      </c>
      <c r="O102" s="67" t="s">
        <v>126</v>
      </c>
      <c r="P102" s="67" t="s">
        <v>127</v>
      </c>
      <c r="Q102" s="17"/>
    </row>
    <row r="103" spans="1:17" ht="13.5" customHeight="1" x14ac:dyDescent="0.15">
      <c r="A103" s="24"/>
      <c r="B103" s="7"/>
      <c r="C103" s="41"/>
      <c r="D103" s="49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14"/>
      <c r="Q103" s="27"/>
    </row>
    <row r="104" spans="1:17" ht="13.5" customHeight="1" x14ac:dyDescent="0.15">
      <c r="A104" s="24"/>
      <c r="B104" s="25"/>
      <c r="C104" s="3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27"/>
    </row>
    <row r="105" spans="1:17" ht="13.5" customHeight="1" x14ac:dyDescent="0.15">
      <c r="A105" s="12"/>
      <c r="B105" s="7"/>
      <c r="C105" s="38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15"/>
    </row>
    <row r="106" spans="1:17" ht="13.5" customHeight="1" x14ac:dyDescent="0.15">
      <c r="A106" s="10"/>
      <c r="B106" s="25"/>
      <c r="C106" s="39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1"/>
      <c r="Q106" s="17"/>
    </row>
    <row r="107" spans="1:17" ht="13.5" customHeight="1" x14ac:dyDescent="0.15">
      <c r="A107" s="12"/>
      <c r="B107" s="7"/>
      <c r="C107" s="41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2"/>
      <c r="Q107" s="15"/>
    </row>
    <row r="108" spans="1:17" ht="13.5" customHeight="1" x14ac:dyDescent="0.15">
      <c r="A108" s="10"/>
      <c r="B108" s="25"/>
      <c r="C108" s="3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17"/>
    </row>
    <row r="109" spans="1:17" ht="13.5" customHeight="1" x14ac:dyDescent="0.15">
      <c r="A109" s="12"/>
      <c r="B109" s="7"/>
      <c r="C109" s="38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5"/>
    </row>
    <row r="110" spans="1:17" ht="13.5" customHeight="1" x14ac:dyDescent="0.15">
      <c r="A110" s="10"/>
      <c r="B110" s="25"/>
      <c r="C110" s="39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16"/>
      <c r="Q110" s="17"/>
    </row>
    <row r="111" spans="1:17" ht="13.5" customHeight="1" x14ac:dyDescent="0.15">
      <c r="A111" s="12"/>
      <c r="B111" s="7"/>
      <c r="C111" s="41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14"/>
      <c r="Q111" s="15"/>
    </row>
    <row r="112" spans="1:17" ht="13.5" customHeight="1" x14ac:dyDescent="0.15">
      <c r="A112" s="10"/>
      <c r="B112" s="25"/>
      <c r="C112" s="31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7"/>
    </row>
    <row r="113" spans="1:17" ht="13.5" customHeight="1" x14ac:dyDescent="0.15">
      <c r="A113" s="12"/>
      <c r="B113" s="7"/>
      <c r="C113" s="38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5"/>
    </row>
    <row r="114" spans="1:17" ht="13.5" customHeight="1" x14ac:dyDescent="0.15">
      <c r="A114" s="10"/>
      <c r="B114" s="25"/>
      <c r="C114" s="39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16"/>
      <c r="Q114" s="17"/>
    </row>
    <row r="115" spans="1:17" ht="13.5" customHeight="1" x14ac:dyDescent="0.15">
      <c r="A115" s="12"/>
      <c r="B115" s="7"/>
      <c r="C115" s="41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14"/>
      <c r="Q115" s="15"/>
    </row>
    <row r="116" spans="1:17" ht="13.5" customHeight="1" x14ac:dyDescent="0.15">
      <c r="A116" s="10"/>
      <c r="B116" s="25"/>
      <c r="C116" s="31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7"/>
    </row>
    <row r="117" spans="1:17" ht="13.5" customHeight="1" x14ac:dyDescent="0.15">
      <c r="A117" s="12"/>
      <c r="B117" s="7"/>
      <c r="C117" s="41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14"/>
      <c r="Q117" s="15"/>
    </row>
    <row r="118" spans="1:17" ht="13.5" customHeight="1" x14ac:dyDescent="0.15">
      <c r="A118" s="5"/>
      <c r="B118" s="25"/>
      <c r="C118" s="43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9"/>
    </row>
    <row r="119" spans="1:17" ht="13.5" customHeight="1" x14ac:dyDescent="0.15">
      <c r="B119" s="37"/>
      <c r="M119" s="36" t="s">
        <v>31</v>
      </c>
      <c r="O119" s="33"/>
      <c r="P119" s="33"/>
      <c r="Q119" s="33"/>
    </row>
    <row r="120" spans="1:17" ht="13.15" customHeight="1" x14ac:dyDescent="0.15">
      <c r="A120" s="32"/>
      <c r="B120" s="32"/>
      <c r="C120" s="32"/>
      <c r="D120" s="32"/>
      <c r="E120" s="32"/>
      <c r="F120" s="32"/>
      <c r="G120" s="32"/>
      <c r="H120" s="32"/>
      <c r="I120" s="34">
        <f>I80+1</f>
        <v>59</v>
      </c>
      <c r="J120" s="34"/>
      <c r="K120" s="34"/>
      <c r="M120" s="35" t="s">
        <v>35</v>
      </c>
      <c r="N120" s="34"/>
      <c r="O120" s="32"/>
      <c r="P120" s="32"/>
      <c r="Q120" s="32"/>
    </row>
  </sheetData>
  <mergeCells count="48">
    <mergeCell ref="F43:F44"/>
    <mergeCell ref="G43:G44"/>
    <mergeCell ref="H43:H44"/>
    <mergeCell ref="A43:C43"/>
    <mergeCell ref="A44:C44"/>
    <mergeCell ref="D43:D44"/>
    <mergeCell ref="E43:E44"/>
    <mergeCell ref="D1:I1"/>
    <mergeCell ref="J1:L1"/>
    <mergeCell ref="D41:I41"/>
    <mergeCell ref="J41:L41"/>
    <mergeCell ref="F3:F4"/>
    <mergeCell ref="G3:G4"/>
    <mergeCell ref="H3:H4"/>
    <mergeCell ref="I3:I4"/>
    <mergeCell ref="J3:J4"/>
    <mergeCell ref="K3:K4"/>
    <mergeCell ref="N3:N4"/>
    <mergeCell ref="O3:O4"/>
    <mergeCell ref="A3:C3"/>
    <mergeCell ref="A4:C4"/>
    <mergeCell ref="D3:D4"/>
    <mergeCell ref="E3:E4"/>
    <mergeCell ref="L3:L4"/>
    <mergeCell ref="M3:M4"/>
    <mergeCell ref="M43:M44"/>
    <mergeCell ref="N43:N44"/>
    <mergeCell ref="O43:O44"/>
    <mergeCell ref="I43:I44"/>
    <mergeCell ref="J43:J44"/>
    <mergeCell ref="K43:K44"/>
    <mergeCell ref="L43:L44"/>
    <mergeCell ref="D81:I81"/>
    <mergeCell ref="J81:L81"/>
    <mergeCell ref="A83:C83"/>
    <mergeCell ref="D83:D84"/>
    <mergeCell ref="E83:E84"/>
    <mergeCell ref="F83:F84"/>
    <mergeCell ref="G83:G84"/>
    <mergeCell ref="H83:H84"/>
    <mergeCell ref="I83:I84"/>
    <mergeCell ref="J83:J84"/>
    <mergeCell ref="O83:O84"/>
    <mergeCell ref="A84:C84"/>
    <mergeCell ref="K83:K84"/>
    <mergeCell ref="L83:L84"/>
    <mergeCell ref="M83:M84"/>
    <mergeCell ref="N83:N84"/>
  </mergeCells>
  <phoneticPr fontId="1"/>
  <printOptions horizontalCentered="1" verticalCentered="1"/>
  <pageMargins left="0.98425196850393704" right="0.39370078740157483" top="0.78740157480314965" bottom="0.39370078740157483" header="0" footer="0"/>
  <pageSetup paperSize="9" orientation="landscape" r:id="rId1"/>
  <headerFooter alignWithMargins="0"/>
  <rowBreaks count="2" manualBreakCount="2">
    <brk id="40" max="16383" man="1"/>
    <brk id="8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自動車</vt:lpstr>
      <vt:lpstr>自転車</vt:lpstr>
      <vt:lpstr>歩行者</vt:lpstr>
      <vt:lpstr>二輪車</vt:lpstr>
      <vt:lpstr>自転車!Print_Area</vt:lpstr>
      <vt:lpstr>自動車!Print_Area</vt:lpstr>
      <vt:lpstr>二輪車!Print_Area</vt:lpstr>
      <vt:lpstr>歩行者!Print_Area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(有)中央エンジニアリング</dc:creator>
  <cp:lastModifiedBy>nt015038</cp:lastModifiedBy>
  <cp:lastPrinted>2007-02-27T08:35:10Z</cp:lastPrinted>
  <dcterms:created xsi:type="dcterms:W3CDTF">1998-12-01T04:59:46Z</dcterms:created>
  <dcterms:modified xsi:type="dcterms:W3CDTF">2016-11-08T00:40:41Z</dcterms:modified>
</cp:coreProperties>
</file>