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15-038\共有\交通量調査\時間別交通量\"/>
    </mc:Choice>
  </mc:AlternateContent>
  <bookViews>
    <workbookView xWindow="9735" yWindow="0" windowWidth="9405" windowHeight="11565"/>
  </bookViews>
  <sheets>
    <sheet name="自動車" sheetId="1" r:id="rId1"/>
    <sheet name="自転車" sheetId="2" r:id="rId2"/>
    <sheet name="歩行者" sheetId="3" r:id="rId3"/>
  </sheets>
  <calcPr calcId="152511"/>
</workbook>
</file>

<file path=xl/calcChain.xml><?xml version="1.0" encoding="utf-8"?>
<calcChain xmlns="http://schemas.openxmlformats.org/spreadsheetml/2006/main">
  <c r="B5" i="2" l="1"/>
  <c r="B6" i="2"/>
  <c r="P6" i="2"/>
  <c r="B7" i="2"/>
  <c r="B8" i="2"/>
  <c r="P8" i="2"/>
  <c r="B9" i="2"/>
  <c r="B10" i="2"/>
  <c r="P10" i="2"/>
  <c r="B11" i="2"/>
  <c r="B12" i="2"/>
  <c r="P12" i="2"/>
  <c r="B13" i="2"/>
  <c r="B14" i="2"/>
  <c r="P14" i="2"/>
  <c r="B15" i="2"/>
  <c r="B16" i="2"/>
  <c r="P16" i="2"/>
  <c r="B17" i="2"/>
  <c r="B18" i="2"/>
  <c r="P18" i="2"/>
  <c r="B19" i="2"/>
  <c r="B20" i="2"/>
  <c r="P20" i="2"/>
  <c r="B21" i="2"/>
  <c r="B22" i="2"/>
  <c r="P22" i="2"/>
  <c r="B23" i="2"/>
  <c r="B24" i="2"/>
  <c r="P24" i="2"/>
  <c r="B25" i="2"/>
  <c r="B26" i="2"/>
  <c r="P26" i="2"/>
  <c r="B27" i="2"/>
  <c r="B28" i="2"/>
  <c r="P28" i="2"/>
  <c r="B29" i="2"/>
  <c r="B30" i="2"/>
  <c r="P30" i="2"/>
  <c r="B31" i="2"/>
  <c r="B32" i="2"/>
  <c r="P32" i="2"/>
  <c r="B33" i="2"/>
  <c r="B34" i="2"/>
  <c r="P34" i="2"/>
  <c r="B35" i="2"/>
  <c r="B36" i="2"/>
  <c r="P36" i="2"/>
  <c r="B37" i="2"/>
  <c r="B38" i="2"/>
  <c r="P38" i="2"/>
  <c r="B45" i="2"/>
  <c r="B46" i="2"/>
  <c r="P46" i="2"/>
  <c r="B47" i="2"/>
  <c r="B48" i="2"/>
  <c r="P48" i="2"/>
  <c r="B49" i="2"/>
  <c r="B50" i="2"/>
  <c r="P50" i="2"/>
  <c r="B51" i="2"/>
  <c r="B52" i="2"/>
  <c r="P52" i="2"/>
  <c r="B53" i="2"/>
  <c r="B54" i="2"/>
  <c r="P54" i="2"/>
  <c r="B55" i="2"/>
  <c r="B56" i="2"/>
  <c r="P56" i="2"/>
  <c r="B57" i="2"/>
  <c r="B58" i="2"/>
  <c r="P58" i="2"/>
  <c r="B59" i="2"/>
  <c r="B60" i="2"/>
  <c r="P60" i="2"/>
  <c r="B61" i="2"/>
  <c r="B62" i="2"/>
  <c r="P62" i="2"/>
  <c r="B63" i="2"/>
  <c r="B64" i="2"/>
  <c r="P64" i="2"/>
  <c r="B65" i="2"/>
  <c r="B66" i="2"/>
  <c r="P66" i="2"/>
  <c r="B67" i="2"/>
  <c r="B68" i="2"/>
  <c r="P68" i="2"/>
  <c r="B69" i="2"/>
  <c r="B70" i="2"/>
  <c r="B71" i="2"/>
  <c r="B72" i="2"/>
  <c r="B73" i="2"/>
  <c r="B74" i="2"/>
  <c r="B75" i="2"/>
  <c r="B76" i="2"/>
  <c r="B77" i="2"/>
  <c r="B78" i="2"/>
  <c r="P78" i="2"/>
  <c r="B85" i="2"/>
  <c r="B86" i="2"/>
  <c r="P6" i="1"/>
  <c r="Q6" i="1" s="1"/>
  <c r="P8" i="1"/>
  <c r="Q8" i="1"/>
  <c r="P10" i="1"/>
  <c r="Q10" i="1" s="1"/>
  <c r="P12" i="1"/>
  <c r="Q12" i="1"/>
  <c r="P18" i="1"/>
  <c r="Q18" i="1" s="1"/>
  <c r="P20" i="1"/>
  <c r="Q20" i="1"/>
  <c r="P24" i="1"/>
  <c r="Q24" i="1" s="1"/>
  <c r="P26" i="1"/>
  <c r="Q26" i="1"/>
  <c r="P28" i="1"/>
  <c r="Q28" i="1" s="1"/>
  <c r="P30" i="1"/>
  <c r="Q30" i="1"/>
  <c r="P32" i="1"/>
  <c r="Q32" i="1" s="1"/>
  <c r="P34" i="1"/>
  <c r="Q34" i="1"/>
  <c r="P36" i="1"/>
  <c r="Q36" i="1" s="1"/>
  <c r="P38" i="1"/>
  <c r="Q38" i="1"/>
  <c r="P46" i="1"/>
  <c r="Q46" i="1" s="1"/>
  <c r="P48" i="1"/>
  <c r="Q48" i="1"/>
  <c r="P50" i="1"/>
  <c r="Q50" i="1" s="1"/>
  <c r="P52" i="1"/>
  <c r="Q52" i="1"/>
  <c r="P54" i="1"/>
  <c r="Q54" i="1" s="1"/>
  <c r="P56" i="1"/>
  <c r="Q56" i="1"/>
  <c r="P58" i="1"/>
  <c r="Q58" i="1" s="1"/>
  <c r="P62" i="1"/>
  <c r="Q62" i="1"/>
  <c r="P64" i="1"/>
  <c r="Q64" i="1" s="1"/>
  <c r="P68" i="1"/>
  <c r="Q68" i="1"/>
  <c r="P70" i="1"/>
  <c r="Q70" i="1" s="1"/>
  <c r="P72" i="1"/>
  <c r="Q72" i="1"/>
  <c r="P74" i="1"/>
  <c r="Q74" i="1" s="1"/>
  <c r="P76" i="1"/>
  <c r="Q76" i="1"/>
  <c r="P86" i="1"/>
  <c r="Q86" i="1" s="1"/>
  <c r="B5" i="3"/>
  <c r="B6" i="3"/>
  <c r="P6" i="3"/>
  <c r="B7" i="3"/>
  <c r="B8" i="3"/>
  <c r="P8" i="3"/>
  <c r="B9" i="3"/>
  <c r="B10" i="3"/>
  <c r="P10" i="3"/>
  <c r="B11" i="3"/>
  <c r="B12" i="3"/>
  <c r="P12" i="3"/>
  <c r="B13" i="3"/>
  <c r="B14" i="3"/>
  <c r="P14" i="3"/>
  <c r="B15" i="3"/>
  <c r="B16" i="3"/>
  <c r="P16" i="3"/>
  <c r="B17" i="3"/>
  <c r="B18" i="3"/>
  <c r="P18" i="3"/>
  <c r="B19" i="3"/>
  <c r="B20" i="3"/>
  <c r="P20" i="3"/>
  <c r="B21" i="3"/>
  <c r="B22" i="3"/>
  <c r="P22" i="3"/>
  <c r="B23" i="3"/>
  <c r="B24" i="3"/>
  <c r="P24" i="3"/>
  <c r="B25" i="3"/>
  <c r="B26" i="3"/>
  <c r="P26" i="3"/>
  <c r="B27" i="3"/>
  <c r="B28" i="3"/>
  <c r="P28" i="3"/>
  <c r="B29" i="3"/>
  <c r="B30" i="3"/>
  <c r="P30" i="3"/>
  <c r="B31" i="3"/>
  <c r="B32" i="3"/>
  <c r="P32" i="3"/>
  <c r="B33" i="3"/>
  <c r="B34" i="3"/>
  <c r="P34" i="3"/>
  <c r="B35" i="3"/>
  <c r="B36" i="3"/>
  <c r="P36" i="3"/>
  <c r="B37" i="3"/>
  <c r="B38" i="3"/>
  <c r="P38" i="3"/>
  <c r="B45" i="3"/>
  <c r="B46" i="3"/>
  <c r="P46" i="3"/>
  <c r="B47" i="3"/>
  <c r="B48" i="3"/>
  <c r="P48" i="3"/>
  <c r="B49" i="3"/>
  <c r="B50" i="3"/>
  <c r="P50" i="3"/>
  <c r="B51" i="3"/>
  <c r="B52" i="3"/>
  <c r="P52" i="3"/>
  <c r="B53" i="3"/>
  <c r="B54" i="3"/>
  <c r="P54" i="3"/>
  <c r="B55" i="3"/>
  <c r="B56" i="3"/>
  <c r="P56" i="3"/>
  <c r="B57" i="3"/>
  <c r="B58" i="3"/>
  <c r="P58" i="3"/>
  <c r="B59" i="3"/>
  <c r="B60" i="3"/>
  <c r="P60" i="3"/>
  <c r="B61" i="3"/>
  <c r="B62" i="3"/>
  <c r="P62" i="3"/>
  <c r="B63" i="3"/>
  <c r="B64" i="3"/>
  <c r="P64" i="3"/>
  <c r="B65" i="3"/>
  <c r="B66" i="3"/>
  <c r="P66" i="3"/>
  <c r="B67" i="3"/>
  <c r="B68" i="3"/>
  <c r="P68" i="3"/>
  <c r="B69" i="3"/>
  <c r="B70" i="3"/>
  <c r="B71" i="3"/>
  <c r="B72" i="3"/>
  <c r="B73" i="3"/>
  <c r="B74" i="3"/>
  <c r="B75" i="3"/>
  <c r="B76" i="3"/>
  <c r="B77" i="3"/>
  <c r="B78" i="3"/>
  <c r="P78" i="3"/>
  <c r="B85" i="3"/>
  <c r="B86" i="3"/>
</calcChain>
</file>

<file path=xl/sharedStrings.xml><?xml version="1.0" encoding="utf-8"?>
<sst xmlns="http://schemas.openxmlformats.org/spreadsheetml/2006/main" count="1007" uniqueCount="137">
  <si>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</si>
  <si>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</si>
  <si>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</si>
  <si>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</si>
  <si>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</si>
  <si>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</si>
  <si>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</si>
  <si>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</si>
  <si>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</si>
  <si>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(単位：台）</t>
    <rPh sb="1" eb="3">
      <t>タンイ</t>
    </rPh>
    <rPh sb="4" eb="5">
      <t>ダイ</t>
    </rPh>
    <phoneticPr fontId="1"/>
  </si>
  <si>
    <t>24時間</t>
    <rPh sb="2" eb="4">
      <t>ジカン</t>
    </rPh>
    <phoneticPr fontId="1"/>
  </si>
  <si>
    <t>7～8</t>
    <phoneticPr fontId="1"/>
  </si>
  <si>
    <t>8～9</t>
    <phoneticPr fontId="1"/>
  </si>
  <si>
    <t>9～10</t>
    <phoneticPr fontId="1"/>
  </si>
  <si>
    <t>10～11</t>
    <phoneticPr fontId="1"/>
  </si>
  <si>
    <t>11～12</t>
    <phoneticPr fontId="1"/>
  </si>
  <si>
    <t>12～13</t>
    <phoneticPr fontId="1"/>
  </si>
  <si>
    <t>13～14</t>
    <phoneticPr fontId="1"/>
  </si>
  <si>
    <t>14～15</t>
    <phoneticPr fontId="1"/>
  </si>
  <si>
    <t>15～16</t>
    <phoneticPr fontId="1"/>
  </si>
  <si>
    <t>16～17</t>
    <phoneticPr fontId="1"/>
  </si>
  <si>
    <t>17～18</t>
    <phoneticPr fontId="1"/>
  </si>
  <si>
    <t>18～19</t>
    <phoneticPr fontId="1"/>
  </si>
  <si>
    <t>交通量</t>
    <rPh sb="0" eb="3">
      <t>コウツウリョウ</t>
    </rPh>
    <phoneticPr fontId="1"/>
  </si>
  <si>
    <t>1.</t>
    <phoneticPr fontId="1"/>
  </si>
  <si>
    <t>上り</t>
    <rPh sb="0" eb="1">
      <t>ノボ</t>
    </rPh>
    <phoneticPr fontId="1"/>
  </si>
  <si>
    <t>下り</t>
    <rPh sb="0" eb="1">
      <t>クダ</t>
    </rPh>
    <phoneticPr fontId="1"/>
  </si>
  <si>
    <t>自動車　時間別交通量</t>
    <rPh sb="0" eb="3">
      <t>ジドウシャ</t>
    </rPh>
    <rPh sb="4" eb="7">
      <t>ジカンベツ</t>
    </rPh>
    <rPh sb="7" eb="10">
      <t>コウツウリョウ</t>
    </rPh>
    <phoneticPr fontId="1"/>
  </si>
  <si>
    <t>歩行者　時間別交通量</t>
    <rPh sb="0" eb="3">
      <t>ホコウシャ</t>
    </rPh>
    <rPh sb="4" eb="7">
      <t>ジカンベツ</t>
    </rPh>
    <rPh sb="7" eb="10">
      <t>コウツウリョウ</t>
    </rPh>
    <phoneticPr fontId="1"/>
  </si>
  <si>
    <t>自転車　時間別交通量</t>
    <rPh sb="0" eb="3">
      <t>ジテンシャ</t>
    </rPh>
    <rPh sb="4" eb="7">
      <t>ジカンベツ</t>
    </rPh>
    <rPh sb="7" eb="10">
      <t>コウツウリョウ</t>
    </rPh>
    <phoneticPr fontId="1"/>
  </si>
  <si>
    <t>(単位：人）</t>
    <rPh sb="1" eb="3">
      <t>タンイ</t>
    </rPh>
    <rPh sb="4" eb="5">
      <t>ニン</t>
    </rPh>
    <phoneticPr fontId="1"/>
  </si>
  <si>
    <t>(単位：人）</t>
    <rPh sb="1" eb="3">
      <t>タンイ</t>
    </rPh>
    <rPh sb="4" eb="5">
      <t>ニン</t>
    </rPh>
    <phoneticPr fontId="1"/>
  </si>
  <si>
    <t>11.</t>
    <phoneticPr fontId="1"/>
  </si>
  <si>
    <t>12.</t>
    <phoneticPr fontId="1"/>
  </si>
  <si>
    <t>13.</t>
    <phoneticPr fontId="1"/>
  </si>
  <si>
    <t>18.</t>
    <phoneticPr fontId="1"/>
  </si>
  <si>
    <t>19.</t>
    <phoneticPr fontId="1"/>
  </si>
  <si>
    <t>20.</t>
    <phoneticPr fontId="1"/>
  </si>
  <si>
    <t>21.</t>
    <phoneticPr fontId="1"/>
  </si>
  <si>
    <t>23.</t>
    <phoneticPr fontId="1"/>
  </si>
  <si>
    <t>24.</t>
    <phoneticPr fontId="1"/>
  </si>
  <si>
    <t>25.</t>
    <phoneticPr fontId="1"/>
  </si>
  <si>
    <t>26.</t>
    <phoneticPr fontId="1"/>
  </si>
  <si>
    <t>27.</t>
    <phoneticPr fontId="1"/>
  </si>
  <si>
    <t>28.</t>
    <phoneticPr fontId="1"/>
  </si>
  <si>
    <t>14.</t>
    <phoneticPr fontId="1"/>
  </si>
  <si>
    <t>15.</t>
    <phoneticPr fontId="1"/>
  </si>
  <si>
    <t>16.</t>
    <phoneticPr fontId="1"/>
  </si>
  <si>
    <t>17.</t>
    <phoneticPr fontId="1"/>
  </si>
  <si>
    <t>22.</t>
    <phoneticPr fontId="1"/>
  </si>
  <si>
    <t>※ 日交通量換算係数 ： 1.25</t>
  </si>
  <si>
    <t>１2時間</t>
    <rPh sb="2" eb="4">
      <t>ジカン</t>
    </rPh>
    <phoneticPr fontId="1"/>
  </si>
  <si>
    <t>22.</t>
    <phoneticPr fontId="1"/>
  </si>
  <si>
    <t>　 調 査 場 所</t>
    <rPh sb="2" eb="5">
      <t>チョウサ</t>
    </rPh>
    <rPh sb="6" eb="9">
      <t>バショ</t>
    </rPh>
    <phoneticPr fontId="1"/>
  </si>
  <si>
    <t xml:space="preserve">                                      調 査 時 間</t>
    <rPh sb="38" eb="41">
      <t>チョウサ</t>
    </rPh>
    <rPh sb="42" eb="45">
      <t>ジカン</t>
    </rPh>
    <phoneticPr fontId="1"/>
  </si>
  <si>
    <t>35</t>
    <phoneticPr fontId="1"/>
  </si>
  <si>
    <t>37</t>
    <phoneticPr fontId="1"/>
  </si>
  <si>
    <t>39</t>
    <phoneticPr fontId="1"/>
  </si>
  <si>
    <t>36</t>
    <phoneticPr fontId="1"/>
  </si>
  <si>
    <t>※「上り」とは東進又は北進,「下り」とは西進又は南進を示す。</t>
    <rPh sb="2" eb="3">
      <t>ノボ</t>
    </rPh>
    <rPh sb="7" eb="9">
      <t>トウシン</t>
    </rPh>
    <rPh sb="9" eb="10">
      <t>マタ</t>
    </rPh>
    <rPh sb="11" eb="13">
      <t>ホクシン</t>
    </rPh>
    <rPh sb="15" eb="16">
      <t>クダ</t>
    </rPh>
    <rPh sb="20" eb="22">
      <t>セイシン</t>
    </rPh>
    <rPh sb="22" eb="23">
      <t>マタ</t>
    </rPh>
    <rPh sb="24" eb="26">
      <t>ナンシン</t>
    </rPh>
    <rPh sb="27" eb="28">
      <t>シメ</t>
    </rPh>
    <phoneticPr fontId="1"/>
  </si>
  <si>
    <t>市）八坂1号線</t>
  </si>
  <si>
    <t>市）宮前118号線</t>
  </si>
  <si>
    <t>市）二番町線</t>
  </si>
  <si>
    <t>松山市味酒町3丁目</t>
  </si>
  <si>
    <t>市）三番町線</t>
  </si>
  <si>
    <t>上り</t>
    <rPh sb="0" eb="1">
      <t>ノボ</t>
    </rPh>
    <phoneticPr fontId="1"/>
  </si>
  <si>
    <t>下り</t>
    <rPh sb="0" eb="1">
      <t>クダ</t>
    </rPh>
    <phoneticPr fontId="1"/>
  </si>
  <si>
    <t>下り</t>
  </si>
  <si>
    <t>上り</t>
  </si>
  <si>
    <t>29.</t>
    <phoneticPr fontId="1"/>
  </si>
  <si>
    <t>28.</t>
    <phoneticPr fontId="1"/>
  </si>
  <si>
    <t>29.</t>
    <phoneticPr fontId="1"/>
  </si>
  <si>
    <t>30.</t>
    <phoneticPr fontId="1"/>
  </si>
  <si>
    <t>31.</t>
    <phoneticPr fontId="1"/>
  </si>
  <si>
    <t>32.</t>
    <phoneticPr fontId="1"/>
  </si>
  <si>
    <t>33.</t>
    <phoneticPr fontId="1"/>
  </si>
  <si>
    <t>34.</t>
    <phoneticPr fontId="1"/>
  </si>
  <si>
    <t>35.</t>
    <phoneticPr fontId="1"/>
  </si>
  <si>
    <t>（ 平 成 １７ 年度 ）</t>
    <rPh sb="2" eb="5">
      <t>ヘイセイ</t>
    </rPh>
    <rPh sb="9" eb="10">
      <t>ネンド</t>
    </rPh>
    <rPh sb="10" eb="11">
      <t>ド</t>
    </rPh>
    <phoneticPr fontId="1"/>
  </si>
  <si>
    <t>38</t>
    <phoneticPr fontId="1"/>
  </si>
  <si>
    <t>35.</t>
    <phoneticPr fontId="1"/>
  </si>
  <si>
    <t>40</t>
    <phoneticPr fontId="1"/>
  </si>
  <si>
    <t>41</t>
    <phoneticPr fontId="1"/>
  </si>
  <si>
    <t xml:space="preserve">- </t>
  </si>
  <si>
    <t>市）鮒屋町中村橋線</t>
  </si>
  <si>
    <t>松山市三番町1丁目</t>
  </si>
  <si>
    <t>松山市三番町2丁目</t>
  </si>
  <si>
    <t>市）中之川通線</t>
  </si>
  <si>
    <t>松山市湊町2丁目</t>
  </si>
  <si>
    <t>市）南北120号線</t>
  </si>
  <si>
    <t>松山市堀之内</t>
  </si>
  <si>
    <t>市）堀之内公園内</t>
  </si>
  <si>
    <t>市）裁判所前柳井町線</t>
  </si>
  <si>
    <t>松山市三番町3丁目</t>
  </si>
  <si>
    <t>松山市萱町6丁目</t>
  </si>
  <si>
    <t>市）松山環状線（岩崎）</t>
  </si>
  <si>
    <t>松山市岩崎町2丁目</t>
  </si>
  <si>
    <t>松山市二番町1丁目</t>
  </si>
  <si>
    <t>市）味酒37号線</t>
  </si>
  <si>
    <t>松山市朝美2丁目</t>
  </si>
  <si>
    <t>松山市古三津6丁目</t>
  </si>
  <si>
    <t>市）大可賀山西駅松山港線</t>
  </si>
  <si>
    <t>松山市大可賀1丁目</t>
  </si>
  <si>
    <t>市）本町朝美線</t>
  </si>
  <si>
    <t>松山市平和通6丁目</t>
  </si>
  <si>
    <t>市）本町宝塔寺線</t>
  </si>
  <si>
    <t>松山市三番町8丁目</t>
  </si>
  <si>
    <t>市）清水町線</t>
  </si>
  <si>
    <t>松山市清水町2丁目</t>
  </si>
  <si>
    <t>市）南北101号線</t>
  </si>
  <si>
    <t>松山市文京町</t>
  </si>
  <si>
    <t>市）鮒屋町護国神社前線</t>
  </si>
  <si>
    <t>松山市築山町</t>
  </si>
  <si>
    <t>松山市新立町</t>
  </si>
  <si>
    <t>市）千舟古川線</t>
  </si>
  <si>
    <t>松山市湊町4丁目</t>
  </si>
  <si>
    <t>市）花園町通線（市駅前広場）</t>
  </si>
  <si>
    <t>松山市湊町5丁目</t>
  </si>
  <si>
    <t>市）北久米和泉線</t>
  </si>
  <si>
    <t>松山市東石井6丁目</t>
  </si>
  <si>
    <t>市）石手川自転車歩行者道</t>
  </si>
  <si>
    <t>松山市市坪北2丁目</t>
  </si>
  <si>
    <t>市）松山駅前竹原線</t>
  </si>
  <si>
    <t>松山市湊町8丁目</t>
  </si>
  <si>
    <t>市）余土142号線</t>
  </si>
  <si>
    <t>松山市余戸南1丁目</t>
  </si>
  <si>
    <t>松山市保免西4丁目</t>
  </si>
  <si>
    <t>市）余土96号線</t>
  </si>
  <si>
    <t>松山中央公園内</t>
  </si>
  <si>
    <t>-</t>
    <phoneticPr fontId="1"/>
  </si>
  <si>
    <t>-</t>
    <phoneticPr fontId="1"/>
  </si>
  <si>
    <t>-</t>
    <phoneticPr fontId="1"/>
  </si>
  <si>
    <t>-</t>
    <phoneticPr fontId="1"/>
  </si>
  <si>
    <t>42</t>
    <phoneticPr fontId="1"/>
  </si>
  <si>
    <t>43</t>
    <phoneticPr fontId="1"/>
  </si>
  <si>
    <t>県）伊予松山港線</t>
    <rPh sb="0" eb="1">
      <t>ケン</t>
    </rPh>
    <rPh sb="2" eb="4">
      <t>イヨ</t>
    </rPh>
    <rPh sb="4" eb="7">
      <t>マツヤマコウ</t>
    </rPh>
    <phoneticPr fontId="1"/>
  </si>
  <si>
    <t>松山市南吉田町</t>
    <rPh sb="3" eb="7">
      <t>ミナミヨシダマチ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</si>
</sst>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0" formatCode="#,##0_ "/>
    <numFmt numFmtId="201" formatCode="#,##0_);[Red]&quot;¥&quot;\!\(#,##0&quot;¥&quot;\!\)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2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22"/>
      </bottom>
      <diagonal/>
    </border>
    <border>
      <left style="hair">
        <color indexed="64"/>
      </left>
      <right style="hair">
        <color indexed="64"/>
      </right>
      <top style="dotted">
        <color indexed="22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/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200" fontId="2" fillId="0" borderId="9" xfId="0" applyNumberFormat="1" applyFont="1" applyBorder="1" applyAlignment="1">
      <alignment vertical="center"/>
    </xf>
    <xf numFmtId="200" fontId="2" fillId="0" borderId="10" xfId="0" applyNumberFormat="1" applyFont="1" applyBorder="1" applyAlignment="1">
      <alignment vertical="center"/>
    </xf>
    <xf numFmtId="200" fontId="2" fillId="0" borderId="11" xfId="0" applyNumberFormat="1" applyFont="1" applyBorder="1" applyAlignment="1">
      <alignment vertical="center"/>
    </xf>
    <xf numFmtId="200" fontId="2" fillId="0" borderId="6" xfId="0" applyNumberFormat="1" applyFont="1" applyBorder="1" applyAlignment="1">
      <alignment vertical="center"/>
    </xf>
    <xf numFmtId="200" fontId="2" fillId="0" borderId="12" xfId="0" applyNumberFormat="1" applyFont="1" applyBorder="1" applyAlignment="1">
      <alignment vertical="center"/>
    </xf>
    <xf numFmtId="200" fontId="2" fillId="0" borderId="13" xfId="0" applyNumberFormat="1" applyFont="1" applyBorder="1" applyAlignment="1">
      <alignment vertical="center"/>
    </xf>
    <xf numFmtId="201" fontId="2" fillId="0" borderId="9" xfId="0" applyNumberFormat="1" applyFont="1" applyBorder="1" applyAlignment="1">
      <alignment vertical="center"/>
    </xf>
    <xf numFmtId="201" fontId="2" fillId="0" borderId="10" xfId="0" applyNumberFormat="1" applyFont="1" applyBorder="1" applyAlignment="1">
      <alignment vertical="center"/>
    </xf>
    <xf numFmtId="201" fontId="2" fillId="0" borderId="11" xfId="0" applyNumberFormat="1" applyFont="1" applyBorder="1" applyAlignment="1">
      <alignment vertical="center"/>
    </xf>
    <xf numFmtId="201" fontId="2" fillId="0" borderId="6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201" fontId="2" fillId="0" borderId="16" xfId="0" applyNumberFormat="1" applyFont="1" applyBorder="1" applyAlignment="1">
      <alignment vertical="center"/>
    </xf>
    <xf numFmtId="201" fontId="2" fillId="0" borderId="17" xfId="0" applyNumberFormat="1" applyFont="1" applyBorder="1" applyAlignment="1">
      <alignment vertical="center"/>
    </xf>
    <xf numFmtId="200" fontId="2" fillId="0" borderId="16" xfId="0" applyNumberFormat="1" applyFont="1" applyBorder="1" applyAlignment="1">
      <alignment vertical="center"/>
    </xf>
    <xf numFmtId="200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00" fontId="2" fillId="0" borderId="22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200" fontId="2" fillId="0" borderId="23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201" fontId="2" fillId="0" borderId="22" xfId="0" applyNumberFormat="1" applyFont="1" applyBorder="1" applyAlignment="1">
      <alignment vertical="center"/>
    </xf>
    <xf numFmtId="201" fontId="2" fillId="0" borderId="23" xfId="0" applyNumberFormat="1" applyFont="1" applyBorder="1" applyAlignment="1">
      <alignment vertical="center"/>
    </xf>
    <xf numFmtId="201" fontId="2" fillId="0" borderId="24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201" fontId="2" fillId="0" borderId="12" xfId="0" applyNumberFormat="1" applyFont="1" applyBorder="1" applyAlignment="1">
      <alignment vertical="center"/>
    </xf>
    <xf numFmtId="200" fontId="2" fillId="0" borderId="25" xfId="0" quotePrefix="1" applyNumberFormat="1" applyFont="1" applyBorder="1" applyAlignment="1">
      <alignment horizontal="right" vertical="center"/>
    </xf>
    <xf numFmtId="200" fontId="2" fillId="0" borderId="25" xfId="0" applyNumberFormat="1" applyFont="1" applyBorder="1" applyAlignment="1">
      <alignment horizontal="right" vertical="center"/>
    </xf>
    <xf numFmtId="200" fontId="2" fillId="0" borderId="11" xfId="0" applyNumberFormat="1" applyFont="1" applyBorder="1" applyAlignment="1">
      <alignment horizontal="right" vertical="center"/>
    </xf>
    <xf numFmtId="200" fontId="2" fillId="0" borderId="9" xfId="0" applyNumberFormat="1" applyFont="1" applyBorder="1" applyAlignment="1">
      <alignment horizontal="right" vertical="center"/>
    </xf>
    <xf numFmtId="200" fontId="2" fillId="0" borderId="22" xfId="0" applyNumberFormat="1" applyFont="1" applyBorder="1" applyAlignment="1">
      <alignment horizontal="right" vertical="center"/>
    </xf>
    <xf numFmtId="200" fontId="2" fillId="0" borderId="23" xfId="0" applyNumberFormat="1" applyFont="1" applyBorder="1" applyAlignment="1">
      <alignment horizontal="right" vertical="center"/>
    </xf>
    <xf numFmtId="200" fontId="2" fillId="0" borderId="9" xfId="0" applyNumberFormat="1" applyFont="1" applyBorder="1" applyAlignment="1">
      <alignment horizontal="center" vertical="center"/>
    </xf>
    <xf numFmtId="200" fontId="2" fillId="0" borderId="22" xfId="0" applyNumberFormat="1" applyFont="1" applyBorder="1" applyAlignment="1">
      <alignment horizontal="center" vertical="center"/>
    </xf>
    <xf numFmtId="200" fontId="2" fillId="0" borderId="11" xfId="0" applyNumberFormat="1" applyFont="1" applyBorder="1" applyAlignment="1">
      <alignment horizontal="center" vertical="center"/>
    </xf>
    <xf numFmtId="200" fontId="2" fillId="0" borderId="23" xfId="0" applyNumberFormat="1" applyFont="1" applyBorder="1" applyAlignment="1">
      <alignment horizontal="center" vertical="center"/>
    </xf>
    <xf numFmtId="201" fontId="2" fillId="0" borderId="23" xfId="0" applyNumberFormat="1" applyFont="1" applyBorder="1" applyAlignment="1">
      <alignment horizontal="center" vertical="center"/>
    </xf>
    <xf numFmtId="201" fontId="2" fillId="0" borderId="9" xfId="0" applyNumberFormat="1" applyFont="1" applyBorder="1" applyAlignment="1">
      <alignment horizontal="center" vertical="center"/>
    </xf>
    <xf numFmtId="201" fontId="2" fillId="0" borderId="10" xfId="0" applyNumberFormat="1" applyFont="1" applyBorder="1" applyAlignment="1">
      <alignment horizontal="center" vertical="center"/>
    </xf>
    <xf numFmtId="201" fontId="2" fillId="0" borderId="12" xfId="0" applyNumberFormat="1" applyFont="1" applyBorder="1" applyAlignment="1">
      <alignment horizontal="center" vertical="center"/>
    </xf>
    <xf numFmtId="201" fontId="2" fillId="0" borderId="6" xfId="0" applyNumberFormat="1" applyFont="1" applyBorder="1" applyAlignment="1">
      <alignment horizontal="center" vertical="center"/>
    </xf>
    <xf numFmtId="201" fontId="2" fillId="0" borderId="22" xfId="0" applyNumberFormat="1" applyFont="1" applyBorder="1" applyAlignment="1">
      <alignment horizontal="center" vertical="center"/>
    </xf>
    <xf numFmtId="201" fontId="2" fillId="0" borderId="11" xfId="0" applyNumberFormat="1" applyFont="1" applyBorder="1" applyAlignment="1">
      <alignment horizontal="center" vertical="center"/>
    </xf>
    <xf numFmtId="200" fontId="2" fillId="0" borderId="10" xfId="0" applyNumberFormat="1" applyFont="1" applyBorder="1" applyAlignment="1">
      <alignment horizontal="center" vertical="center"/>
    </xf>
    <xf numFmtId="200" fontId="2" fillId="0" borderId="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49" fontId="3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49" fontId="2" fillId="0" borderId="26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9525" y="381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42</xdr:row>
      <xdr:rowOff>9525</xdr:rowOff>
    </xdr:from>
    <xdr:to>
      <xdr:col>3</xdr:col>
      <xdr:colOff>9525</xdr:colOff>
      <xdr:row>44</xdr:row>
      <xdr:rowOff>9525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9525" y="724852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82</xdr:row>
      <xdr:rowOff>9525</xdr:rowOff>
    </xdr:from>
    <xdr:to>
      <xdr:col>3</xdr:col>
      <xdr:colOff>9525</xdr:colOff>
      <xdr:row>84</xdr:row>
      <xdr:rowOff>9525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9525" y="1411605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9525" y="381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42</xdr:row>
      <xdr:rowOff>9525</xdr:rowOff>
    </xdr:from>
    <xdr:to>
      <xdr:col>3</xdr:col>
      <xdr:colOff>9525</xdr:colOff>
      <xdr:row>44</xdr:row>
      <xdr:rowOff>9525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9525" y="724852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82</xdr:row>
      <xdr:rowOff>9525</xdr:rowOff>
    </xdr:from>
    <xdr:to>
      <xdr:col>3</xdr:col>
      <xdr:colOff>9525</xdr:colOff>
      <xdr:row>84</xdr:row>
      <xdr:rowOff>9525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9525" y="1412557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381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42</xdr:row>
      <xdr:rowOff>9525</xdr:rowOff>
    </xdr:from>
    <xdr:to>
      <xdr:col>3</xdr:col>
      <xdr:colOff>9525</xdr:colOff>
      <xdr:row>44</xdr:row>
      <xdr:rowOff>9525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9525" y="724852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82</xdr:row>
      <xdr:rowOff>9525</xdr:rowOff>
    </xdr:from>
    <xdr:to>
      <xdr:col>3</xdr:col>
      <xdr:colOff>9525</xdr:colOff>
      <xdr:row>84</xdr:row>
      <xdr:rowOff>9525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9525" y="1412557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tabSelected="1" zoomScaleNormal="100" zoomScaleSheetLayoutView="85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5" t="s">
        <v>27</v>
      </c>
      <c r="E1" s="76"/>
      <c r="F1" s="76"/>
      <c r="G1" s="76"/>
      <c r="H1" s="76"/>
      <c r="I1" s="76"/>
      <c r="J1" s="77" t="s">
        <v>78</v>
      </c>
      <c r="K1" s="77"/>
      <c r="L1" s="77"/>
    </row>
    <row r="2" spans="1:17" ht="13.15" customHeight="1" x14ac:dyDescent="0.15">
      <c r="B2" s="4"/>
      <c r="Q2" s="3" t="s">
        <v>9</v>
      </c>
    </row>
    <row r="3" spans="1:17" ht="13.5" customHeight="1" x14ac:dyDescent="0.15">
      <c r="A3" s="78" t="s">
        <v>54</v>
      </c>
      <c r="B3" s="79"/>
      <c r="C3" s="80"/>
      <c r="D3" s="70" t="s">
        <v>11</v>
      </c>
      <c r="E3" s="70" t="s">
        <v>12</v>
      </c>
      <c r="F3" s="70" t="s">
        <v>13</v>
      </c>
      <c r="G3" s="70" t="s">
        <v>14</v>
      </c>
      <c r="H3" s="70" t="s">
        <v>15</v>
      </c>
      <c r="I3" s="70" t="s">
        <v>16</v>
      </c>
      <c r="J3" s="70" t="s">
        <v>17</v>
      </c>
      <c r="K3" s="70" t="s">
        <v>18</v>
      </c>
      <c r="L3" s="70" t="s">
        <v>19</v>
      </c>
      <c r="M3" s="70" t="s">
        <v>20</v>
      </c>
      <c r="N3" s="70" t="s">
        <v>21</v>
      </c>
      <c r="O3" s="70" t="s">
        <v>22</v>
      </c>
      <c r="P3" s="30" t="s">
        <v>51</v>
      </c>
      <c r="Q3" s="31" t="s">
        <v>10</v>
      </c>
    </row>
    <row r="4" spans="1:17" ht="13.5" customHeight="1" x14ac:dyDescent="0.15">
      <c r="A4" s="72" t="s">
        <v>53</v>
      </c>
      <c r="B4" s="73"/>
      <c r="C4" s="74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3" t="s">
        <v>23</v>
      </c>
      <c r="Q4" s="32" t="s">
        <v>23</v>
      </c>
    </row>
    <row r="5" spans="1:17" ht="13.5" customHeight="1" x14ac:dyDescent="0.15">
      <c r="A5" s="12" t="s">
        <v>24</v>
      </c>
      <c r="B5" s="7" t="s">
        <v>84</v>
      </c>
      <c r="C5" s="40" t="s">
        <v>25</v>
      </c>
      <c r="D5" s="14">
        <v>319</v>
      </c>
      <c r="E5" s="14">
        <v>428</v>
      </c>
      <c r="F5" s="14">
        <v>389</v>
      </c>
      <c r="G5" s="14">
        <v>414</v>
      </c>
      <c r="H5" s="14">
        <v>336</v>
      </c>
      <c r="I5" s="14">
        <v>370</v>
      </c>
      <c r="J5" s="14">
        <v>416</v>
      </c>
      <c r="K5" s="14">
        <v>440</v>
      </c>
      <c r="L5" s="14">
        <v>436</v>
      </c>
      <c r="M5" s="14">
        <v>432</v>
      </c>
      <c r="N5" s="14">
        <v>414</v>
      </c>
      <c r="O5" s="14">
        <v>419</v>
      </c>
      <c r="P5" s="14"/>
      <c r="Q5" s="15"/>
    </row>
    <row r="6" spans="1:17" ht="13.5" customHeight="1" x14ac:dyDescent="0.15">
      <c r="A6" s="10"/>
      <c r="B6" s="8" t="s">
        <v>85</v>
      </c>
      <c r="C6" s="41" t="s">
        <v>26</v>
      </c>
      <c r="D6" s="42">
        <v>219</v>
      </c>
      <c r="E6" s="42">
        <v>262</v>
      </c>
      <c r="F6" s="42">
        <v>344</v>
      </c>
      <c r="G6" s="42">
        <v>305</v>
      </c>
      <c r="H6" s="42">
        <v>297</v>
      </c>
      <c r="I6" s="42">
        <v>310</v>
      </c>
      <c r="J6" s="42">
        <v>341</v>
      </c>
      <c r="K6" s="42">
        <v>369</v>
      </c>
      <c r="L6" s="42">
        <v>355</v>
      </c>
      <c r="M6" s="42">
        <v>353</v>
      </c>
      <c r="N6" s="42">
        <v>360</v>
      </c>
      <c r="O6" s="42">
        <v>335</v>
      </c>
      <c r="P6" s="16">
        <f>SUM(D5:O6)</f>
        <v>8663</v>
      </c>
      <c r="Q6" s="17">
        <f>ROUND(P6*1.25,0)</f>
        <v>10829</v>
      </c>
    </row>
    <row r="7" spans="1:17" ht="13.5" customHeight="1" x14ac:dyDescent="0.15">
      <c r="A7" s="12" t="s">
        <v>0</v>
      </c>
      <c r="B7" s="7" t="s">
        <v>64</v>
      </c>
      <c r="C7" s="43" t="s">
        <v>25</v>
      </c>
      <c r="D7" s="44">
        <v>293</v>
      </c>
      <c r="E7" s="44">
        <v>352</v>
      </c>
      <c r="F7" s="44">
        <v>411</v>
      </c>
      <c r="G7" s="44">
        <v>408</v>
      </c>
      <c r="H7" s="44">
        <v>446</v>
      </c>
      <c r="I7" s="44">
        <v>428</v>
      </c>
      <c r="J7" s="44">
        <v>462</v>
      </c>
      <c r="K7" s="44">
        <v>486</v>
      </c>
      <c r="L7" s="44">
        <v>538</v>
      </c>
      <c r="M7" s="44">
        <v>549</v>
      </c>
      <c r="N7" s="44">
        <v>511</v>
      </c>
      <c r="O7" s="44">
        <v>488</v>
      </c>
      <c r="P7" s="14"/>
      <c r="Q7" s="15"/>
    </row>
    <row r="8" spans="1:17" ht="13.5" customHeight="1" x14ac:dyDescent="0.15">
      <c r="A8" s="10"/>
      <c r="B8" s="8" t="s">
        <v>86</v>
      </c>
      <c r="C8" s="33" t="s">
        <v>26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f>SUM(D7:O8)</f>
        <v>5372</v>
      </c>
      <c r="Q8" s="17">
        <f>ROUND(P8*1.25,0)</f>
        <v>6715</v>
      </c>
    </row>
    <row r="9" spans="1:17" ht="13.5" customHeight="1" x14ac:dyDescent="0.15">
      <c r="A9" s="12" t="s">
        <v>1</v>
      </c>
      <c r="B9" s="7" t="s">
        <v>87</v>
      </c>
      <c r="C9" s="40" t="s">
        <v>25</v>
      </c>
      <c r="D9" s="14">
        <v>504</v>
      </c>
      <c r="E9" s="14">
        <v>641</v>
      </c>
      <c r="F9" s="14">
        <v>643</v>
      </c>
      <c r="G9" s="14">
        <v>679</v>
      </c>
      <c r="H9" s="14">
        <v>686</v>
      </c>
      <c r="I9" s="14">
        <v>612</v>
      </c>
      <c r="J9" s="14">
        <v>711</v>
      </c>
      <c r="K9" s="14">
        <v>810</v>
      </c>
      <c r="L9" s="14">
        <v>846</v>
      </c>
      <c r="M9" s="14">
        <v>816</v>
      </c>
      <c r="N9" s="14">
        <v>855</v>
      </c>
      <c r="O9" s="14">
        <v>855</v>
      </c>
      <c r="P9" s="14"/>
      <c r="Q9" s="15"/>
    </row>
    <row r="10" spans="1:17" ht="13.5" customHeight="1" x14ac:dyDescent="0.15">
      <c r="A10" s="10"/>
      <c r="B10" s="8" t="s">
        <v>88</v>
      </c>
      <c r="C10" s="41" t="s">
        <v>26</v>
      </c>
      <c r="D10" s="42">
        <v>962</v>
      </c>
      <c r="E10" s="42">
        <v>1084</v>
      </c>
      <c r="F10" s="42">
        <v>945</v>
      </c>
      <c r="G10" s="42">
        <v>949</v>
      </c>
      <c r="H10" s="42">
        <v>917</v>
      </c>
      <c r="I10" s="42">
        <v>806</v>
      </c>
      <c r="J10" s="42">
        <v>888</v>
      </c>
      <c r="K10" s="42">
        <v>860</v>
      </c>
      <c r="L10" s="42">
        <v>956</v>
      </c>
      <c r="M10" s="42">
        <v>888</v>
      </c>
      <c r="N10" s="42">
        <v>998</v>
      </c>
      <c r="O10" s="42">
        <v>901</v>
      </c>
      <c r="P10" s="16">
        <f>SUM(D9:O10)</f>
        <v>19812</v>
      </c>
      <c r="Q10" s="17">
        <f>ROUND(P10*1.25,0)</f>
        <v>24765</v>
      </c>
    </row>
    <row r="11" spans="1:17" ht="13.5" customHeight="1" x14ac:dyDescent="0.15">
      <c r="A11" s="12" t="s">
        <v>2</v>
      </c>
      <c r="B11" s="7" t="s">
        <v>89</v>
      </c>
      <c r="C11" s="43" t="s">
        <v>25</v>
      </c>
      <c r="D11" s="44">
        <v>150</v>
      </c>
      <c r="E11" s="44">
        <v>324</v>
      </c>
      <c r="F11" s="44">
        <v>276</v>
      </c>
      <c r="G11" s="44">
        <v>303</v>
      </c>
      <c r="H11" s="44">
        <v>309</v>
      </c>
      <c r="I11" s="44">
        <v>338</v>
      </c>
      <c r="J11" s="44">
        <v>332</v>
      </c>
      <c r="K11" s="44">
        <v>327</v>
      </c>
      <c r="L11" s="44">
        <v>328</v>
      </c>
      <c r="M11" s="44">
        <v>294</v>
      </c>
      <c r="N11" s="44">
        <v>366</v>
      </c>
      <c r="O11" s="44">
        <v>264</v>
      </c>
      <c r="P11" s="14"/>
      <c r="Q11" s="15"/>
    </row>
    <row r="12" spans="1:17" ht="13.5" customHeight="1" x14ac:dyDescent="0.15">
      <c r="A12" s="10"/>
      <c r="B12" s="8" t="s">
        <v>90</v>
      </c>
      <c r="C12" s="33" t="s">
        <v>26</v>
      </c>
      <c r="D12" s="16">
        <v>3</v>
      </c>
      <c r="E12" s="16">
        <v>2</v>
      </c>
      <c r="F12" s="16">
        <v>6</v>
      </c>
      <c r="G12" s="16">
        <v>15</v>
      </c>
      <c r="H12" s="16">
        <v>17</v>
      </c>
      <c r="I12" s="16">
        <v>27</v>
      </c>
      <c r="J12" s="16">
        <v>35</v>
      </c>
      <c r="K12" s="16">
        <v>35</v>
      </c>
      <c r="L12" s="16">
        <v>34</v>
      </c>
      <c r="M12" s="16">
        <v>33</v>
      </c>
      <c r="N12" s="16">
        <v>16</v>
      </c>
      <c r="O12" s="16">
        <v>10</v>
      </c>
      <c r="P12" s="16">
        <f>SUM(D11:O12)</f>
        <v>3844</v>
      </c>
      <c r="Q12" s="17">
        <f>ROUND(P12*1.25,0)</f>
        <v>4805</v>
      </c>
    </row>
    <row r="13" spans="1:17" ht="13.5" customHeight="1" x14ac:dyDescent="0.15">
      <c r="A13" s="12" t="s">
        <v>3</v>
      </c>
      <c r="B13" s="7" t="s">
        <v>91</v>
      </c>
      <c r="C13" s="40" t="s">
        <v>25</v>
      </c>
      <c r="D13" s="57" t="s">
        <v>83</v>
      </c>
      <c r="E13" s="57" t="s">
        <v>83</v>
      </c>
      <c r="F13" s="57" t="s">
        <v>83</v>
      </c>
      <c r="G13" s="57" t="s">
        <v>83</v>
      </c>
      <c r="H13" s="57" t="s">
        <v>83</v>
      </c>
      <c r="I13" s="57" t="s">
        <v>83</v>
      </c>
      <c r="J13" s="57" t="s">
        <v>83</v>
      </c>
      <c r="K13" s="57" t="s">
        <v>83</v>
      </c>
      <c r="L13" s="57" t="s">
        <v>83</v>
      </c>
      <c r="M13" s="57" t="s">
        <v>83</v>
      </c>
      <c r="N13" s="57" t="s">
        <v>83</v>
      </c>
      <c r="O13" s="57" t="s">
        <v>83</v>
      </c>
      <c r="P13" s="57"/>
      <c r="Q13" s="68"/>
    </row>
    <row r="14" spans="1:17" ht="13.5" customHeight="1" x14ac:dyDescent="0.15">
      <c r="A14" s="10"/>
      <c r="B14" s="8" t="s">
        <v>90</v>
      </c>
      <c r="C14" s="41" t="s">
        <v>26</v>
      </c>
      <c r="D14" s="58" t="s">
        <v>83</v>
      </c>
      <c r="E14" s="58" t="s">
        <v>83</v>
      </c>
      <c r="F14" s="58" t="s">
        <v>83</v>
      </c>
      <c r="G14" s="58" t="s">
        <v>83</v>
      </c>
      <c r="H14" s="58" t="s">
        <v>83</v>
      </c>
      <c r="I14" s="58" t="s">
        <v>83</v>
      </c>
      <c r="J14" s="58" t="s">
        <v>83</v>
      </c>
      <c r="K14" s="58" t="s">
        <v>83</v>
      </c>
      <c r="L14" s="58" t="s">
        <v>83</v>
      </c>
      <c r="M14" s="58" t="s">
        <v>83</v>
      </c>
      <c r="N14" s="58" t="s">
        <v>83</v>
      </c>
      <c r="O14" s="58" t="s">
        <v>83</v>
      </c>
      <c r="P14" s="59" t="s">
        <v>132</v>
      </c>
      <c r="Q14" s="69" t="s">
        <v>130</v>
      </c>
    </row>
    <row r="15" spans="1:17" ht="13.5" customHeight="1" x14ac:dyDescent="0.15">
      <c r="A15" s="12" t="s">
        <v>4</v>
      </c>
      <c r="B15" s="7" t="s">
        <v>91</v>
      </c>
      <c r="C15" s="43" t="s">
        <v>25</v>
      </c>
      <c r="D15" s="60" t="s">
        <v>83</v>
      </c>
      <c r="E15" s="60" t="s">
        <v>83</v>
      </c>
      <c r="F15" s="60" t="s">
        <v>83</v>
      </c>
      <c r="G15" s="60" t="s">
        <v>83</v>
      </c>
      <c r="H15" s="60" t="s">
        <v>83</v>
      </c>
      <c r="I15" s="60" t="s">
        <v>83</v>
      </c>
      <c r="J15" s="60" t="s">
        <v>83</v>
      </c>
      <c r="K15" s="60" t="s">
        <v>83</v>
      </c>
      <c r="L15" s="60" t="s">
        <v>83</v>
      </c>
      <c r="M15" s="60" t="s">
        <v>83</v>
      </c>
      <c r="N15" s="60" t="s">
        <v>83</v>
      </c>
      <c r="O15" s="60" t="s">
        <v>83</v>
      </c>
      <c r="P15" s="57"/>
      <c r="Q15" s="68"/>
    </row>
    <row r="16" spans="1:17" ht="13.5" customHeight="1" x14ac:dyDescent="0.15">
      <c r="A16" s="10"/>
      <c r="B16" s="8" t="s">
        <v>90</v>
      </c>
      <c r="C16" s="33" t="s">
        <v>26</v>
      </c>
      <c r="D16" s="59" t="s">
        <v>83</v>
      </c>
      <c r="E16" s="59" t="s">
        <v>83</v>
      </c>
      <c r="F16" s="59" t="s">
        <v>83</v>
      </c>
      <c r="G16" s="59" t="s">
        <v>83</v>
      </c>
      <c r="H16" s="59" t="s">
        <v>83</v>
      </c>
      <c r="I16" s="59" t="s">
        <v>83</v>
      </c>
      <c r="J16" s="59" t="s">
        <v>83</v>
      </c>
      <c r="K16" s="59" t="s">
        <v>83</v>
      </c>
      <c r="L16" s="59" t="s">
        <v>83</v>
      </c>
      <c r="M16" s="59" t="s">
        <v>83</v>
      </c>
      <c r="N16" s="59" t="s">
        <v>83</v>
      </c>
      <c r="O16" s="59" t="s">
        <v>83</v>
      </c>
      <c r="P16" s="59" t="s">
        <v>132</v>
      </c>
      <c r="Q16" s="69" t="s">
        <v>130</v>
      </c>
    </row>
    <row r="17" spans="1:17" ht="13.5" customHeight="1" x14ac:dyDescent="0.15">
      <c r="A17" s="12" t="s">
        <v>5</v>
      </c>
      <c r="B17" s="7" t="s">
        <v>92</v>
      </c>
      <c r="C17" s="40" t="s">
        <v>25</v>
      </c>
      <c r="D17" s="14">
        <v>167</v>
      </c>
      <c r="E17" s="14">
        <v>387</v>
      </c>
      <c r="F17" s="14">
        <v>361</v>
      </c>
      <c r="G17" s="14">
        <v>371</v>
      </c>
      <c r="H17" s="14">
        <v>380</v>
      </c>
      <c r="I17" s="14">
        <v>281</v>
      </c>
      <c r="J17" s="14">
        <v>383</v>
      </c>
      <c r="K17" s="14">
        <v>387</v>
      </c>
      <c r="L17" s="14">
        <v>398</v>
      </c>
      <c r="M17" s="14">
        <v>416</v>
      </c>
      <c r="N17" s="14">
        <v>329</v>
      </c>
      <c r="O17" s="14">
        <v>328</v>
      </c>
      <c r="P17" s="14"/>
      <c r="Q17" s="15"/>
    </row>
    <row r="18" spans="1:17" ht="13.5" customHeight="1" x14ac:dyDescent="0.15">
      <c r="A18" s="10"/>
      <c r="B18" s="8" t="s">
        <v>93</v>
      </c>
      <c r="C18" s="41" t="s">
        <v>26</v>
      </c>
      <c r="D18" s="42">
        <v>84</v>
      </c>
      <c r="E18" s="42">
        <v>127</v>
      </c>
      <c r="F18" s="42">
        <v>198</v>
      </c>
      <c r="G18" s="42">
        <v>247</v>
      </c>
      <c r="H18" s="42">
        <v>239</v>
      </c>
      <c r="I18" s="42">
        <v>268</v>
      </c>
      <c r="J18" s="42">
        <v>257</v>
      </c>
      <c r="K18" s="42">
        <v>249</v>
      </c>
      <c r="L18" s="42">
        <v>260</v>
      </c>
      <c r="M18" s="42">
        <v>231</v>
      </c>
      <c r="N18" s="42">
        <v>243</v>
      </c>
      <c r="O18" s="42">
        <v>239</v>
      </c>
      <c r="P18" s="16">
        <f>SUM(D17:O18)</f>
        <v>6830</v>
      </c>
      <c r="Q18" s="17">
        <f>ROUND(P18*1.25,0)</f>
        <v>8538</v>
      </c>
    </row>
    <row r="19" spans="1:17" ht="13.5" customHeight="1" x14ac:dyDescent="0.15">
      <c r="A19" s="12" t="s">
        <v>6</v>
      </c>
      <c r="B19" s="7" t="s">
        <v>61</v>
      </c>
      <c r="C19" s="43" t="s">
        <v>25</v>
      </c>
      <c r="D19" s="44">
        <v>242</v>
      </c>
      <c r="E19" s="44">
        <v>297</v>
      </c>
      <c r="F19" s="44">
        <v>285</v>
      </c>
      <c r="G19" s="44">
        <v>271</v>
      </c>
      <c r="H19" s="44">
        <v>308</v>
      </c>
      <c r="I19" s="44">
        <v>313</v>
      </c>
      <c r="J19" s="44">
        <v>332</v>
      </c>
      <c r="K19" s="44">
        <v>364</v>
      </c>
      <c r="L19" s="44">
        <v>316</v>
      </c>
      <c r="M19" s="44">
        <v>316</v>
      </c>
      <c r="N19" s="44">
        <v>339</v>
      </c>
      <c r="O19" s="44">
        <v>308</v>
      </c>
      <c r="P19" s="14"/>
      <c r="Q19" s="15"/>
    </row>
    <row r="20" spans="1:17" ht="13.5" customHeight="1" x14ac:dyDescent="0.15">
      <c r="A20" s="10"/>
      <c r="B20" s="8" t="s">
        <v>94</v>
      </c>
      <c r="C20" s="33" t="s">
        <v>26</v>
      </c>
      <c r="D20" s="16">
        <v>251</v>
      </c>
      <c r="E20" s="16">
        <v>290</v>
      </c>
      <c r="F20" s="16">
        <v>290</v>
      </c>
      <c r="G20" s="16">
        <v>319</v>
      </c>
      <c r="H20" s="16">
        <v>277</v>
      </c>
      <c r="I20" s="16">
        <v>253</v>
      </c>
      <c r="J20" s="16">
        <v>305</v>
      </c>
      <c r="K20" s="16">
        <v>298</v>
      </c>
      <c r="L20" s="16">
        <v>311</v>
      </c>
      <c r="M20" s="16">
        <v>295</v>
      </c>
      <c r="N20" s="16">
        <v>284</v>
      </c>
      <c r="O20" s="16">
        <v>268</v>
      </c>
      <c r="P20" s="16">
        <f>SUM(D19:O20)</f>
        <v>7132</v>
      </c>
      <c r="Q20" s="17">
        <f>ROUND(P20*1.25,0)</f>
        <v>8915</v>
      </c>
    </row>
    <row r="21" spans="1:17" ht="13.5" customHeight="1" x14ac:dyDescent="0.15">
      <c r="A21" s="12" t="s">
        <v>7</v>
      </c>
      <c r="B21" s="7" t="s">
        <v>91</v>
      </c>
      <c r="C21" s="40" t="s">
        <v>25</v>
      </c>
      <c r="D21" s="57" t="s">
        <v>83</v>
      </c>
      <c r="E21" s="57" t="s">
        <v>83</v>
      </c>
      <c r="F21" s="57" t="s">
        <v>83</v>
      </c>
      <c r="G21" s="57" t="s">
        <v>83</v>
      </c>
      <c r="H21" s="57" t="s">
        <v>83</v>
      </c>
      <c r="I21" s="57" t="s">
        <v>83</v>
      </c>
      <c r="J21" s="57" t="s">
        <v>83</v>
      </c>
      <c r="K21" s="57" t="s">
        <v>83</v>
      </c>
      <c r="L21" s="57" t="s">
        <v>83</v>
      </c>
      <c r="M21" s="57" t="s">
        <v>83</v>
      </c>
      <c r="N21" s="57" t="s">
        <v>83</v>
      </c>
      <c r="O21" s="57" t="s">
        <v>83</v>
      </c>
      <c r="P21" s="57"/>
      <c r="Q21" s="68"/>
    </row>
    <row r="22" spans="1:17" ht="13.5" customHeight="1" x14ac:dyDescent="0.15">
      <c r="A22" s="10"/>
      <c r="B22" s="8" t="s">
        <v>90</v>
      </c>
      <c r="C22" s="41" t="s">
        <v>26</v>
      </c>
      <c r="D22" s="58" t="s">
        <v>83</v>
      </c>
      <c r="E22" s="58" t="s">
        <v>83</v>
      </c>
      <c r="F22" s="58" t="s">
        <v>83</v>
      </c>
      <c r="G22" s="58" t="s">
        <v>83</v>
      </c>
      <c r="H22" s="58" t="s">
        <v>83</v>
      </c>
      <c r="I22" s="58" t="s">
        <v>83</v>
      </c>
      <c r="J22" s="58" t="s">
        <v>83</v>
      </c>
      <c r="K22" s="58" t="s">
        <v>83</v>
      </c>
      <c r="L22" s="58" t="s">
        <v>83</v>
      </c>
      <c r="M22" s="58" t="s">
        <v>83</v>
      </c>
      <c r="N22" s="58" t="s">
        <v>83</v>
      </c>
      <c r="O22" s="58" t="s">
        <v>83</v>
      </c>
      <c r="P22" s="59" t="s">
        <v>132</v>
      </c>
      <c r="Q22" s="69" t="s">
        <v>130</v>
      </c>
    </row>
    <row r="23" spans="1:17" ht="13.5" customHeight="1" x14ac:dyDescent="0.15">
      <c r="A23" s="12" t="s">
        <v>8</v>
      </c>
      <c r="B23" s="7" t="s">
        <v>95</v>
      </c>
      <c r="C23" s="43" t="s">
        <v>25</v>
      </c>
      <c r="D23" s="44">
        <v>528</v>
      </c>
      <c r="E23" s="44">
        <v>525</v>
      </c>
      <c r="F23" s="44">
        <v>472</v>
      </c>
      <c r="G23" s="44">
        <v>494</v>
      </c>
      <c r="H23" s="44">
        <v>443</v>
      </c>
      <c r="I23" s="44">
        <v>460</v>
      </c>
      <c r="J23" s="44">
        <v>480</v>
      </c>
      <c r="K23" s="44">
        <v>446</v>
      </c>
      <c r="L23" s="44">
        <v>507</v>
      </c>
      <c r="M23" s="44">
        <v>484</v>
      </c>
      <c r="N23" s="44">
        <v>402</v>
      </c>
      <c r="O23" s="44">
        <v>495</v>
      </c>
      <c r="P23" s="14"/>
      <c r="Q23" s="15"/>
    </row>
    <row r="24" spans="1:17" ht="13.5" customHeight="1" x14ac:dyDescent="0.15">
      <c r="A24" s="10"/>
      <c r="B24" s="8" t="s">
        <v>96</v>
      </c>
      <c r="C24" s="33" t="s">
        <v>26</v>
      </c>
      <c r="D24" s="16">
        <v>382</v>
      </c>
      <c r="E24" s="16">
        <v>443</v>
      </c>
      <c r="F24" s="16">
        <v>520</v>
      </c>
      <c r="G24" s="16">
        <v>540</v>
      </c>
      <c r="H24" s="16">
        <v>581</v>
      </c>
      <c r="I24" s="16">
        <v>510</v>
      </c>
      <c r="J24" s="16">
        <v>513</v>
      </c>
      <c r="K24" s="16">
        <v>589</v>
      </c>
      <c r="L24" s="16">
        <v>587</v>
      </c>
      <c r="M24" s="16">
        <v>582</v>
      </c>
      <c r="N24" s="16">
        <v>627</v>
      </c>
      <c r="O24" s="16">
        <v>543</v>
      </c>
      <c r="P24" s="16">
        <f>SUM(D23:O24)</f>
        <v>12153</v>
      </c>
      <c r="Q24" s="17">
        <f>ROUND(P24*1.25,0)</f>
        <v>15191</v>
      </c>
    </row>
    <row r="25" spans="1:17" ht="13.5" customHeight="1" x14ac:dyDescent="0.15">
      <c r="A25" s="12" t="s">
        <v>32</v>
      </c>
      <c r="B25" s="7" t="s">
        <v>62</v>
      </c>
      <c r="C25" s="40" t="s">
        <v>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/>
      <c r="Q25" s="15"/>
    </row>
    <row r="26" spans="1:17" ht="13.5" customHeight="1" x14ac:dyDescent="0.15">
      <c r="A26" s="10"/>
      <c r="B26" s="8" t="s">
        <v>97</v>
      </c>
      <c r="C26" s="41" t="s">
        <v>26</v>
      </c>
      <c r="D26" s="42">
        <v>232</v>
      </c>
      <c r="E26" s="42">
        <v>382</v>
      </c>
      <c r="F26" s="42">
        <v>349</v>
      </c>
      <c r="G26" s="42">
        <v>340</v>
      </c>
      <c r="H26" s="42">
        <v>273</v>
      </c>
      <c r="I26" s="42">
        <v>285</v>
      </c>
      <c r="J26" s="42">
        <v>332</v>
      </c>
      <c r="K26" s="42">
        <v>335</v>
      </c>
      <c r="L26" s="42">
        <v>409</v>
      </c>
      <c r="M26" s="42">
        <v>386</v>
      </c>
      <c r="N26" s="42">
        <v>344</v>
      </c>
      <c r="O26" s="42">
        <v>350</v>
      </c>
      <c r="P26" s="16">
        <f>SUM(D25:O26)</f>
        <v>4017</v>
      </c>
      <c r="Q26" s="17">
        <f>ROUND(P26*1.25,0)</f>
        <v>5021</v>
      </c>
    </row>
    <row r="27" spans="1:17" ht="13.5" customHeight="1" x14ac:dyDescent="0.15">
      <c r="A27" s="12" t="s">
        <v>33</v>
      </c>
      <c r="B27" s="7" t="s">
        <v>98</v>
      </c>
      <c r="C27" s="43" t="s">
        <v>25</v>
      </c>
      <c r="D27" s="44">
        <v>161</v>
      </c>
      <c r="E27" s="44">
        <v>288</v>
      </c>
      <c r="F27" s="44">
        <v>112</v>
      </c>
      <c r="G27" s="44">
        <v>274</v>
      </c>
      <c r="H27" s="44">
        <v>252</v>
      </c>
      <c r="I27" s="44">
        <v>193</v>
      </c>
      <c r="J27" s="44">
        <v>225</v>
      </c>
      <c r="K27" s="44">
        <v>271</v>
      </c>
      <c r="L27" s="44">
        <v>303</v>
      </c>
      <c r="M27" s="44">
        <v>261</v>
      </c>
      <c r="N27" s="44">
        <v>182</v>
      </c>
      <c r="O27" s="44">
        <v>166</v>
      </c>
      <c r="P27" s="14"/>
      <c r="Q27" s="15"/>
    </row>
    <row r="28" spans="1:17" ht="13.5" customHeight="1" x14ac:dyDescent="0.15">
      <c r="A28" s="10"/>
      <c r="B28" s="8" t="s">
        <v>99</v>
      </c>
      <c r="C28" s="33" t="s">
        <v>26</v>
      </c>
      <c r="D28" s="16">
        <v>163</v>
      </c>
      <c r="E28" s="16">
        <v>220</v>
      </c>
      <c r="F28" s="16">
        <v>243</v>
      </c>
      <c r="G28" s="16">
        <v>265</v>
      </c>
      <c r="H28" s="16">
        <v>308</v>
      </c>
      <c r="I28" s="16">
        <v>267</v>
      </c>
      <c r="J28" s="16">
        <v>265</v>
      </c>
      <c r="K28" s="16">
        <v>314</v>
      </c>
      <c r="L28" s="16">
        <v>288</v>
      </c>
      <c r="M28" s="16">
        <v>297</v>
      </c>
      <c r="N28" s="16">
        <v>277</v>
      </c>
      <c r="O28" s="16">
        <v>265</v>
      </c>
      <c r="P28" s="16">
        <f>SUM(D27:O28)</f>
        <v>5860</v>
      </c>
      <c r="Q28" s="17">
        <f>ROUND(P28*1.25,0)</f>
        <v>7325</v>
      </c>
    </row>
    <row r="29" spans="1:17" ht="13.5" customHeight="1" x14ac:dyDescent="0.15">
      <c r="A29" s="12" t="s">
        <v>34</v>
      </c>
      <c r="B29" s="7" t="s">
        <v>61</v>
      </c>
      <c r="C29" s="40" t="s">
        <v>25</v>
      </c>
      <c r="D29" s="14">
        <v>335</v>
      </c>
      <c r="E29" s="14">
        <v>327</v>
      </c>
      <c r="F29" s="14">
        <v>339</v>
      </c>
      <c r="G29" s="14">
        <v>305</v>
      </c>
      <c r="H29" s="14">
        <v>315</v>
      </c>
      <c r="I29" s="14">
        <v>396</v>
      </c>
      <c r="J29" s="14">
        <v>408</v>
      </c>
      <c r="K29" s="14">
        <v>385</v>
      </c>
      <c r="L29" s="14">
        <v>421</v>
      </c>
      <c r="M29" s="14">
        <v>470</v>
      </c>
      <c r="N29" s="14">
        <v>516</v>
      </c>
      <c r="O29" s="14">
        <v>475</v>
      </c>
      <c r="P29" s="14"/>
      <c r="Q29" s="15"/>
    </row>
    <row r="30" spans="1:17" ht="13.5" customHeight="1" x14ac:dyDescent="0.15">
      <c r="A30" s="10"/>
      <c r="B30" s="8" t="s">
        <v>100</v>
      </c>
      <c r="C30" s="41" t="s">
        <v>26</v>
      </c>
      <c r="D30" s="42">
        <v>408</v>
      </c>
      <c r="E30" s="42">
        <v>412</v>
      </c>
      <c r="F30" s="42">
        <v>342</v>
      </c>
      <c r="G30" s="42">
        <v>360</v>
      </c>
      <c r="H30" s="42">
        <v>356</v>
      </c>
      <c r="I30" s="42">
        <v>371</v>
      </c>
      <c r="J30" s="42">
        <v>357</v>
      </c>
      <c r="K30" s="42">
        <v>455</v>
      </c>
      <c r="L30" s="42">
        <v>371</v>
      </c>
      <c r="M30" s="42">
        <v>421</v>
      </c>
      <c r="N30" s="42">
        <v>506</v>
      </c>
      <c r="O30" s="42">
        <v>420</v>
      </c>
      <c r="P30" s="16">
        <f>SUM(D29:O30)</f>
        <v>9471</v>
      </c>
      <c r="Q30" s="17">
        <f>ROUND(P30*1.25,0)</f>
        <v>11839</v>
      </c>
    </row>
    <row r="31" spans="1:17" ht="13.5" customHeight="1" x14ac:dyDescent="0.15">
      <c r="A31" s="12" t="s">
        <v>45</v>
      </c>
      <c r="B31" s="7" t="s">
        <v>101</v>
      </c>
      <c r="C31" s="43" t="s">
        <v>25</v>
      </c>
      <c r="D31" s="44">
        <v>52</v>
      </c>
      <c r="E31" s="44">
        <v>77</v>
      </c>
      <c r="F31" s="44">
        <v>52</v>
      </c>
      <c r="G31" s="44">
        <v>92</v>
      </c>
      <c r="H31" s="44">
        <v>66</v>
      </c>
      <c r="I31" s="44">
        <v>78</v>
      </c>
      <c r="J31" s="44">
        <v>73</v>
      </c>
      <c r="K31" s="44">
        <v>94</v>
      </c>
      <c r="L31" s="44">
        <v>88</v>
      </c>
      <c r="M31" s="44">
        <v>132</v>
      </c>
      <c r="N31" s="44">
        <v>164</v>
      </c>
      <c r="O31" s="44">
        <v>133</v>
      </c>
      <c r="P31" s="14"/>
      <c r="Q31" s="15"/>
    </row>
    <row r="32" spans="1:17" ht="13.5" customHeight="1" x14ac:dyDescent="0.15">
      <c r="A32" s="10"/>
      <c r="B32" s="8" t="s">
        <v>102</v>
      </c>
      <c r="C32" s="33" t="s">
        <v>26</v>
      </c>
      <c r="D32" s="16">
        <v>130</v>
      </c>
      <c r="E32" s="16">
        <v>134</v>
      </c>
      <c r="F32" s="16">
        <v>89</v>
      </c>
      <c r="G32" s="16">
        <v>108</v>
      </c>
      <c r="H32" s="16">
        <v>93</v>
      </c>
      <c r="I32" s="16">
        <v>102</v>
      </c>
      <c r="J32" s="16">
        <v>105</v>
      </c>
      <c r="K32" s="16">
        <v>107</v>
      </c>
      <c r="L32" s="16">
        <v>98</v>
      </c>
      <c r="M32" s="16">
        <v>127</v>
      </c>
      <c r="N32" s="16">
        <v>143</v>
      </c>
      <c r="O32" s="16">
        <v>108</v>
      </c>
      <c r="P32" s="16">
        <f>SUM(D31:O32)</f>
        <v>2445</v>
      </c>
      <c r="Q32" s="17">
        <f>ROUND(P32*1.25,0)</f>
        <v>3056</v>
      </c>
    </row>
    <row r="33" spans="1:17" ht="13.5" customHeight="1" x14ac:dyDescent="0.15">
      <c r="A33" s="12" t="s">
        <v>46</v>
      </c>
      <c r="B33" s="7" t="s">
        <v>103</v>
      </c>
      <c r="C33" s="40" t="s">
        <v>25</v>
      </c>
      <c r="D33" s="14">
        <v>259</v>
      </c>
      <c r="E33" s="14">
        <v>415</v>
      </c>
      <c r="F33" s="14">
        <v>371</v>
      </c>
      <c r="G33" s="14">
        <v>339</v>
      </c>
      <c r="H33" s="14">
        <v>346</v>
      </c>
      <c r="I33" s="14">
        <v>344</v>
      </c>
      <c r="J33" s="14">
        <v>359</v>
      </c>
      <c r="K33" s="14">
        <v>362</v>
      </c>
      <c r="L33" s="14">
        <v>386</v>
      </c>
      <c r="M33" s="14">
        <v>392</v>
      </c>
      <c r="N33" s="14">
        <v>395</v>
      </c>
      <c r="O33" s="14">
        <v>407</v>
      </c>
      <c r="P33" s="14"/>
      <c r="Q33" s="15"/>
    </row>
    <row r="34" spans="1:17" ht="13.5" customHeight="1" x14ac:dyDescent="0.15">
      <c r="A34" s="10"/>
      <c r="B34" s="8" t="s">
        <v>104</v>
      </c>
      <c r="C34" s="41" t="s">
        <v>26</v>
      </c>
      <c r="D34" s="42">
        <v>299</v>
      </c>
      <c r="E34" s="42">
        <v>416</v>
      </c>
      <c r="F34" s="42">
        <v>381</v>
      </c>
      <c r="G34" s="42">
        <v>414</v>
      </c>
      <c r="H34" s="42">
        <v>416</v>
      </c>
      <c r="I34" s="42">
        <v>372</v>
      </c>
      <c r="J34" s="42">
        <v>361</v>
      </c>
      <c r="K34" s="42">
        <v>428</v>
      </c>
      <c r="L34" s="42">
        <v>409</v>
      </c>
      <c r="M34" s="42">
        <v>476</v>
      </c>
      <c r="N34" s="42">
        <v>499</v>
      </c>
      <c r="O34" s="42">
        <v>411</v>
      </c>
      <c r="P34" s="16">
        <f>SUM(D33:O34)</f>
        <v>9257</v>
      </c>
      <c r="Q34" s="17">
        <f>ROUND(P34*1.25,0)</f>
        <v>11571</v>
      </c>
    </row>
    <row r="35" spans="1:17" ht="13.5" customHeight="1" x14ac:dyDescent="0.15">
      <c r="A35" s="12" t="s">
        <v>47</v>
      </c>
      <c r="B35" s="7" t="s">
        <v>105</v>
      </c>
      <c r="C35" s="43" t="s">
        <v>25</v>
      </c>
      <c r="D35" s="44">
        <v>84</v>
      </c>
      <c r="E35" s="44">
        <v>217</v>
      </c>
      <c r="F35" s="44">
        <v>196</v>
      </c>
      <c r="G35" s="44">
        <v>219</v>
      </c>
      <c r="H35" s="44">
        <v>277</v>
      </c>
      <c r="I35" s="44">
        <v>241</v>
      </c>
      <c r="J35" s="44">
        <v>270</v>
      </c>
      <c r="K35" s="44">
        <v>282</v>
      </c>
      <c r="L35" s="44">
        <v>295</v>
      </c>
      <c r="M35" s="44">
        <v>284</v>
      </c>
      <c r="N35" s="44">
        <v>277</v>
      </c>
      <c r="O35" s="44">
        <v>251</v>
      </c>
      <c r="P35" s="14"/>
      <c r="Q35" s="15"/>
    </row>
    <row r="36" spans="1:17" ht="13.5" customHeight="1" x14ac:dyDescent="0.15">
      <c r="A36" s="10"/>
      <c r="B36" s="8" t="s">
        <v>63</v>
      </c>
      <c r="C36" s="33" t="s">
        <v>26</v>
      </c>
      <c r="D36" s="16">
        <v>139</v>
      </c>
      <c r="E36" s="16">
        <v>265</v>
      </c>
      <c r="F36" s="16">
        <v>293</v>
      </c>
      <c r="G36" s="16">
        <v>345</v>
      </c>
      <c r="H36" s="16">
        <v>387</v>
      </c>
      <c r="I36" s="16">
        <v>345</v>
      </c>
      <c r="J36" s="16">
        <v>350</v>
      </c>
      <c r="K36" s="16">
        <v>370</v>
      </c>
      <c r="L36" s="16">
        <v>364</v>
      </c>
      <c r="M36" s="16">
        <v>374</v>
      </c>
      <c r="N36" s="16">
        <v>367</v>
      </c>
      <c r="O36" s="16">
        <v>361</v>
      </c>
      <c r="P36" s="16">
        <f>SUM(D35:O36)</f>
        <v>6853</v>
      </c>
      <c r="Q36" s="17">
        <f>ROUND(P36*1.25,0)</f>
        <v>8566</v>
      </c>
    </row>
    <row r="37" spans="1:17" ht="13.5" customHeight="1" x14ac:dyDescent="0.15">
      <c r="A37" s="12" t="s">
        <v>48</v>
      </c>
      <c r="B37" s="7" t="s">
        <v>64</v>
      </c>
      <c r="C37" s="43" t="s">
        <v>25</v>
      </c>
      <c r="D37" s="44">
        <v>353</v>
      </c>
      <c r="E37" s="44">
        <v>552</v>
      </c>
      <c r="F37" s="44">
        <v>438</v>
      </c>
      <c r="G37" s="44">
        <v>476</v>
      </c>
      <c r="H37" s="44">
        <v>425</v>
      </c>
      <c r="I37" s="44">
        <v>434</v>
      </c>
      <c r="J37" s="44">
        <v>488</v>
      </c>
      <c r="K37" s="44">
        <v>440</v>
      </c>
      <c r="L37" s="44">
        <v>406</v>
      </c>
      <c r="M37" s="44">
        <v>497</v>
      </c>
      <c r="N37" s="44">
        <v>481</v>
      </c>
      <c r="O37" s="44">
        <v>433</v>
      </c>
      <c r="P37" s="14"/>
      <c r="Q37" s="15"/>
    </row>
    <row r="38" spans="1:17" ht="13.5" customHeight="1" x14ac:dyDescent="0.15">
      <c r="A38" s="5"/>
      <c r="B38" s="13" t="s">
        <v>106</v>
      </c>
      <c r="C38" s="45" t="s">
        <v>26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>SUM(D37:O38)</f>
        <v>5423</v>
      </c>
      <c r="Q38" s="19">
        <f>ROUND(P38*1.25,0)</f>
        <v>6779</v>
      </c>
    </row>
    <row r="39" spans="1:17" ht="13.15" customHeight="1" x14ac:dyDescent="0.15">
      <c r="B39" s="1"/>
      <c r="M39" s="38" t="s">
        <v>50</v>
      </c>
      <c r="O39" s="35"/>
      <c r="P39" s="35"/>
      <c r="Q39" s="35"/>
    </row>
    <row r="40" spans="1:17" ht="13.15" customHeight="1" x14ac:dyDescent="0.15">
      <c r="A40" s="34"/>
      <c r="B40" s="34"/>
      <c r="C40" s="34"/>
      <c r="D40" s="34"/>
      <c r="E40" s="34"/>
      <c r="F40" s="34"/>
      <c r="G40" s="34"/>
      <c r="H40" s="34"/>
      <c r="I40" s="36" t="s">
        <v>55</v>
      </c>
      <c r="J40" s="36"/>
      <c r="K40" s="36"/>
      <c r="M40" s="37" t="s">
        <v>59</v>
      </c>
      <c r="N40" s="36"/>
      <c r="O40" s="34"/>
      <c r="P40" s="34"/>
      <c r="Q40" s="34"/>
    </row>
    <row r="41" spans="1:17" ht="17.100000000000001" customHeight="1" x14ac:dyDescent="0.15">
      <c r="B41" s="3"/>
      <c r="D41" s="75" t="s">
        <v>27</v>
      </c>
      <c r="E41" s="76"/>
      <c r="F41" s="76"/>
      <c r="G41" s="76"/>
      <c r="H41" s="76"/>
      <c r="I41" s="76"/>
      <c r="J41" s="77" t="s">
        <v>78</v>
      </c>
      <c r="K41" s="77"/>
      <c r="L41" s="77"/>
    </row>
    <row r="42" spans="1:17" ht="13.35" customHeight="1" x14ac:dyDescent="0.15">
      <c r="B42" s="4"/>
      <c r="Q42" s="3" t="s">
        <v>9</v>
      </c>
    </row>
    <row r="43" spans="1:17" ht="13.5" customHeight="1" x14ac:dyDescent="0.15">
      <c r="A43" s="78" t="s">
        <v>54</v>
      </c>
      <c r="B43" s="79"/>
      <c r="C43" s="80"/>
      <c r="D43" s="70" t="s">
        <v>11</v>
      </c>
      <c r="E43" s="70" t="s">
        <v>12</v>
      </c>
      <c r="F43" s="70" t="s">
        <v>13</v>
      </c>
      <c r="G43" s="70" t="s">
        <v>14</v>
      </c>
      <c r="H43" s="70" t="s">
        <v>15</v>
      </c>
      <c r="I43" s="70" t="s">
        <v>16</v>
      </c>
      <c r="J43" s="70" t="s">
        <v>17</v>
      </c>
      <c r="K43" s="70" t="s">
        <v>18</v>
      </c>
      <c r="L43" s="70" t="s">
        <v>19</v>
      </c>
      <c r="M43" s="70" t="s">
        <v>20</v>
      </c>
      <c r="N43" s="70" t="s">
        <v>21</v>
      </c>
      <c r="O43" s="70" t="s">
        <v>22</v>
      </c>
      <c r="P43" s="30" t="s">
        <v>51</v>
      </c>
      <c r="Q43" s="9" t="s">
        <v>10</v>
      </c>
    </row>
    <row r="44" spans="1:17" ht="13.5" customHeight="1" x14ac:dyDescent="0.15">
      <c r="A44" s="72" t="s">
        <v>53</v>
      </c>
      <c r="B44" s="73"/>
      <c r="C44" s="7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33" t="s">
        <v>23</v>
      </c>
      <c r="Q44" s="11" t="s">
        <v>23</v>
      </c>
    </row>
    <row r="45" spans="1:17" ht="13.5" customHeight="1" x14ac:dyDescent="0.15">
      <c r="A45" s="12" t="s">
        <v>35</v>
      </c>
      <c r="B45" s="7" t="s">
        <v>107</v>
      </c>
      <c r="C45" s="40" t="s">
        <v>25</v>
      </c>
      <c r="D45" s="20">
        <v>99</v>
      </c>
      <c r="E45" s="20">
        <v>125</v>
      </c>
      <c r="F45" s="20">
        <v>111</v>
      </c>
      <c r="G45" s="20">
        <v>104</v>
      </c>
      <c r="H45" s="20">
        <v>109</v>
      </c>
      <c r="I45" s="20">
        <v>104</v>
      </c>
      <c r="J45" s="20">
        <v>95</v>
      </c>
      <c r="K45" s="20">
        <v>108</v>
      </c>
      <c r="L45" s="20">
        <v>88</v>
      </c>
      <c r="M45" s="20">
        <v>145</v>
      </c>
      <c r="N45" s="20">
        <v>120</v>
      </c>
      <c r="O45" s="20">
        <v>110</v>
      </c>
      <c r="P45" s="20"/>
      <c r="Q45" s="21"/>
    </row>
    <row r="46" spans="1:17" ht="13.5" customHeight="1" x14ac:dyDescent="0.15">
      <c r="A46" s="10"/>
      <c r="B46" s="8" t="s">
        <v>108</v>
      </c>
      <c r="C46" s="41" t="s">
        <v>26</v>
      </c>
      <c r="D46" s="46">
        <v>107</v>
      </c>
      <c r="E46" s="46">
        <v>149</v>
      </c>
      <c r="F46" s="46">
        <v>127</v>
      </c>
      <c r="G46" s="46">
        <v>138</v>
      </c>
      <c r="H46" s="46">
        <v>121</v>
      </c>
      <c r="I46" s="46">
        <v>95</v>
      </c>
      <c r="J46" s="46">
        <v>134</v>
      </c>
      <c r="K46" s="46">
        <v>153</v>
      </c>
      <c r="L46" s="46">
        <v>116</v>
      </c>
      <c r="M46" s="46">
        <v>133</v>
      </c>
      <c r="N46" s="46">
        <v>164</v>
      </c>
      <c r="O46" s="46">
        <v>150</v>
      </c>
      <c r="P46" s="22">
        <f>SUM(D45:O46)</f>
        <v>2905</v>
      </c>
      <c r="Q46" s="23">
        <f>ROUND(P46*1.25,0)</f>
        <v>3631</v>
      </c>
    </row>
    <row r="47" spans="1:17" ht="13.5" customHeight="1" x14ac:dyDescent="0.15">
      <c r="A47" s="12" t="s">
        <v>36</v>
      </c>
      <c r="B47" s="7" t="s">
        <v>109</v>
      </c>
      <c r="C47" s="43" t="s">
        <v>25</v>
      </c>
      <c r="D47" s="47">
        <v>67</v>
      </c>
      <c r="E47" s="47">
        <v>91</v>
      </c>
      <c r="F47" s="47">
        <v>99</v>
      </c>
      <c r="G47" s="47">
        <v>95</v>
      </c>
      <c r="H47" s="47">
        <v>96</v>
      </c>
      <c r="I47" s="47">
        <v>82</v>
      </c>
      <c r="J47" s="47">
        <v>81</v>
      </c>
      <c r="K47" s="47">
        <v>98</v>
      </c>
      <c r="L47" s="47">
        <v>108</v>
      </c>
      <c r="M47" s="47">
        <v>106</v>
      </c>
      <c r="N47" s="47">
        <v>121</v>
      </c>
      <c r="O47" s="47">
        <v>128</v>
      </c>
      <c r="P47" s="20"/>
      <c r="Q47" s="21"/>
    </row>
    <row r="48" spans="1:17" ht="13.5" customHeight="1" x14ac:dyDescent="0.15">
      <c r="A48" s="10"/>
      <c r="B48" s="8" t="s">
        <v>110</v>
      </c>
      <c r="C48" s="33" t="s">
        <v>26</v>
      </c>
      <c r="D48" s="22">
        <v>77</v>
      </c>
      <c r="E48" s="22">
        <v>121</v>
      </c>
      <c r="F48" s="22">
        <v>105</v>
      </c>
      <c r="G48" s="22">
        <v>93</v>
      </c>
      <c r="H48" s="22">
        <v>79</v>
      </c>
      <c r="I48" s="22">
        <v>77</v>
      </c>
      <c r="J48" s="22">
        <v>82</v>
      </c>
      <c r="K48" s="22">
        <v>87</v>
      </c>
      <c r="L48" s="22">
        <v>92</v>
      </c>
      <c r="M48" s="22">
        <v>118</v>
      </c>
      <c r="N48" s="22">
        <v>121</v>
      </c>
      <c r="O48" s="22">
        <v>108</v>
      </c>
      <c r="P48" s="22">
        <f>SUM(D47:O48)</f>
        <v>2332</v>
      </c>
      <c r="Q48" s="23">
        <f>ROUND(P48*1.25,0)</f>
        <v>2915</v>
      </c>
    </row>
    <row r="49" spans="1:17" ht="13.5" customHeight="1" x14ac:dyDescent="0.15">
      <c r="A49" s="12" t="s">
        <v>37</v>
      </c>
      <c r="B49" s="7" t="s">
        <v>111</v>
      </c>
      <c r="C49" s="40" t="s">
        <v>25</v>
      </c>
      <c r="D49" s="20">
        <v>187</v>
      </c>
      <c r="E49" s="20">
        <v>219</v>
      </c>
      <c r="F49" s="20">
        <v>215</v>
      </c>
      <c r="G49" s="20">
        <v>217</v>
      </c>
      <c r="H49" s="20">
        <v>275</v>
      </c>
      <c r="I49" s="20">
        <v>250</v>
      </c>
      <c r="J49" s="20">
        <v>281</v>
      </c>
      <c r="K49" s="20">
        <v>243</v>
      </c>
      <c r="L49" s="20">
        <v>285</v>
      </c>
      <c r="M49" s="20">
        <v>273</v>
      </c>
      <c r="N49" s="20">
        <v>308</v>
      </c>
      <c r="O49" s="20">
        <v>281</v>
      </c>
      <c r="P49" s="20"/>
      <c r="Q49" s="21"/>
    </row>
    <row r="50" spans="1:17" ht="13.5" customHeight="1" x14ac:dyDescent="0.15">
      <c r="A50" s="10"/>
      <c r="B50" s="8" t="s">
        <v>110</v>
      </c>
      <c r="C50" s="41" t="s">
        <v>26</v>
      </c>
      <c r="D50" s="46">
        <v>276</v>
      </c>
      <c r="E50" s="46">
        <v>347</v>
      </c>
      <c r="F50" s="46">
        <v>312</v>
      </c>
      <c r="G50" s="46">
        <v>342</v>
      </c>
      <c r="H50" s="46">
        <v>290</v>
      </c>
      <c r="I50" s="46">
        <v>263</v>
      </c>
      <c r="J50" s="46">
        <v>278</v>
      </c>
      <c r="K50" s="46">
        <v>314</v>
      </c>
      <c r="L50" s="46">
        <v>298</v>
      </c>
      <c r="M50" s="46">
        <v>275</v>
      </c>
      <c r="N50" s="46">
        <v>313</v>
      </c>
      <c r="O50" s="46">
        <v>245</v>
      </c>
      <c r="P50" s="22">
        <f>SUM(D49:O50)</f>
        <v>6587</v>
      </c>
      <c r="Q50" s="23">
        <f>ROUND(P50*1.25,0)</f>
        <v>8234</v>
      </c>
    </row>
    <row r="51" spans="1:17" ht="13.5" customHeight="1" x14ac:dyDescent="0.15">
      <c r="A51" s="12" t="s">
        <v>38</v>
      </c>
      <c r="B51" s="7" t="s">
        <v>87</v>
      </c>
      <c r="C51" s="43" t="s">
        <v>25</v>
      </c>
      <c r="D51" s="47">
        <v>243</v>
      </c>
      <c r="E51" s="47">
        <v>348</v>
      </c>
      <c r="F51" s="47">
        <v>355</v>
      </c>
      <c r="G51" s="47">
        <v>375</v>
      </c>
      <c r="H51" s="47">
        <v>449</v>
      </c>
      <c r="I51" s="47">
        <v>365</v>
      </c>
      <c r="J51" s="47">
        <v>449</v>
      </c>
      <c r="K51" s="47">
        <v>476</v>
      </c>
      <c r="L51" s="47">
        <v>475</v>
      </c>
      <c r="M51" s="47">
        <v>488</v>
      </c>
      <c r="N51" s="47">
        <v>483</v>
      </c>
      <c r="O51" s="47">
        <v>501</v>
      </c>
      <c r="P51" s="20"/>
      <c r="Q51" s="21"/>
    </row>
    <row r="52" spans="1:17" ht="13.5" customHeight="1" x14ac:dyDescent="0.15">
      <c r="A52" s="10"/>
      <c r="B52" s="8" t="s">
        <v>112</v>
      </c>
      <c r="C52" s="33" t="s">
        <v>26</v>
      </c>
      <c r="D52" s="22">
        <v>261</v>
      </c>
      <c r="E52" s="22">
        <v>297</v>
      </c>
      <c r="F52" s="22">
        <v>277</v>
      </c>
      <c r="G52" s="22">
        <v>324</v>
      </c>
      <c r="H52" s="22">
        <v>277</v>
      </c>
      <c r="I52" s="22">
        <v>216</v>
      </c>
      <c r="J52" s="22">
        <v>299</v>
      </c>
      <c r="K52" s="22">
        <v>294</v>
      </c>
      <c r="L52" s="22">
        <v>284</v>
      </c>
      <c r="M52" s="22">
        <v>264</v>
      </c>
      <c r="N52" s="22">
        <v>307</v>
      </c>
      <c r="O52" s="22">
        <v>233</v>
      </c>
      <c r="P52" s="22">
        <f>SUM(D51:O52)</f>
        <v>8340</v>
      </c>
      <c r="Q52" s="23">
        <f>ROUND(P52*1.25,0)</f>
        <v>10425</v>
      </c>
    </row>
    <row r="53" spans="1:17" ht="13.5" customHeight="1" x14ac:dyDescent="0.15">
      <c r="A53" s="24" t="s">
        <v>49</v>
      </c>
      <c r="B53" s="7" t="s">
        <v>60</v>
      </c>
      <c r="C53" s="40" t="s">
        <v>25</v>
      </c>
      <c r="D53" s="20">
        <v>368</v>
      </c>
      <c r="E53" s="20">
        <v>360</v>
      </c>
      <c r="F53" s="20">
        <v>393</v>
      </c>
      <c r="G53" s="20">
        <v>319</v>
      </c>
      <c r="H53" s="20">
        <v>394</v>
      </c>
      <c r="I53" s="20">
        <v>361</v>
      </c>
      <c r="J53" s="20">
        <v>386</v>
      </c>
      <c r="K53" s="20">
        <v>417</v>
      </c>
      <c r="L53" s="20">
        <v>425</v>
      </c>
      <c r="M53" s="20">
        <v>410</v>
      </c>
      <c r="N53" s="20">
        <v>422</v>
      </c>
      <c r="O53" s="20">
        <v>402</v>
      </c>
      <c r="P53" s="26"/>
      <c r="Q53" s="27"/>
    </row>
    <row r="54" spans="1:17" ht="13.5" customHeight="1" x14ac:dyDescent="0.15">
      <c r="A54" s="24"/>
      <c r="B54" s="25" t="s">
        <v>113</v>
      </c>
      <c r="C54" s="41" t="s">
        <v>26</v>
      </c>
      <c r="D54" s="48">
        <v>493</v>
      </c>
      <c r="E54" s="48">
        <v>463</v>
      </c>
      <c r="F54" s="48">
        <v>434</v>
      </c>
      <c r="G54" s="48">
        <v>400</v>
      </c>
      <c r="H54" s="48">
        <v>402</v>
      </c>
      <c r="I54" s="48">
        <v>363</v>
      </c>
      <c r="J54" s="48">
        <v>373</v>
      </c>
      <c r="K54" s="48">
        <v>378</v>
      </c>
      <c r="L54" s="48">
        <v>429</v>
      </c>
      <c r="M54" s="48">
        <v>390</v>
      </c>
      <c r="N54" s="48">
        <v>437</v>
      </c>
      <c r="O54" s="48">
        <v>374</v>
      </c>
      <c r="P54" s="22">
        <f>SUM(D53:O54)</f>
        <v>9593</v>
      </c>
      <c r="Q54" s="23">
        <f>ROUND(P54*1.25,0)</f>
        <v>11991</v>
      </c>
    </row>
    <row r="55" spans="1:17" ht="13.5" customHeight="1" x14ac:dyDescent="0.15">
      <c r="A55" s="12" t="s">
        <v>39</v>
      </c>
      <c r="B55" s="7" t="s">
        <v>114</v>
      </c>
      <c r="C55" s="43" t="s">
        <v>25</v>
      </c>
      <c r="D55" s="47">
        <v>711</v>
      </c>
      <c r="E55" s="47">
        <v>881</v>
      </c>
      <c r="F55" s="47">
        <v>713</v>
      </c>
      <c r="G55" s="47">
        <v>675</v>
      </c>
      <c r="H55" s="47">
        <v>737</v>
      </c>
      <c r="I55" s="47">
        <v>690</v>
      </c>
      <c r="J55" s="47">
        <v>767</v>
      </c>
      <c r="K55" s="47">
        <v>765</v>
      </c>
      <c r="L55" s="47">
        <v>786</v>
      </c>
      <c r="M55" s="47">
        <v>858</v>
      </c>
      <c r="N55" s="47">
        <v>877</v>
      </c>
      <c r="O55" s="47">
        <v>777</v>
      </c>
      <c r="P55" s="20"/>
      <c r="Q55" s="21"/>
    </row>
    <row r="56" spans="1:17" ht="13.5" customHeight="1" x14ac:dyDescent="0.15">
      <c r="A56" s="10"/>
      <c r="B56" s="8" t="s">
        <v>115</v>
      </c>
      <c r="C56" s="33" t="s">
        <v>26</v>
      </c>
      <c r="D56" s="22">
        <v>180</v>
      </c>
      <c r="E56" s="22">
        <v>280</v>
      </c>
      <c r="F56" s="22">
        <v>327</v>
      </c>
      <c r="G56" s="22">
        <v>381</v>
      </c>
      <c r="H56" s="22">
        <v>409</v>
      </c>
      <c r="I56" s="22">
        <v>362</v>
      </c>
      <c r="J56" s="22">
        <v>337</v>
      </c>
      <c r="K56" s="22">
        <v>463</v>
      </c>
      <c r="L56" s="22">
        <v>437</v>
      </c>
      <c r="M56" s="22">
        <v>454</v>
      </c>
      <c r="N56" s="22">
        <v>419</v>
      </c>
      <c r="O56" s="22">
        <v>416</v>
      </c>
      <c r="P56" s="22">
        <f>SUM(D55:O56)</f>
        <v>13702</v>
      </c>
      <c r="Q56" s="23">
        <f>ROUND(P56*1.25,0)</f>
        <v>17128</v>
      </c>
    </row>
    <row r="57" spans="1:17" ht="13.5" customHeight="1" x14ac:dyDescent="0.15">
      <c r="A57" s="12" t="s">
        <v>40</v>
      </c>
      <c r="B57" s="7" t="s">
        <v>116</v>
      </c>
      <c r="C57" s="40" t="s">
        <v>25</v>
      </c>
      <c r="D57" s="20">
        <v>191</v>
      </c>
      <c r="E57" s="20">
        <v>218</v>
      </c>
      <c r="F57" s="20">
        <v>289</v>
      </c>
      <c r="G57" s="20">
        <v>260</v>
      </c>
      <c r="H57" s="20">
        <v>324</v>
      </c>
      <c r="I57" s="20">
        <v>306</v>
      </c>
      <c r="J57" s="20">
        <v>328</v>
      </c>
      <c r="K57" s="20">
        <v>457</v>
      </c>
      <c r="L57" s="20">
        <v>367</v>
      </c>
      <c r="M57" s="20">
        <v>308</v>
      </c>
      <c r="N57" s="20">
        <v>330</v>
      </c>
      <c r="O57" s="20">
        <v>416</v>
      </c>
      <c r="P57" s="20"/>
      <c r="Q57" s="21"/>
    </row>
    <row r="58" spans="1:17" ht="13.5" customHeight="1" x14ac:dyDescent="0.15">
      <c r="A58" s="10"/>
      <c r="B58" s="8" t="s">
        <v>117</v>
      </c>
      <c r="C58" s="41" t="s">
        <v>26</v>
      </c>
      <c r="D58" s="48">
        <v>279</v>
      </c>
      <c r="E58" s="48">
        <v>343</v>
      </c>
      <c r="F58" s="48">
        <v>388</v>
      </c>
      <c r="G58" s="48">
        <v>382</v>
      </c>
      <c r="H58" s="48">
        <v>467</v>
      </c>
      <c r="I58" s="48">
        <v>533</v>
      </c>
      <c r="J58" s="48">
        <v>507</v>
      </c>
      <c r="K58" s="48">
        <v>485</v>
      </c>
      <c r="L58" s="48">
        <v>459</v>
      </c>
      <c r="M58" s="48">
        <v>373</v>
      </c>
      <c r="N58" s="48">
        <v>565</v>
      </c>
      <c r="O58" s="48">
        <v>449</v>
      </c>
      <c r="P58" s="22">
        <f>SUM(D57:O58)</f>
        <v>9024</v>
      </c>
      <c r="Q58" s="23">
        <f>ROUND(P58*1.25,0)</f>
        <v>11280</v>
      </c>
    </row>
    <row r="59" spans="1:17" ht="13.5" customHeight="1" x14ac:dyDescent="0.15">
      <c r="A59" s="12" t="s">
        <v>41</v>
      </c>
      <c r="B59" s="7" t="s">
        <v>91</v>
      </c>
      <c r="C59" s="43" t="s">
        <v>25</v>
      </c>
      <c r="D59" s="61" t="s">
        <v>83</v>
      </c>
      <c r="E59" s="61" t="s">
        <v>83</v>
      </c>
      <c r="F59" s="61" t="s">
        <v>83</v>
      </c>
      <c r="G59" s="61" t="s">
        <v>83</v>
      </c>
      <c r="H59" s="61" t="s">
        <v>83</v>
      </c>
      <c r="I59" s="61" t="s">
        <v>83</v>
      </c>
      <c r="J59" s="61" t="s">
        <v>83</v>
      </c>
      <c r="K59" s="61" t="s">
        <v>83</v>
      </c>
      <c r="L59" s="61" t="s">
        <v>83</v>
      </c>
      <c r="M59" s="61" t="s">
        <v>83</v>
      </c>
      <c r="N59" s="61" t="s">
        <v>83</v>
      </c>
      <c r="O59" s="61" t="s">
        <v>83</v>
      </c>
      <c r="P59" s="62"/>
      <c r="Q59" s="63"/>
    </row>
    <row r="60" spans="1:17" ht="13.5" customHeight="1" x14ac:dyDescent="0.15">
      <c r="A60" s="10"/>
      <c r="B60" s="8" t="s">
        <v>90</v>
      </c>
      <c r="C60" s="33" t="s">
        <v>26</v>
      </c>
      <c r="D60" s="67" t="s">
        <v>83</v>
      </c>
      <c r="E60" s="67" t="s">
        <v>83</v>
      </c>
      <c r="F60" s="67" t="s">
        <v>83</v>
      </c>
      <c r="G60" s="67" t="s">
        <v>83</v>
      </c>
      <c r="H60" s="67" t="s">
        <v>83</v>
      </c>
      <c r="I60" s="67" t="s">
        <v>83</v>
      </c>
      <c r="J60" s="67" t="s">
        <v>83</v>
      </c>
      <c r="K60" s="67" t="s">
        <v>83</v>
      </c>
      <c r="L60" s="67" t="s">
        <v>83</v>
      </c>
      <c r="M60" s="67" t="s">
        <v>83</v>
      </c>
      <c r="N60" s="67" t="s">
        <v>83</v>
      </c>
      <c r="O60" s="67" t="s">
        <v>83</v>
      </c>
      <c r="P60" s="67" t="s">
        <v>132</v>
      </c>
      <c r="Q60" s="65" t="s">
        <v>130</v>
      </c>
    </row>
    <row r="61" spans="1:17" ht="13.5" customHeight="1" x14ac:dyDescent="0.15">
      <c r="A61" s="12" t="s">
        <v>42</v>
      </c>
      <c r="B61" s="7" t="s">
        <v>135</v>
      </c>
      <c r="C61" s="40" t="s">
        <v>25</v>
      </c>
      <c r="D61" s="20">
        <v>376</v>
      </c>
      <c r="E61" s="20">
        <v>357</v>
      </c>
      <c r="F61" s="20">
        <v>357</v>
      </c>
      <c r="G61" s="20">
        <v>361</v>
      </c>
      <c r="H61" s="20">
        <v>310</v>
      </c>
      <c r="I61" s="20">
        <v>428</v>
      </c>
      <c r="J61" s="20">
        <v>352</v>
      </c>
      <c r="K61" s="20">
        <v>383</v>
      </c>
      <c r="L61" s="20">
        <v>412</v>
      </c>
      <c r="M61" s="20">
        <v>448</v>
      </c>
      <c r="N61" s="20">
        <v>417</v>
      </c>
      <c r="O61" s="20">
        <v>423</v>
      </c>
      <c r="P61" s="20"/>
      <c r="Q61" s="21"/>
    </row>
    <row r="62" spans="1:17" ht="13.5" customHeight="1" x14ac:dyDescent="0.15">
      <c r="A62" s="10"/>
      <c r="B62" s="8" t="s">
        <v>136</v>
      </c>
      <c r="C62" s="41" t="s">
        <v>26</v>
      </c>
      <c r="D62" s="46">
        <v>620</v>
      </c>
      <c r="E62" s="46">
        <v>685</v>
      </c>
      <c r="F62" s="46">
        <v>571</v>
      </c>
      <c r="G62" s="46">
        <v>561</v>
      </c>
      <c r="H62" s="46">
        <v>629</v>
      </c>
      <c r="I62" s="46">
        <v>545</v>
      </c>
      <c r="J62" s="46">
        <v>563</v>
      </c>
      <c r="K62" s="46">
        <v>626</v>
      </c>
      <c r="L62" s="46">
        <v>620</v>
      </c>
      <c r="M62" s="46">
        <v>654</v>
      </c>
      <c r="N62" s="46">
        <v>682</v>
      </c>
      <c r="O62" s="46">
        <v>526</v>
      </c>
      <c r="P62" s="22">
        <f>SUM(D61:O62)</f>
        <v>11906</v>
      </c>
      <c r="Q62" s="23">
        <f>ROUND(P62*1.25,0)</f>
        <v>14883</v>
      </c>
    </row>
    <row r="63" spans="1:17" ht="13.5" customHeight="1" x14ac:dyDescent="0.15">
      <c r="A63" s="12" t="s">
        <v>43</v>
      </c>
      <c r="B63" s="7" t="s">
        <v>118</v>
      </c>
      <c r="C63" s="43" t="s">
        <v>25</v>
      </c>
      <c r="D63" s="47">
        <v>288</v>
      </c>
      <c r="E63" s="47">
        <v>332</v>
      </c>
      <c r="F63" s="47">
        <v>258</v>
      </c>
      <c r="G63" s="47">
        <v>290</v>
      </c>
      <c r="H63" s="47">
        <v>245</v>
      </c>
      <c r="I63" s="47">
        <v>264</v>
      </c>
      <c r="J63" s="47">
        <v>323</v>
      </c>
      <c r="K63" s="47">
        <v>287</v>
      </c>
      <c r="L63" s="47">
        <v>313</v>
      </c>
      <c r="M63" s="47">
        <v>333</v>
      </c>
      <c r="N63" s="47">
        <v>313</v>
      </c>
      <c r="O63" s="47">
        <v>343</v>
      </c>
      <c r="P63" s="20"/>
      <c r="Q63" s="21"/>
    </row>
    <row r="64" spans="1:17" ht="13.5" customHeight="1" x14ac:dyDescent="0.15">
      <c r="A64" s="10"/>
      <c r="B64" s="8" t="s">
        <v>119</v>
      </c>
      <c r="C64" s="33" t="s">
        <v>26</v>
      </c>
      <c r="D64" s="22">
        <v>252</v>
      </c>
      <c r="E64" s="22">
        <v>272</v>
      </c>
      <c r="F64" s="22">
        <v>242</v>
      </c>
      <c r="G64" s="22">
        <v>252</v>
      </c>
      <c r="H64" s="22">
        <v>280</v>
      </c>
      <c r="I64" s="22">
        <v>277</v>
      </c>
      <c r="J64" s="22">
        <v>305</v>
      </c>
      <c r="K64" s="22">
        <v>285</v>
      </c>
      <c r="L64" s="22">
        <v>318</v>
      </c>
      <c r="M64" s="22">
        <v>293</v>
      </c>
      <c r="N64" s="22">
        <v>308</v>
      </c>
      <c r="O64" s="22">
        <v>302</v>
      </c>
      <c r="P64" s="22">
        <f>SUM(D63:O64)</f>
        <v>6975</v>
      </c>
      <c r="Q64" s="23">
        <f>ROUND(P64*1.25,0)</f>
        <v>8719</v>
      </c>
    </row>
    <row r="65" spans="1:17" ht="13.5" customHeight="1" x14ac:dyDescent="0.15">
      <c r="A65" s="12" t="s">
        <v>70</v>
      </c>
      <c r="B65" s="7" t="s">
        <v>120</v>
      </c>
      <c r="C65" s="40" t="s">
        <v>68</v>
      </c>
      <c r="D65" s="62" t="s">
        <v>83</v>
      </c>
      <c r="E65" s="62" t="s">
        <v>83</v>
      </c>
      <c r="F65" s="62" t="s">
        <v>83</v>
      </c>
      <c r="G65" s="62" t="s">
        <v>83</v>
      </c>
      <c r="H65" s="62" t="s">
        <v>83</v>
      </c>
      <c r="I65" s="62" t="s">
        <v>83</v>
      </c>
      <c r="J65" s="62" t="s">
        <v>83</v>
      </c>
      <c r="K65" s="62" t="s">
        <v>83</v>
      </c>
      <c r="L65" s="62" t="s">
        <v>83</v>
      </c>
      <c r="M65" s="62" t="s">
        <v>83</v>
      </c>
      <c r="N65" s="62" t="s">
        <v>83</v>
      </c>
      <c r="O65" s="62" t="s">
        <v>83</v>
      </c>
      <c r="P65" s="62"/>
      <c r="Q65" s="63"/>
    </row>
    <row r="66" spans="1:17" ht="13.5" customHeight="1" x14ac:dyDescent="0.15">
      <c r="A66" s="10"/>
      <c r="B66" s="8" t="s">
        <v>121</v>
      </c>
      <c r="C66" s="41" t="s">
        <v>67</v>
      </c>
      <c r="D66" s="66" t="s">
        <v>83</v>
      </c>
      <c r="E66" s="66" t="s">
        <v>83</v>
      </c>
      <c r="F66" s="66" t="s">
        <v>83</v>
      </c>
      <c r="G66" s="66" t="s">
        <v>83</v>
      </c>
      <c r="H66" s="66" t="s">
        <v>83</v>
      </c>
      <c r="I66" s="66" t="s">
        <v>83</v>
      </c>
      <c r="J66" s="66" t="s">
        <v>83</v>
      </c>
      <c r="K66" s="66" t="s">
        <v>83</v>
      </c>
      <c r="L66" s="66" t="s">
        <v>83</v>
      </c>
      <c r="M66" s="66" t="s">
        <v>83</v>
      </c>
      <c r="N66" s="66" t="s">
        <v>83</v>
      </c>
      <c r="O66" s="66" t="s">
        <v>83</v>
      </c>
      <c r="P66" s="67" t="s">
        <v>132</v>
      </c>
      <c r="Q66" s="65" t="s">
        <v>130</v>
      </c>
    </row>
    <row r="67" spans="1:17" ht="13.5" customHeight="1" x14ac:dyDescent="0.15">
      <c r="A67" s="12" t="s">
        <v>71</v>
      </c>
      <c r="B67" s="7" t="s">
        <v>122</v>
      </c>
      <c r="C67" s="43" t="s">
        <v>68</v>
      </c>
      <c r="D67" s="47">
        <v>787</v>
      </c>
      <c r="E67" s="47">
        <v>907</v>
      </c>
      <c r="F67" s="47">
        <v>647</v>
      </c>
      <c r="G67" s="47">
        <v>681</v>
      </c>
      <c r="H67" s="47">
        <v>635</v>
      </c>
      <c r="I67" s="47">
        <v>593</v>
      </c>
      <c r="J67" s="47">
        <v>695</v>
      </c>
      <c r="K67" s="47">
        <v>683</v>
      </c>
      <c r="L67" s="47">
        <v>675</v>
      </c>
      <c r="M67" s="47">
        <v>662</v>
      </c>
      <c r="N67" s="47">
        <v>673</v>
      </c>
      <c r="O67" s="47">
        <v>662</v>
      </c>
      <c r="P67" s="20"/>
      <c r="Q67" s="21"/>
    </row>
    <row r="68" spans="1:17" ht="13.5" customHeight="1" x14ac:dyDescent="0.15">
      <c r="A68" s="10"/>
      <c r="B68" s="8" t="s">
        <v>123</v>
      </c>
      <c r="C68" s="33" t="s">
        <v>67</v>
      </c>
      <c r="D68" s="22">
        <v>401</v>
      </c>
      <c r="E68" s="22">
        <v>483</v>
      </c>
      <c r="F68" s="22">
        <v>511</v>
      </c>
      <c r="G68" s="22">
        <v>583</v>
      </c>
      <c r="H68" s="22">
        <v>566</v>
      </c>
      <c r="I68" s="22">
        <v>559</v>
      </c>
      <c r="J68" s="22">
        <v>620</v>
      </c>
      <c r="K68" s="22">
        <v>695</v>
      </c>
      <c r="L68" s="22">
        <v>675</v>
      </c>
      <c r="M68" s="22">
        <v>730</v>
      </c>
      <c r="N68" s="22">
        <v>812</v>
      </c>
      <c r="O68" s="22">
        <v>689</v>
      </c>
      <c r="P68" s="22">
        <f>SUM(D67:O68)</f>
        <v>15624</v>
      </c>
      <c r="Q68" s="23">
        <f>P68*1.25</f>
        <v>19530</v>
      </c>
    </row>
    <row r="69" spans="1:17" ht="13.5" customHeight="1" x14ac:dyDescent="0.15">
      <c r="A69" s="12" t="s">
        <v>72</v>
      </c>
      <c r="B69" s="7" t="s">
        <v>124</v>
      </c>
      <c r="C69" s="40" t="s">
        <v>68</v>
      </c>
      <c r="D69" s="20">
        <v>66</v>
      </c>
      <c r="E69" s="20">
        <v>122</v>
      </c>
      <c r="F69" s="20">
        <v>147</v>
      </c>
      <c r="G69" s="20">
        <v>190</v>
      </c>
      <c r="H69" s="20">
        <v>231</v>
      </c>
      <c r="I69" s="20">
        <v>272</v>
      </c>
      <c r="J69" s="20">
        <v>221</v>
      </c>
      <c r="K69" s="20">
        <v>290</v>
      </c>
      <c r="L69" s="20">
        <v>291</v>
      </c>
      <c r="M69" s="20">
        <v>420</v>
      </c>
      <c r="N69" s="20">
        <v>252</v>
      </c>
      <c r="O69" s="20">
        <v>105</v>
      </c>
      <c r="P69" s="20"/>
      <c r="Q69" s="21"/>
    </row>
    <row r="70" spans="1:17" ht="13.5" customHeight="1" x14ac:dyDescent="0.15">
      <c r="A70" s="10"/>
      <c r="B70" s="8" t="s">
        <v>125</v>
      </c>
      <c r="C70" s="41" t="s">
        <v>67</v>
      </c>
      <c r="D70" s="46">
        <v>133</v>
      </c>
      <c r="E70" s="46">
        <v>321</v>
      </c>
      <c r="F70" s="46">
        <v>283</v>
      </c>
      <c r="G70" s="46">
        <v>314</v>
      </c>
      <c r="H70" s="46">
        <v>275</v>
      </c>
      <c r="I70" s="46">
        <v>351</v>
      </c>
      <c r="J70" s="46">
        <v>281</v>
      </c>
      <c r="K70" s="46">
        <v>226</v>
      </c>
      <c r="L70" s="46">
        <v>215</v>
      </c>
      <c r="M70" s="46">
        <v>167</v>
      </c>
      <c r="N70" s="46">
        <v>142</v>
      </c>
      <c r="O70" s="46">
        <v>93</v>
      </c>
      <c r="P70" s="22">
        <f>SUM(D69:O70)</f>
        <v>5408</v>
      </c>
      <c r="Q70" s="23">
        <f>P70*1.25</f>
        <v>6760</v>
      </c>
    </row>
    <row r="71" spans="1:17" ht="13.5" customHeight="1" x14ac:dyDescent="0.15">
      <c r="A71" s="12" t="s">
        <v>73</v>
      </c>
      <c r="B71" s="7" t="s">
        <v>124</v>
      </c>
      <c r="C71" s="43" t="s">
        <v>68</v>
      </c>
      <c r="D71" s="47">
        <v>55</v>
      </c>
      <c r="E71" s="47">
        <v>100</v>
      </c>
      <c r="F71" s="47">
        <v>130</v>
      </c>
      <c r="G71" s="47">
        <v>144</v>
      </c>
      <c r="H71" s="47">
        <v>174</v>
      </c>
      <c r="I71" s="47">
        <v>209</v>
      </c>
      <c r="J71" s="47">
        <v>213</v>
      </c>
      <c r="K71" s="47">
        <v>262</v>
      </c>
      <c r="L71" s="47">
        <v>277</v>
      </c>
      <c r="M71" s="47">
        <v>458</v>
      </c>
      <c r="N71" s="47">
        <v>218</v>
      </c>
      <c r="O71" s="47">
        <v>102</v>
      </c>
      <c r="P71" s="20"/>
      <c r="Q71" s="21"/>
    </row>
    <row r="72" spans="1:17" ht="13.5" customHeight="1" x14ac:dyDescent="0.15">
      <c r="A72" s="10"/>
      <c r="B72" s="6" t="s">
        <v>126</v>
      </c>
      <c r="C72" s="33" t="s">
        <v>67</v>
      </c>
      <c r="D72" s="22">
        <v>103</v>
      </c>
      <c r="E72" s="22">
        <v>275</v>
      </c>
      <c r="F72" s="22">
        <v>223</v>
      </c>
      <c r="G72" s="22">
        <v>285</v>
      </c>
      <c r="H72" s="22">
        <v>225</v>
      </c>
      <c r="I72" s="22">
        <v>304</v>
      </c>
      <c r="J72" s="22">
        <v>274</v>
      </c>
      <c r="K72" s="22">
        <v>217</v>
      </c>
      <c r="L72" s="22">
        <v>183</v>
      </c>
      <c r="M72" s="22">
        <v>152</v>
      </c>
      <c r="N72" s="22">
        <v>108</v>
      </c>
      <c r="O72" s="22">
        <v>68</v>
      </c>
      <c r="P72" s="22">
        <f>SUM(D71:O72)</f>
        <v>4759</v>
      </c>
      <c r="Q72" s="23">
        <f>P72*1.25</f>
        <v>5948.75</v>
      </c>
    </row>
    <row r="73" spans="1:17" ht="13.5" customHeight="1" x14ac:dyDescent="0.15">
      <c r="A73" s="12" t="s">
        <v>74</v>
      </c>
      <c r="B73" s="7" t="s">
        <v>127</v>
      </c>
      <c r="C73" s="40" t="s">
        <v>68</v>
      </c>
      <c r="D73" s="20">
        <v>211</v>
      </c>
      <c r="E73" s="20">
        <v>348</v>
      </c>
      <c r="F73" s="20">
        <v>365</v>
      </c>
      <c r="G73" s="20">
        <v>476</v>
      </c>
      <c r="H73" s="20">
        <v>424</v>
      </c>
      <c r="I73" s="20">
        <v>399</v>
      </c>
      <c r="J73" s="20">
        <v>410</v>
      </c>
      <c r="K73" s="20">
        <v>357</v>
      </c>
      <c r="L73" s="20">
        <v>355</v>
      </c>
      <c r="M73" s="20">
        <v>357</v>
      </c>
      <c r="N73" s="20">
        <v>337</v>
      </c>
      <c r="O73" s="20">
        <v>247</v>
      </c>
      <c r="P73" s="20"/>
      <c r="Q73" s="21"/>
    </row>
    <row r="74" spans="1:17" ht="13.5" customHeight="1" x14ac:dyDescent="0.15">
      <c r="A74" s="10"/>
      <c r="B74" s="8" t="s">
        <v>126</v>
      </c>
      <c r="C74" s="41" t="s">
        <v>67</v>
      </c>
      <c r="D74" s="46">
        <v>106</v>
      </c>
      <c r="E74" s="46">
        <v>210</v>
      </c>
      <c r="F74" s="46">
        <v>200</v>
      </c>
      <c r="G74" s="46">
        <v>239</v>
      </c>
      <c r="H74" s="46">
        <v>266</v>
      </c>
      <c r="I74" s="46">
        <v>311</v>
      </c>
      <c r="J74" s="46">
        <v>284</v>
      </c>
      <c r="K74" s="46">
        <v>347</v>
      </c>
      <c r="L74" s="46">
        <v>383</v>
      </c>
      <c r="M74" s="46">
        <v>403</v>
      </c>
      <c r="N74" s="46">
        <v>320</v>
      </c>
      <c r="O74" s="46">
        <v>206</v>
      </c>
      <c r="P74" s="22">
        <f>SUM(D73:O74)</f>
        <v>7561</v>
      </c>
      <c r="Q74" s="23">
        <f>P74*1.25</f>
        <v>9451.25</v>
      </c>
    </row>
    <row r="75" spans="1:17" ht="13.5" customHeight="1" x14ac:dyDescent="0.15">
      <c r="A75" s="12" t="s">
        <v>75</v>
      </c>
      <c r="B75" s="7" t="s">
        <v>128</v>
      </c>
      <c r="C75" s="43" t="s">
        <v>68</v>
      </c>
      <c r="D75" s="47">
        <v>78</v>
      </c>
      <c r="E75" s="47">
        <v>144</v>
      </c>
      <c r="F75" s="47">
        <v>118</v>
      </c>
      <c r="G75" s="47">
        <v>140</v>
      </c>
      <c r="H75" s="47">
        <v>205</v>
      </c>
      <c r="I75" s="47">
        <v>239</v>
      </c>
      <c r="J75" s="47">
        <v>244</v>
      </c>
      <c r="K75" s="47">
        <v>351</v>
      </c>
      <c r="L75" s="47">
        <v>386</v>
      </c>
      <c r="M75" s="47">
        <v>649</v>
      </c>
      <c r="N75" s="47">
        <v>245</v>
      </c>
      <c r="O75" s="47">
        <v>72</v>
      </c>
      <c r="P75" s="20"/>
      <c r="Q75" s="21"/>
    </row>
    <row r="76" spans="1:17" ht="13.5" customHeight="1" x14ac:dyDescent="0.15">
      <c r="A76" s="10"/>
      <c r="B76" s="8" t="s">
        <v>126</v>
      </c>
      <c r="C76" s="33" t="s">
        <v>67</v>
      </c>
      <c r="D76" s="22">
        <v>181</v>
      </c>
      <c r="E76" s="22">
        <v>503</v>
      </c>
      <c r="F76" s="22">
        <v>314</v>
      </c>
      <c r="G76" s="22">
        <v>439</v>
      </c>
      <c r="H76" s="22">
        <v>318</v>
      </c>
      <c r="I76" s="22">
        <v>366</v>
      </c>
      <c r="J76" s="22">
        <v>343</v>
      </c>
      <c r="K76" s="22">
        <v>239</v>
      </c>
      <c r="L76" s="22">
        <v>184</v>
      </c>
      <c r="M76" s="22">
        <v>141</v>
      </c>
      <c r="N76" s="22">
        <v>72</v>
      </c>
      <c r="O76" s="22">
        <v>64</v>
      </c>
      <c r="P76" s="22">
        <f>SUM(D75:O76)</f>
        <v>6035</v>
      </c>
      <c r="Q76" s="23">
        <f>P76*1.25</f>
        <v>7543.75</v>
      </c>
    </row>
    <row r="77" spans="1:17" ht="13.5" customHeight="1" x14ac:dyDescent="0.15">
      <c r="A77" s="12" t="s">
        <v>76</v>
      </c>
      <c r="B77" s="7" t="s">
        <v>120</v>
      </c>
      <c r="C77" s="43" t="s">
        <v>68</v>
      </c>
      <c r="D77" s="61" t="s">
        <v>83</v>
      </c>
      <c r="E77" s="61" t="s">
        <v>83</v>
      </c>
      <c r="F77" s="61" t="s">
        <v>83</v>
      </c>
      <c r="G77" s="61" t="s">
        <v>83</v>
      </c>
      <c r="H77" s="61" t="s">
        <v>83</v>
      </c>
      <c r="I77" s="61" t="s">
        <v>83</v>
      </c>
      <c r="J77" s="61" t="s">
        <v>83</v>
      </c>
      <c r="K77" s="61" t="s">
        <v>83</v>
      </c>
      <c r="L77" s="61" t="s">
        <v>83</v>
      </c>
      <c r="M77" s="61" t="s">
        <v>83</v>
      </c>
      <c r="N77" s="61" t="s">
        <v>83</v>
      </c>
      <c r="O77" s="61" t="s">
        <v>83</v>
      </c>
      <c r="P77" s="62"/>
      <c r="Q77" s="63"/>
    </row>
    <row r="78" spans="1:17" ht="13.5" customHeight="1" x14ac:dyDescent="0.15">
      <c r="A78" s="5"/>
      <c r="B78" s="13" t="s">
        <v>121</v>
      </c>
      <c r="C78" s="45" t="s">
        <v>67</v>
      </c>
      <c r="D78" s="64" t="s">
        <v>83</v>
      </c>
      <c r="E78" s="64" t="s">
        <v>83</v>
      </c>
      <c r="F78" s="64" t="s">
        <v>83</v>
      </c>
      <c r="G78" s="64" t="s">
        <v>83</v>
      </c>
      <c r="H78" s="64" t="s">
        <v>83</v>
      </c>
      <c r="I78" s="64" t="s">
        <v>83</v>
      </c>
      <c r="J78" s="64" t="s">
        <v>83</v>
      </c>
      <c r="K78" s="64" t="s">
        <v>83</v>
      </c>
      <c r="L78" s="64" t="s">
        <v>83</v>
      </c>
      <c r="M78" s="64" t="s">
        <v>83</v>
      </c>
      <c r="N78" s="64" t="s">
        <v>83</v>
      </c>
      <c r="O78" s="64" t="s">
        <v>83</v>
      </c>
      <c r="P78" s="64" t="s">
        <v>131</v>
      </c>
      <c r="Q78" s="65" t="s">
        <v>130</v>
      </c>
    </row>
    <row r="79" spans="1:17" ht="13.35" customHeight="1" x14ac:dyDescent="0.15">
      <c r="B79" s="1"/>
      <c r="M79" s="38" t="s">
        <v>50</v>
      </c>
      <c r="O79" s="35"/>
      <c r="P79" s="35"/>
      <c r="Q79" s="35"/>
    </row>
    <row r="80" spans="1:17" ht="13.15" customHeight="1" x14ac:dyDescent="0.15">
      <c r="A80" s="34"/>
      <c r="B80" s="34"/>
      <c r="C80" s="34"/>
      <c r="D80" s="34"/>
      <c r="E80" s="34"/>
      <c r="F80" s="34"/>
      <c r="G80" s="34"/>
      <c r="H80" s="34"/>
      <c r="I80" s="36" t="s">
        <v>58</v>
      </c>
      <c r="J80" s="36"/>
      <c r="K80" s="36"/>
      <c r="M80" s="37" t="s">
        <v>59</v>
      </c>
      <c r="N80" s="36"/>
      <c r="O80" s="34"/>
      <c r="P80" s="34"/>
      <c r="Q80" s="34"/>
    </row>
    <row r="81" spans="1:17" ht="17.100000000000001" customHeight="1" x14ac:dyDescent="0.15">
      <c r="B81" s="3"/>
      <c r="D81" s="75" t="s">
        <v>27</v>
      </c>
      <c r="E81" s="76"/>
      <c r="F81" s="76"/>
      <c r="G81" s="76"/>
      <c r="H81" s="76"/>
      <c r="I81" s="76"/>
      <c r="J81" s="77" t="s">
        <v>78</v>
      </c>
      <c r="K81" s="77"/>
      <c r="L81" s="77"/>
    </row>
    <row r="82" spans="1:17" ht="13.35" customHeight="1" x14ac:dyDescent="0.15">
      <c r="B82" s="4"/>
      <c r="Q82" s="3" t="s">
        <v>9</v>
      </c>
    </row>
    <row r="83" spans="1:17" ht="13.5" customHeight="1" x14ac:dyDescent="0.15">
      <c r="A83" s="78" t="s">
        <v>54</v>
      </c>
      <c r="B83" s="79"/>
      <c r="C83" s="80"/>
      <c r="D83" s="70" t="s">
        <v>11</v>
      </c>
      <c r="E83" s="70" t="s">
        <v>12</v>
      </c>
      <c r="F83" s="70" t="s">
        <v>13</v>
      </c>
      <c r="G83" s="70" t="s">
        <v>14</v>
      </c>
      <c r="H83" s="70" t="s">
        <v>15</v>
      </c>
      <c r="I83" s="70" t="s">
        <v>16</v>
      </c>
      <c r="J83" s="70" t="s">
        <v>17</v>
      </c>
      <c r="K83" s="70" t="s">
        <v>18</v>
      </c>
      <c r="L83" s="70" t="s">
        <v>19</v>
      </c>
      <c r="M83" s="70" t="s">
        <v>20</v>
      </c>
      <c r="N83" s="70" t="s">
        <v>21</v>
      </c>
      <c r="O83" s="70" t="s">
        <v>22</v>
      </c>
      <c r="P83" s="30" t="s">
        <v>51</v>
      </c>
      <c r="Q83" s="9" t="s">
        <v>10</v>
      </c>
    </row>
    <row r="84" spans="1:17" ht="13.5" customHeight="1" x14ac:dyDescent="0.15">
      <c r="A84" s="72" t="s">
        <v>53</v>
      </c>
      <c r="B84" s="73"/>
      <c r="C84" s="74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33" t="s">
        <v>23</v>
      </c>
      <c r="Q84" s="11" t="s">
        <v>23</v>
      </c>
    </row>
    <row r="85" spans="1:17" ht="13.5" customHeight="1" x14ac:dyDescent="0.15">
      <c r="A85" s="12" t="s">
        <v>77</v>
      </c>
      <c r="B85" s="7" t="s">
        <v>127</v>
      </c>
      <c r="C85" s="40" t="s">
        <v>68</v>
      </c>
      <c r="D85" s="20">
        <v>195</v>
      </c>
      <c r="E85" s="20">
        <v>309</v>
      </c>
      <c r="F85" s="20">
        <v>358</v>
      </c>
      <c r="G85" s="20">
        <v>430</v>
      </c>
      <c r="H85" s="20">
        <v>411</v>
      </c>
      <c r="I85" s="20">
        <v>413</v>
      </c>
      <c r="J85" s="20">
        <v>443</v>
      </c>
      <c r="K85" s="20">
        <v>441</v>
      </c>
      <c r="L85" s="20">
        <v>461</v>
      </c>
      <c r="M85" s="20">
        <v>519</v>
      </c>
      <c r="N85" s="20">
        <v>426</v>
      </c>
      <c r="O85" s="20">
        <v>278</v>
      </c>
      <c r="P85" s="20"/>
      <c r="Q85" s="21"/>
    </row>
    <row r="86" spans="1:17" ht="13.5" customHeight="1" x14ac:dyDescent="0.15">
      <c r="A86" s="10"/>
      <c r="B86" s="8" t="s">
        <v>126</v>
      </c>
      <c r="C86" s="41" t="s">
        <v>67</v>
      </c>
      <c r="D86" s="46">
        <v>145</v>
      </c>
      <c r="E86" s="46">
        <v>355</v>
      </c>
      <c r="F86" s="46">
        <v>296</v>
      </c>
      <c r="G86" s="46">
        <v>351</v>
      </c>
      <c r="H86" s="46">
        <v>315</v>
      </c>
      <c r="I86" s="46">
        <v>357</v>
      </c>
      <c r="J86" s="46">
        <v>355</v>
      </c>
      <c r="K86" s="46">
        <v>364</v>
      </c>
      <c r="L86" s="46">
        <v>381</v>
      </c>
      <c r="M86" s="46">
        <v>363</v>
      </c>
      <c r="N86" s="46">
        <v>346</v>
      </c>
      <c r="O86" s="46">
        <v>263</v>
      </c>
      <c r="P86" s="22">
        <f>SUM(D85:O86)</f>
        <v>8575</v>
      </c>
      <c r="Q86" s="23">
        <f>ROUND(P86*1.25,0)</f>
        <v>10719</v>
      </c>
    </row>
    <row r="87" spans="1:17" ht="13.5" customHeight="1" x14ac:dyDescent="0.15">
      <c r="A87" s="12"/>
      <c r="B87" s="7"/>
      <c r="C87" s="43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20"/>
      <c r="Q87" s="21"/>
    </row>
    <row r="88" spans="1:17" ht="13.5" customHeight="1" x14ac:dyDescent="0.15">
      <c r="A88" s="10"/>
      <c r="B88" s="8"/>
      <c r="C88" s="33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3"/>
    </row>
    <row r="89" spans="1:17" ht="13.5" customHeight="1" x14ac:dyDescent="0.15">
      <c r="A89" s="12"/>
      <c r="B89" s="7"/>
      <c r="C89" s="4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1"/>
    </row>
    <row r="90" spans="1:17" ht="13.5" customHeight="1" x14ac:dyDescent="0.15">
      <c r="A90" s="10"/>
      <c r="B90" s="8"/>
      <c r="C90" s="41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22"/>
      <c r="Q90" s="23"/>
    </row>
    <row r="91" spans="1:17" ht="13.5" customHeight="1" x14ac:dyDescent="0.15">
      <c r="A91" s="12"/>
      <c r="B91" s="7"/>
      <c r="C91" s="43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20"/>
      <c r="Q91" s="21"/>
    </row>
    <row r="92" spans="1:17" ht="13.5" customHeight="1" x14ac:dyDescent="0.15">
      <c r="A92" s="10"/>
      <c r="B92" s="8"/>
      <c r="C92" s="33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3"/>
    </row>
    <row r="93" spans="1:17" ht="13.5" customHeight="1" x14ac:dyDescent="0.15">
      <c r="A93" s="24"/>
      <c r="B93" s="7"/>
      <c r="C93" s="4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6"/>
      <c r="Q93" s="27"/>
    </row>
    <row r="94" spans="1:17" ht="13.5" customHeight="1" x14ac:dyDescent="0.15">
      <c r="A94" s="24"/>
      <c r="B94" s="25"/>
      <c r="C94" s="41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22"/>
      <c r="Q94" s="23"/>
    </row>
    <row r="95" spans="1:17" ht="13.5" customHeight="1" x14ac:dyDescent="0.15">
      <c r="A95" s="12"/>
      <c r="B95" s="7"/>
      <c r="C95" s="43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20"/>
      <c r="Q95" s="21"/>
    </row>
    <row r="96" spans="1:17" ht="13.5" customHeight="1" x14ac:dyDescent="0.15">
      <c r="A96" s="10"/>
      <c r="B96" s="8"/>
      <c r="C96" s="33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3"/>
    </row>
    <row r="97" spans="1:17" ht="13.5" customHeight="1" x14ac:dyDescent="0.15">
      <c r="A97" s="12"/>
      <c r="B97" s="7"/>
      <c r="C97" s="4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1"/>
    </row>
    <row r="98" spans="1:17" ht="13.5" customHeight="1" x14ac:dyDescent="0.15">
      <c r="A98" s="10"/>
      <c r="B98" s="8"/>
      <c r="C98" s="41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22"/>
      <c r="Q98" s="23"/>
    </row>
    <row r="99" spans="1:17" ht="13.5" customHeight="1" x14ac:dyDescent="0.15">
      <c r="A99" s="12"/>
      <c r="B99" s="7"/>
      <c r="C99" s="43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20"/>
      <c r="Q99" s="21"/>
    </row>
    <row r="100" spans="1:17" ht="13.5" customHeight="1" x14ac:dyDescent="0.15">
      <c r="A100" s="10"/>
      <c r="B100" s="8"/>
      <c r="C100" s="33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3"/>
    </row>
    <row r="101" spans="1:17" ht="13.5" customHeight="1" x14ac:dyDescent="0.15">
      <c r="A101" s="12"/>
      <c r="B101" s="7"/>
      <c r="C101" s="4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1"/>
    </row>
    <row r="102" spans="1:17" ht="13.5" customHeight="1" x14ac:dyDescent="0.15">
      <c r="A102" s="10"/>
      <c r="B102" s="8"/>
      <c r="C102" s="41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22"/>
      <c r="Q102" s="23"/>
    </row>
    <row r="103" spans="1:17" ht="13.5" customHeight="1" x14ac:dyDescent="0.15">
      <c r="A103" s="12"/>
      <c r="B103" s="7"/>
      <c r="C103" s="43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20"/>
      <c r="Q103" s="21"/>
    </row>
    <row r="104" spans="1:17" ht="13.5" customHeight="1" x14ac:dyDescent="0.15">
      <c r="A104" s="10"/>
      <c r="B104" s="8"/>
      <c r="C104" s="33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3"/>
    </row>
    <row r="105" spans="1:17" ht="13.5" customHeight="1" x14ac:dyDescent="0.15">
      <c r="A105" s="12"/>
      <c r="B105" s="7"/>
      <c r="C105" s="4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1"/>
    </row>
    <row r="106" spans="1:17" ht="13.5" customHeight="1" x14ac:dyDescent="0.15">
      <c r="A106" s="10"/>
      <c r="B106" s="8"/>
      <c r="C106" s="41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22"/>
      <c r="Q106" s="23"/>
    </row>
    <row r="107" spans="1:17" ht="13.5" customHeight="1" x14ac:dyDescent="0.15">
      <c r="A107" s="12"/>
      <c r="B107" s="7"/>
      <c r="C107" s="43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20"/>
      <c r="Q107" s="21"/>
    </row>
    <row r="108" spans="1:17" ht="13.5" customHeight="1" x14ac:dyDescent="0.15">
      <c r="A108" s="10"/>
      <c r="B108" s="8"/>
      <c r="C108" s="33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3"/>
    </row>
    <row r="109" spans="1:17" ht="13.5" customHeight="1" x14ac:dyDescent="0.15">
      <c r="A109" s="12"/>
      <c r="B109" s="7"/>
      <c r="C109" s="4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1"/>
    </row>
    <row r="110" spans="1:17" ht="13.5" customHeight="1" x14ac:dyDescent="0.15">
      <c r="A110" s="10"/>
      <c r="B110" s="8"/>
      <c r="C110" s="41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22"/>
      <c r="Q110" s="23"/>
    </row>
    <row r="111" spans="1:17" ht="13.5" customHeight="1" x14ac:dyDescent="0.15">
      <c r="A111" s="12"/>
      <c r="B111" s="7"/>
      <c r="C111" s="43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20"/>
      <c r="Q111" s="21"/>
    </row>
    <row r="112" spans="1:17" ht="13.5" customHeight="1" x14ac:dyDescent="0.15">
      <c r="A112" s="10"/>
      <c r="C112" s="33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3"/>
    </row>
    <row r="113" spans="1:17" ht="13.5" customHeight="1" x14ac:dyDescent="0.15">
      <c r="A113" s="12"/>
      <c r="B113" s="7"/>
      <c r="C113" s="4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1"/>
    </row>
    <row r="114" spans="1:17" ht="13.5" customHeight="1" x14ac:dyDescent="0.15">
      <c r="A114" s="10"/>
      <c r="B114" s="8"/>
      <c r="C114" s="41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22"/>
      <c r="Q114" s="23"/>
    </row>
    <row r="115" spans="1:17" ht="13.5" customHeight="1" x14ac:dyDescent="0.15">
      <c r="A115" s="12"/>
      <c r="B115" s="7"/>
      <c r="C115" s="43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20"/>
      <c r="Q115" s="21"/>
    </row>
    <row r="116" spans="1:17" ht="13.5" customHeight="1" x14ac:dyDescent="0.15">
      <c r="A116" s="10"/>
      <c r="B116" s="8"/>
      <c r="C116" s="33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3"/>
    </row>
    <row r="117" spans="1:17" ht="13.5" customHeight="1" x14ac:dyDescent="0.15">
      <c r="A117" s="12"/>
      <c r="B117" s="7"/>
      <c r="C117" s="43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20"/>
      <c r="Q117" s="21"/>
    </row>
    <row r="118" spans="1:17" ht="13.5" customHeight="1" x14ac:dyDescent="0.15">
      <c r="A118" s="5"/>
      <c r="B118" s="13"/>
      <c r="C118" s="45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23"/>
    </row>
    <row r="119" spans="1:17" ht="13.35" customHeight="1" x14ac:dyDescent="0.15">
      <c r="B119" s="1"/>
      <c r="M119" s="38" t="s">
        <v>50</v>
      </c>
      <c r="O119" s="35"/>
      <c r="P119" s="35"/>
      <c r="Q119" s="35"/>
    </row>
    <row r="120" spans="1:17" ht="13.15" customHeight="1" x14ac:dyDescent="0.15">
      <c r="A120" s="34"/>
      <c r="B120" s="34"/>
      <c r="C120" s="34"/>
      <c r="D120" s="34"/>
      <c r="E120" s="34"/>
      <c r="F120" s="34"/>
      <c r="G120" s="34"/>
      <c r="H120" s="34"/>
      <c r="I120" s="36" t="s">
        <v>56</v>
      </c>
      <c r="J120" s="36"/>
      <c r="K120" s="36"/>
      <c r="M120" s="37" t="s">
        <v>59</v>
      </c>
      <c r="N120" s="36"/>
      <c r="O120" s="34"/>
      <c r="P120" s="34"/>
      <c r="Q120" s="34"/>
    </row>
  </sheetData>
  <mergeCells count="48">
    <mergeCell ref="H43:H44"/>
    <mergeCell ref="I43:I44"/>
    <mergeCell ref="A43:C43"/>
    <mergeCell ref="D43:D44"/>
    <mergeCell ref="E43:E44"/>
    <mergeCell ref="F43:F44"/>
    <mergeCell ref="G43:G44"/>
    <mergeCell ref="D1:I1"/>
    <mergeCell ref="J1:L1"/>
    <mergeCell ref="D41:I41"/>
    <mergeCell ref="J41:L41"/>
    <mergeCell ref="D3:D4"/>
    <mergeCell ref="E3:E4"/>
    <mergeCell ref="F3:F4"/>
    <mergeCell ref="L3:L4"/>
    <mergeCell ref="O3:O4"/>
    <mergeCell ref="G3:G4"/>
    <mergeCell ref="H3:H4"/>
    <mergeCell ref="I3:I4"/>
    <mergeCell ref="J3:J4"/>
    <mergeCell ref="M3:M4"/>
    <mergeCell ref="N3:N4"/>
    <mergeCell ref="A3:C3"/>
    <mergeCell ref="N43:N44"/>
    <mergeCell ref="O43:O44"/>
    <mergeCell ref="J43:J44"/>
    <mergeCell ref="K43:K44"/>
    <mergeCell ref="L43:L44"/>
    <mergeCell ref="M43:M44"/>
    <mergeCell ref="A4:C4"/>
    <mergeCell ref="A44:C44"/>
    <mergeCell ref="K3:K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O83:O84"/>
    <mergeCell ref="A84:C84"/>
    <mergeCell ref="K83:K84"/>
    <mergeCell ref="L83:L84"/>
    <mergeCell ref="M83:M84"/>
    <mergeCell ref="N83:N8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zoomScaleNormal="100" zoomScaleSheetLayoutView="85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5" t="s">
        <v>29</v>
      </c>
      <c r="E1" s="76"/>
      <c r="F1" s="76"/>
      <c r="G1" s="76"/>
      <c r="H1" s="76"/>
      <c r="I1" s="76"/>
      <c r="J1" s="77" t="s">
        <v>78</v>
      </c>
      <c r="K1" s="77"/>
      <c r="L1" s="77"/>
    </row>
    <row r="2" spans="1:17" ht="13.15" customHeight="1" x14ac:dyDescent="0.15">
      <c r="B2" s="4"/>
      <c r="Q2" s="3" t="s">
        <v>9</v>
      </c>
    </row>
    <row r="3" spans="1:17" ht="13.5" customHeight="1" x14ac:dyDescent="0.15">
      <c r="A3" s="78" t="s">
        <v>54</v>
      </c>
      <c r="B3" s="79"/>
      <c r="C3" s="80"/>
      <c r="D3" s="70" t="s">
        <v>11</v>
      </c>
      <c r="E3" s="70" t="s">
        <v>12</v>
      </c>
      <c r="F3" s="70" t="s">
        <v>13</v>
      </c>
      <c r="G3" s="70" t="s">
        <v>14</v>
      </c>
      <c r="H3" s="70" t="s">
        <v>15</v>
      </c>
      <c r="I3" s="70" t="s">
        <v>16</v>
      </c>
      <c r="J3" s="70" t="s">
        <v>17</v>
      </c>
      <c r="K3" s="70" t="s">
        <v>18</v>
      </c>
      <c r="L3" s="70" t="s">
        <v>19</v>
      </c>
      <c r="M3" s="70" t="s">
        <v>20</v>
      </c>
      <c r="N3" s="70" t="s">
        <v>21</v>
      </c>
      <c r="O3" s="70" t="s">
        <v>22</v>
      </c>
      <c r="P3" s="30" t="s">
        <v>51</v>
      </c>
      <c r="Q3" s="9" t="s">
        <v>10</v>
      </c>
    </row>
    <row r="4" spans="1:17" ht="13.5" customHeight="1" x14ac:dyDescent="0.15">
      <c r="A4" s="72" t="s">
        <v>53</v>
      </c>
      <c r="B4" s="73"/>
      <c r="C4" s="74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3" t="s">
        <v>23</v>
      </c>
      <c r="Q4" s="11" t="s">
        <v>23</v>
      </c>
    </row>
    <row r="5" spans="1:17" ht="13.5" customHeight="1" x14ac:dyDescent="0.15">
      <c r="A5" s="12" t="s">
        <v>24</v>
      </c>
      <c r="B5" s="7" t="str">
        <f>(自動車!B5)</f>
        <v>市）鮒屋町中村橋線</v>
      </c>
      <c r="C5" s="40" t="s">
        <v>25</v>
      </c>
      <c r="D5" s="14">
        <v>51</v>
      </c>
      <c r="E5" s="14">
        <v>76</v>
      </c>
      <c r="F5" s="14">
        <v>60</v>
      </c>
      <c r="G5" s="14">
        <v>42</v>
      </c>
      <c r="H5" s="14">
        <v>31</v>
      </c>
      <c r="I5" s="14">
        <v>32</v>
      </c>
      <c r="J5" s="14">
        <v>41</v>
      </c>
      <c r="K5" s="14">
        <v>41</v>
      </c>
      <c r="L5" s="14">
        <v>42</v>
      </c>
      <c r="M5" s="14">
        <v>54</v>
      </c>
      <c r="N5" s="14">
        <v>68</v>
      </c>
      <c r="O5" s="14">
        <v>41</v>
      </c>
      <c r="P5" s="14"/>
      <c r="Q5" s="15"/>
    </row>
    <row r="6" spans="1:17" ht="13.5" customHeight="1" x14ac:dyDescent="0.15">
      <c r="A6" s="10"/>
      <c r="B6" s="25" t="str">
        <f>(自動車!B6)</f>
        <v>松山市三番町1丁目</v>
      </c>
      <c r="C6" s="41" t="s">
        <v>26</v>
      </c>
      <c r="D6" s="42">
        <v>23</v>
      </c>
      <c r="E6" s="42">
        <v>36</v>
      </c>
      <c r="F6" s="42">
        <v>25</v>
      </c>
      <c r="G6" s="42">
        <v>20</v>
      </c>
      <c r="H6" s="42">
        <v>35</v>
      </c>
      <c r="I6" s="42">
        <v>42</v>
      </c>
      <c r="J6" s="42">
        <v>27</v>
      </c>
      <c r="K6" s="42">
        <v>46</v>
      </c>
      <c r="L6" s="42">
        <v>50</v>
      </c>
      <c r="M6" s="42">
        <v>85</v>
      </c>
      <c r="N6" s="42">
        <v>52</v>
      </c>
      <c r="O6" s="42">
        <v>46</v>
      </c>
      <c r="P6" s="16">
        <f>SUM(D5:O6)</f>
        <v>1066</v>
      </c>
      <c r="Q6" s="17"/>
    </row>
    <row r="7" spans="1:17" ht="13.5" customHeight="1" x14ac:dyDescent="0.15">
      <c r="A7" s="12" t="s">
        <v>0</v>
      </c>
      <c r="B7" s="7" t="str">
        <f>(自動車!B7)</f>
        <v>市）三番町線</v>
      </c>
      <c r="C7" s="43" t="s">
        <v>25</v>
      </c>
      <c r="D7" s="44">
        <v>54</v>
      </c>
      <c r="E7" s="44">
        <v>215</v>
      </c>
      <c r="F7" s="44">
        <v>57</v>
      </c>
      <c r="G7" s="44">
        <v>55</v>
      </c>
      <c r="H7" s="44">
        <v>76</v>
      </c>
      <c r="I7" s="44">
        <v>71</v>
      </c>
      <c r="J7" s="44">
        <v>68</v>
      </c>
      <c r="K7" s="44">
        <v>85</v>
      </c>
      <c r="L7" s="44">
        <v>91</v>
      </c>
      <c r="M7" s="44">
        <v>84</v>
      </c>
      <c r="N7" s="44">
        <v>161</v>
      </c>
      <c r="O7" s="44">
        <v>177</v>
      </c>
      <c r="P7" s="14"/>
      <c r="Q7" s="15"/>
    </row>
    <row r="8" spans="1:17" ht="13.5" customHeight="1" x14ac:dyDescent="0.15">
      <c r="A8" s="10"/>
      <c r="B8" s="25" t="str">
        <f>(自動車!B8)</f>
        <v>松山市三番町2丁目</v>
      </c>
      <c r="C8" s="33" t="s">
        <v>26</v>
      </c>
      <c r="D8" s="16">
        <v>97</v>
      </c>
      <c r="E8" s="16">
        <v>266</v>
      </c>
      <c r="F8" s="16">
        <v>78</v>
      </c>
      <c r="G8" s="16">
        <v>70</v>
      </c>
      <c r="H8" s="16">
        <v>144</v>
      </c>
      <c r="I8" s="16">
        <v>77</v>
      </c>
      <c r="J8" s="16">
        <v>58</v>
      </c>
      <c r="K8" s="16">
        <v>75</v>
      </c>
      <c r="L8" s="16">
        <v>72</v>
      </c>
      <c r="M8" s="16">
        <v>94</v>
      </c>
      <c r="N8" s="16">
        <v>95</v>
      </c>
      <c r="O8" s="16">
        <v>96</v>
      </c>
      <c r="P8" s="16">
        <f>SUM(D7:O8)</f>
        <v>2416</v>
      </c>
      <c r="Q8" s="17"/>
    </row>
    <row r="9" spans="1:17" ht="13.5" customHeight="1" x14ac:dyDescent="0.15">
      <c r="A9" s="12" t="s">
        <v>1</v>
      </c>
      <c r="B9" s="7" t="str">
        <f>(自動車!B9)</f>
        <v>市）中之川通線</v>
      </c>
      <c r="C9" s="40" t="s">
        <v>25</v>
      </c>
      <c r="D9" s="14">
        <v>55</v>
      </c>
      <c r="E9" s="14">
        <v>75</v>
      </c>
      <c r="F9" s="14">
        <v>73</v>
      </c>
      <c r="G9" s="14">
        <v>39</v>
      </c>
      <c r="H9" s="14">
        <v>59</v>
      </c>
      <c r="I9" s="14">
        <v>108</v>
      </c>
      <c r="J9" s="14">
        <v>31</v>
      </c>
      <c r="K9" s="14">
        <v>34</v>
      </c>
      <c r="L9" s="14">
        <v>44</v>
      </c>
      <c r="M9" s="14">
        <v>80</v>
      </c>
      <c r="N9" s="14">
        <v>68</v>
      </c>
      <c r="O9" s="14">
        <v>57</v>
      </c>
      <c r="P9" s="14"/>
      <c r="Q9" s="15"/>
    </row>
    <row r="10" spans="1:17" ht="13.5" customHeight="1" x14ac:dyDescent="0.15">
      <c r="A10" s="10"/>
      <c r="B10" s="25" t="str">
        <f>(自動車!B10)</f>
        <v>松山市湊町2丁目</v>
      </c>
      <c r="C10" s="41" t="s">
        <v>26</v>
      </c>
      <c r="D10" s="42">
        <v>64</v>
      </c>
      <c r="E10" s="42">
        <v>152</v>
      </c>
      <c r="F10" s="42">
        <v>65</v>
      </c>
      <c r="G10" s="42">
        <v>65</v>
      </c>
      <c r="H10" s="42">
        <v>121</v>
      </c>
      <c r="I10" s="42">
        <v>86</v>
      </c>
      <c r="J10" s="42">
        <v>78</v>
      </c>
      <c r="K10" s="42">
        <v>36</v>
      </c>
      <c r="L10" s="42">
        <v>87</v>
      </c>
      <c r="M10" s="42">
        <v>43</v>
      </c>
      <c r="N10" s="42">
        <v>72</v>
      </c>
      <c r="O10" s="42">
        <v>67</v>
      </c>
      <c r="P10" s="16">
        <f>SUM(D9:O10)</f>
        <v>1659</v>
      </c>
      <c r="Q10" s="17"/>
    </row>
    <row r="11" spans="1:17" ht="13.5" customHeight="1" x14ac:dyDescent="0.15">
      <c r="A11" s="12" t="s">
        <v>2</v>
      </c>
      <c r="B11" s="7" t="str">
        <f>(自動車!B11)</f>
        <v>市）南北120号線</v>
      </c>
      <c r="C11" s="43" t="s">
        <v>25</v>
      </c>
      <c r="D11" s="44">
        <v>16</v>
      </c>
      <c r="E11" s="44">
        <v>32</v>
      </c>
      <c r="F11" s="44">
        <v>7</v>
      </c>
      <c r="G11" s="44">
        <v>6</v>
      </c>
      <c r="H11" s="44">
        <v>7</v>
      </c>
      <c r="I11" s="44">
        <v>6</v>
      </c>
      <c r="J11" s="44">
        <v>16</v>
      </c>
      <c r="K11" s="44">
        <v>9</v>
      </c>
      <c r="L11" s="44">
        <v>12</v>
      </c>
      <c r="M11" s="44">
        <v>6</v>
      </c>
      <c r="N11" s="44">
        <v>25</v>
      </c>
      <c r="O11" s="44">
        <v>5</v>
      </c>
      <c r="P11" s="14"/>
      <c r="Q11" s="15"/>
    </row>
    <row r="12" spans="1:17" ht="13.5" customHeight="1" x14ac:dyDescent="0.15">
      <c r="A12" s="10"/>
      <c r="B12" s="25" t="str">
        <f>(自動車!B12)</f>
        <v>松山市堀之内</v>
      </c>
      <c r="C12" s="33" t="s">
        <v>26</v>
      </c>
      <c r="D12" s="16">
        <v>6</v>
      </c>
      <c r="E12" s="16">
        <v>2</v>
      </c>
      <c r="F12" s="16">
        <v>4</v>
      </c>
      <c r="G12" s="16">
        <v>2</v>
      </c>
      <c r="H12" s="16">
        <v>4</v>
      </c>
      <c r="I12" s="16">
        <v>7</v>
      </c>
      <c r="J12" s="16">
        <v>3</v>
      </c>
      <c r="K12" s="16">
        <v>1</v>
      </c>
      <c r="L12" s="16">
        <v>3</v>
      </c>
      <c r="M12" s="16">
        <v>2</v>
      </c>
      <c r="N12" s="16">
        <v>8</v>
      </c>
      <c r="O12" s="16">
        <v>2</v>
      </c>
      <c r="P12" s="16">
        <f>SUM(D11:O12)</f>
        <v>191</v>
      </c>
      <c r="Q12" s="17"/>
    </row>
    <row r="13" spans="1:17" ht="13.5" customHeight="1" x14ac:dyDescent="0.15">
      <c r="A13" s="12" t="s">
        <v>3</v>
      </c>
      <c r="B13" s="7" t="str">
        <f>(自動車!B13)</f>
        <v>市）堀之内公園内</v>
      </c>
      <c r="C13" s="40" t="s">
        <v>25</v>
      </c>
      <c r="D13" s="14">
        <v>106</v>
      </c>
      <c r="E13" s="14">
        <v>207</v>
      </c>
      <c r="F13" s="14">
        <v>66</v>
      </c>
      <c r="G13" s="14">
        <v>61</v>
      </c>
      <c r="H13" s="14">
        <v>93</v>
      </c>
      <c r="I13" s="14">
        <v>138</v>
      </c>
      <c r="J13" s="14">
        <v>101</v>
      </c>
      <c r="K13" s="14">
        <v>107</v>
      </c>
      <c r="L13" s="14">
        <v>99</v>
      </c>
      <c r="M13" s="14">
        <v>127</v>
      </c>
      <c r="N13" s="14">
        <v>132</v>
      </c>
      <c r="O13" s="14">
        <v>149</v>
      </c>
      <c r="P13" s="14"/>
      <c r="Q13" s="15"/>
    </row>
    <row r="14" spans="1:17" ht="13.5" customHeight="1" x14ac:dyDescent="0.15">
      <c r="A14" s="10"/>
      <c r="B14" s="25" t="str">
        <f>(自動車!B14)</f>
        <v>松山市堀之内</v>
      </c>
      <c r="C14" s="41" t="s">
        <v>26</v>
      </c>
      <c r="D14" s="42">
        <v>115</v>
      </c>
      <c r="E14" s="42">
        <v>300</v>
      </c>
      <c r="F14" s="42">
        <v>168</v>
      </c>
      <c r="G14" s="42">
        <v>124</v>
      </c>
      <c r="H14" s="42">
        <v>115</v>
      </c>
      <c r="I14" s="42">
        <v>118</v>
      </c>
      <c r="J14" s="42">
        <v>115</v>
      </c>
      <c r="K14" s="42">
        <v>93</v>
      </c>
      <c r="L14" s="42">
        <v>113</v>
      </c>
      <c r="M14" s="42">
        <v>134</v>
      </c>
      <c r="N14" s="42">
        <v>196</v>
      </c>
      <c r="O14" s="42">
        <v>109</v>
      </c>
      <c r="P14" s="16">
        <f>SUM(D13:O14)</f>
        <v>3086</v>
      </c>
      <c r="Q14" s="17"/>
    </row>
    <row r="15" spans="1:17" ht="13.5" customHeight="1" x14ac:dyDescent="0.15">
      <c r="A15" s="12" t="s">
        <v>4</v>
      </c>
      <c r="B15" s="7" t="str">
        <f>(自動車!B15)</f>
        <v>市）堀之内公園内</v>
      </c>
      <c r="C15" s="43" t="s">
        <v>25</v>
      </c>
      <c r="D15" s="44">
        <v>302</v>
      </c>
      <c r="E15" s="44">
        <v>1114</v>
      </c>
      <c r="F15" s="44">
        <v>268</v>
      </c>
      <c r="G15" s="44">
        <v>195</v>
      </c>
      <c r="H15" s="44">
        <v>143</v>
      </c>
      <c r="I15" s="44">
        <v>207</v>
      </c>
      <c r="J15" s="44">
        <v>166</v>
      </c>
      <c r="K15" s="44">
        <v>158</v>
      </c>
      <c r="L15" s="44">
        <v>133</v>
      </c>
      <c r="M15" s="44">
        <v>176</v>
      </c>
      <c r="N15" s="44">
        <v>246</v>
      </c>
      <c r="O15" s="44">
        <v>165</v>
      </c>
      <c r="P15" s="14"/>
      <c r="Q15" s="15"/>
    </row>
    <row r="16" spans="1:17" ht="13.5" customHeight="1" x14ac:dyDescent="0.15">
      <c r="A16" s="10"/>
      <c r="B16" s="25" t="str">
        <f>(自動車!B16)</f>
        <v>松山市堀之内</v>
      </c>
      <c r="C16" s="49" t="s">
        <v>26</v>
      </c>
      <c r="D16" s="28">
        <v>101</v>
      </c>
      <c r="E16" s="28">
        <v>196</v>
      </c>
      <c r="F16" s="28">
        <v>145</v>
      </c>
      <c r="G16" s="28">
        <v>112</v>
      </c>
      <c r="H16" s="28">
        <v>305</v>
      </c>
      <c r="I16" s="28">
        <v>202</v>
      </c>
      <c r="J16" s="28">
        <v>196</v>
      </c>
      <c r="K16" s="28">
        <v>153</v>
      </c>
      <c r="L16" s="28">
        <v>191</v>
      </c>
      <c r="M16" s="28">
        <v>182</v>
      </c>
      <c r="N16" s="28">
        <v>518</v>
      </c>
      <c r="O16" s="28">
        <v>259</v>
      </c>
      <c r="P16" s="16">
        <f>SUM(D15:O16)</f>
        <v>5833</v>
      </c>
      <c r="Q16" s="17"/>
    </row>
    <row r="17" spans="1:17" ht="13.5" customHeight="1" x14ac:dyDescent="0.15">
      <c r="A17" s="12" t="s">
        <v>5</v>
      </c>
      <c r="B17" s="7" t="str">
        <f>(自動車!B17)</f>
        <v>市）裁判所前柳井町線</v>
      </c>
      <c r="C17" s="43" t="s">
        <v>25</v>
      </c>
      <c r="D17" s="44">
        <v>71</v>
      </c>
      <c r="E17" s="44">
        <v>212</v>
      </c>
      <c r="F17" s="44">
        <v>69</v>
      </c>
      <c r="G17" s="44">
        <v>85</v>
      </c>
      <c r="H17" s="44">
        <v>70</v>
      </c>
      <c r="I17" s="44">
        <v>108</v>
      </c>
      <c r="J17" s="44">
        <v>80</v>
      </c>
      <c r="K17" s="44">
        <v>67</v>
      </c>
      <c r="L17" s="44">
        <v>108</v>
      </c>
      <c r="M17" s="44">
        <v>87</v>
      </c>
      <c r="N17" s="44">
        <v>127</v>
      </c>
      <c r="O17" s="44">
        <v>103</v>
      </c>
      <c r="P17" s="14"/>
      <c r="Q17" s="15"/>
    </row>
    <row r="18" spans="1:17" ht="13.5" customHeight="1" x14ac:dyDescent="0.15">
      <c r="A18" s="10"/>
      <c r="B18" s="25" t="str">
        <f>(自動車!B18)</f>
        <v>松山市三番町3丁目</v>
      </c>
      <c r="C18" s="41" t="s">
        <v>26</v>
      </c>
      <c r="D18" s="42">
        <v>12</v>
      </c>
      <c r="E18" s="42">
        <v>40</v>
      </c>
      <c r="F18" s="42">
        <v>46</v>
      </c>
      <c r="G18" s="42">
        <v>68</v>
      </c>
      <c r="H18" s="42">
        <v>78</v>
      </c>
      <c r="I18" s="42">
        <v>82</v>
      </c>
      <c r="J18" s="42">
        <v>88</v>
      </c>
      <c r="K18" s="42">
        <v>87</v>
      </c>
      <c r="L18" s="42">
        <v>63</v>
      </c>
      <c r="M18" s="42">
        <v>79</v>
      </c>
      <c r="N18" s="42">
        <v>215</v>
      </c>
      <c r="O18" s="42">
        <v>135</v>
      </c>
      <c r="P18" s="16">
        <f>SUM(D17:O18)</f>
        <v>2180</v>
      </c>
      <c r="Q18" s="17"/>
    </row>
    <row r="19" spans="1:17" ht="13.5" customHeight="1" x14ac:dyDescent="0.15">
      <c r="A19" s="12" t="s">
        <v>6</v>
      </c>
      <c r="B19" s="7" t="str">
        <f>(自動車!B19)</f>
        <v>市）宮前118号線</v>
      </c>
      <c r="C19" s="49" t="s">
        <v>25</v>
      </c>
      <c r="D19" s="28">
        <v>32</v>
      </c>
      <c r="E19" s="28">
        <v>96</v>
      </c>
      <c r="F19" s="28">
        <v>35</v>
      </c>
      <c r="G19" s="28">
        <v>47</v>
      </c>
      <c r="H19" s="28">
        <v>43</v>
      </c>
      <c r="I19" s="28">
        <v>55</v>
      </c>
      <c r="J19" s="28">
        <v>45</v>
      </c>
      <c r="K19" s="28">
        <v>40</v>
      </c>
      <c r="L19" s="28">
        <v>115</v>
      </c>
      <c r="M19" s="28">
        <v>79</v>
      </c>
      <c r="N19" s="28">
        <v>79</v>
      </c>
      <c r="O19" s="28">
        <v>57</v>
      </c>
      <c r="P19" s="14"/>
      <c r="Q19" s="15"/>
    </row>
    <row r="20" spans="1:17" ht="13.5" customHeight="1" x14ac:dyDescent="0.15">
      <c r="A20" s="10"/>
      <c r="B20" s="25" t="str">
        <f>(自動車!B20)</f>
        <v>松山市萱町6丁目</v>
      </c>
      <c r="C20" s="41" t="s">
        <v>26</v>
      </c>
      <c r="D20" s="42">
        <v>74</v>
      </c>
      <c r="E20" s="42">
        <v>196</v>
      </c>
      <c r="F20" s="42">
        <v>41</v>
      </c>
      <c r="G20" s="42">
        <v>39</v>
      </c>
      <c r="H20" s="42">
        <v>43</v>
      </c>
      <c r="I20" s="42">
        <v>64</v>
      </c>
      <c r="J20" s="42">
        <v>47</v>
      </c>
      <c r="K20" s="42">
        <v>36</v>
      </c>
      <c r="L20" s="42">
        <v>41</v>
      </c>
      <c r="M20" s="42">
        <v>70</v>
      </c>
      <c r="N20" s="42">
        <v>84</v>
      </c>
      <c r="O20" s="42">
        <v>82</v>
      </c>
      <c r="P20" s="16">
        <f>SUM(D19:O20)</f>
        <v>1540</v>
      </c>
      <c r="Q20" s="17"/>
    </row>
    <row r="21" spans="1:17" ht="13.5" customHeight="1" x14ac:dyDescent="0.15">
      <c r="A21" s="12" t="s">
        <v>7</v>
      </c>
      <c r="B21" s="7" t="str">
        <f>(自動車!B21)</f>
        <v>市）堀之内公園内</v>
      </c>
      <c r="C21" s="43" t="s">
        <v>25</v>
      </c>
      <c r="D21" s="44">
        <v>186</v>
      </c>
      <c r="E21" s="44">
        <v>507</v>
      </c>
      <c r="F21" s="44">
        <v>173</v>
      </c>
      <c r="G21" s="44">
        <v>132</v>
      </c>
      <c r="H21" s="44">
        <v>99</v>
      </c>
      <c r="I21" s="44">
        <v>118</v>
      </c>
      <c r="J21" s="44">
        <v>122</v>
      </c>
      <c r="K21" s="44">
        <v>102</v>
      </c>
      <c r="L21" s="44">
        <v>95</v>
      </c>
      <c r="M21" s="44">
        <v>105</v>
      </c>
      <c r="N21" s="44">
        <v>115</v>
      </c>
      <c r="O21" s="44">
        <v>75</v>
      </c>
      <c r="P21" s="14"/>
      <c r="Q21" s="15"/>
    </row>
    <row r="22" spans="1:17" ht="13.5" customHeight="1" x14ac:dyDescent="0.15">
      <c r="A22" s="10"/>
      <c r="B22" s="25" t="str">
        <f>(自動車!B22)</f>
        <v>松山市堀之内</v>
      </c>
      <c r="C22" s="33" t="s">
        <v>26</v>
      </c>
      <c r="D22" s="16">
        <v>48</v>
      </c>
      <c r="E22" s="16">
        <v>105</v>
      </c>
      <c r="F22" s="16">
        <v>90</v>
      </c>
      <c r="G22" s="16">
        <v>71</v>
      </c>
      <c r="H22" s="16">
        <v>226</v>
      </c>
      <c r="I22" s="16">
        <v>155</v>
      </c>
      <c r="J22" s="16">
        <v>126</v>
      </c>
      <c r="K22" s="16">
        <v>128</v>
      </c>
      <c r="L22" s="16">
        <v>156</v>
      </c>
      <c r="M22" s="16">
        <v>154</v>
      </c>
      <c r="N22" s="16">
        <v>321</v>
      </c>
      <c r="O22" s="16">
        <v>187</v>
      </c>
      <c r="P22" s="16">
        <f>SUM(D21:O22)</f>
        <v>3596</v>
      </c>
      <c r="Q22" s="17"/>
    </row>
    <row r="23" spans="1:17" ht="13.5" customHeight="1" x14ac:dyDescent="0.15">
      <c r="A23" s="12" t="s">
        <v>8</v>
      </c>
      <c r="B23" s="7" t="str">
        <f>(自動車!B23)</f>
        <v>市）松山環状線（岩崎）</v>
      </c>
      <c r="C23" s="40" t="s">
        <v>25</v>
      </c>
      <c r="D23" s="14">
        <v>97</v>
      </c>
      <c r="E23" s="14">
        <v>151</v>
      </c>
      <c r="F23" s="14">
        <v>80</v>
      </c>
      <c r="G23" s="14">
        <v>74</v>
      </c>
      <c r="H23" s="14">
        <v>85</v>
      </c>
      <c r="I23" s="14">
        <v>114</v>
      </c>
      <c r="J23" s="14">
        <v>64</v>
      </c>
      <c r="K23" s="14">
        <v>75</v>
      </c>
      <c r="L23" s="14">
        <v>55</v>
      </c>
      <c r="M23" s="14">
        <v>88</v>
      </c>
      <c r="N23" s="14">
        <v>93</v>
      </c>
      <c r="O23" s="14">
        <v>70</v>
      </c>
      <c r="P23" s="14"/>
      <c r="Q23" s="15"/>
    </row>
    <row r="24" spans="1:17" ht="13.5" customHeight="1" x14ac:dyDescent="0.15">
      <c r="A24" s="10"/>
      <c r="B24" s="25" t="str">
        <f>(自動車!B24)</f>
        <v>松山市岩崎町2丁目</v>
      </c>
      <c r="C24" s="41" t="s">
        <v>26</v>
      </c>
      <c r="D24" s="42">
        <v>45</v>
      </c>
      <c r="E24" s="42">
        <v>160</v>
      </c>
      <c r="F24" s="42">
        <v>57</v>
      </c>
      <c r="G24" s="42">
        <v>90</v>
      </c>
      <c r="H24" s="42">
        <v>64</v>
      </c>
      <c r="I24" s="42">
        <v>106</v>
      </c>
      <c r="J24" s="42">
        <v>79</v>
      </c>
      <c r="K24" s="42">
        <v>62</v>
      </c>
      <c r="L24" s="42">
        <v>66</v>
      </c>
      <c r="M24" s="42">
        <v>187</v>
      </c>
      <c r="N24" s="42">
        <v>139</v>
      </c>
      <c r="O24" s="42">
        <v>109</v>
      </c>
      <c r="P24" s="16">
        <f>SUM(D23:O24)</f>
        <v>2210</v>
      </c>
      <c r="Q24" s="17"/>
    </row>
    <row r="25" spans="1:17" ht="13.5" customHeight="1" x14ac:dyDescent="0.15">
      <c r="A25" s="12" t="s">
        <v>32</v>
      </c>
      <c r="B25" s="7" t="str">
        <f>(自動車!B25)</f>
        <v>市）二番町線</v>
      </c>
      <c r="C25" s="43" t="s">
        <v>25</v>
      </c>
      <c r="D25" s="44">
        <v>15</v>
      </c>
      <c r="E25" s="44">
        <v>43</v>
      </c>
      <c r="F25" s="44">
        <v>24</v>
      </c>
      <c r="G25" s="44">
        <v>10</v>
      </c>
      <c r="H25" s="44">
        <v>15</v>
      </c>
      <c r="I25" s="44">
        <v>27</v>
      </c>
      <c r="J25" s="44">
        <v>29</v>
      </c>
      <c r="K25" s="44">
        <v>21</v>
      </c>
      <c r="L25" s="44">
        <v>20</v>
      </c>
      <c r="M25" s="44">
        <v>21</v>
      </c>
      <c r="N25" s="44">
        <v>30</v>
      </c>
      <c r="O25" s="44">
        <v>26</v>
      </c>
      <c r="P25" s="14"/>
      <c r="Q25" s="15"/>
    </row>
    <row r="26" spans="1:17" ht="13.5" customHeight="1" x14ac:dyDescent="0.15">
      <c r="A26" s="10"/>
      <c r="B26" s="25" t="str">
        <f>(自動車!B26)</f>
        <v>松山市二番町1丁目</v>
      </c>
      <c r="C26" s="49" t="s">
        <v>26</v>
      </c>
      <c r="D26" s="28">
        <v>25</v>
      </c>
      <c r="E26" s="28">
        <v>64</v>
      </c>
      <c r="F26" s="28">
        <v>42</v>
      </c>
      <c r="G26" s="28">
        <v>32</v>
      </c>
      <c r="H26" s="28">
        <v>83</v>
      </c>
      <c r="I26" s="28">
        <v>55</v>
      </c>
      <c r="J26" s="28">
        <v>40</v>
      </c>
      <c r="K26" s="16">
        <v>40</v>
      </c>
      <c r="L26" s="16">
        <v>51</v>
      </c>
      <c r="M26" s="16">
        <v>48</v>
      </c>
      <c r="N26" s="16">
        <v>41</v>
      </c>
      <c r="O26" s="16">
        <v>36</v>
      </c>
      <c r="P26" s="16">
        <f>SUM(D25:O26)</f>
        <v>838</v>
      </c>
      <c r="Q26" s="17"/>
    </row>
    <row r="27" spans="1:17" ht="13.5" customHeight="1" x14ac:dyDescent="0.15">
      <c r="A27" s="12" t="s">
        <v>33</v>
      </c>
      <c r="B27" s="7" t="str">
        <f>(自動車!B27)</f>
        <v>市）味酒37号線</v>
      </c>
      <c r="C27" s="43" t="s">
        <v>25</v>
      </c>
      <c r="D27" s="44">
        <v>13</v>
      </c>
      <c r="E27" s="44">
        <v>23</v>
      </c>
      <c r="F27" s="44">
        <v>4</v>
      </c>
      <c r="G27" s="44">
        <v>4</v>
      </c>
      <c r="H27" s="44">
        <v>7</v>
      </c>
      <c r="I27" s="44">
        <v>8</v>
      </c>
      <c r="J27" s="44">
        <v>7</v>
      </c>
      <c r="K27" s="14">
        <v>5</v>
      </c>
      <c r="L27" s="14">
        <v>9</v>
      </c>
      <c r="M27" s="14">
        <v>8</v>
      </c>
      <c r="N27" s="14">
        <v>13</v>
      </c>
      <c r="O27" s="14">
        <v>7</v>
      </c>
      <c r="P27" s="14"/>
      <c r="Q27" s="15"/>
    </row>
    <row r="28" spans="1:17" ht="13.5" customHeight="1" x14ac:dyDescent="0.15">
      <c r="A28" s="10"/>
      <c r="B28" s="25" t="str">
        <f>(自動車!B28)</f>
        <v>松山市朝美2丁目</v>
      </c>
      <c r="C28" s="33" t="s">
        <v>26</v>
      </c>
      <c r="D28" s="16">
        <v>7</v>
      </c>
      <c r="E28" s="16">
        <v>6</v>
      </c>
      <c r="F28" s="16">
        <v>2</v>
      </c>
      <c r="G28" s="16">
        <v>10</v>
      </c>
      <c r="H28" s="16">
        <v>10</v>
      </c>
      <c r="I28" s="16">
        <v>16</v>
      </c>
      <c r="J28" s="16">
        <v>7</v>
      </c>
      <c r="K28" s="42">
        <v>6</v>
      </c>
      <c r="L28" s="42">
        <v>9</v>
      </c>
      <c r="M28" s="42">
        <v>17</v>
      </c>
      <c r="N28" s="42">
        <v>18</v>
      </c>
      <c r="O28" s="42">
        <v>10</v>
      </c>
      <c r="P28" s="16">
        <f>SUM(D27:O28)</f>
        <v>226</v>
      </c>
      <c r="Q28" s="17"/>
    </row>
    <row r="29" spans="1:17" ht="13.5" customHeight="1" x14ac:dyDescent="0.15">
      <c r="A29" s="12" t="s">
        <v>34</v>
      </c>
      <c r="B29" s="7" t="str">
        <f>(自動車!B29)</f>
        <v>市）宮前118号線</v>
      </c>
      <c r="C29" s="40" t="s">
        <v>25</v>
      </c>
      <c r="D29" s="14">
        <v>11</v>
      </c>
      <c r="E29" s="14">
        <v>15</v>
      </c>
      <c r="F29" s="14">
        <v>11</v>
      </c>
      <c r="G29" s="14">
        <v>16</v>
      </c>
      <c r="H29" s="14">
        <v>18</v>
      </c>
      <c r="I29" s="14">
        <v>34</v>
      </c>
      <c r="J29" s="14">
        <v>25</v>
      </c>
      <c r="K29" s="14">
        <v>24</v>
      </c>
      <c r="L29" s="14">
        <v>30</v>
      </c>
      <c r="M29" s="14">
        <v>27</v>
      </c>
      <c r="N29" s="14">
        <v>46</v>
      </c>
      <c r="O29" s="14">
        <v>28</v>
      </c>
      <c r="P29" s="14"/>
      <c r="Q29" s="15"/>
    </row>
    <row r="30" spans="1:17" ht="13.5" customHeight="1" x14ac:dyDescent="0.15">
      <c r="A30" s="10"/>
      <c r="B30" s="25" t="str">
        <f>(自動車!B30)</f>
        <v>松山市古三津6丁目</v>
      </c>
      <c r="C30" s="41" t="s">
        <v>26</v>
      </c>
      <c r="D30" s="42">
        <v>17</v>
      </c>
      <c r="E30" s="42">
        <v>35</v>
      </c>
      <c r="F30" s="42">
        <v>18</v>
      </c>
      <c r="G30" s="42">
        <v>17</v>
      </c>
      <c r="H30" s="42">
        <v>19</v>
      </c>
      <c r="I30" s="42">
        <v>22</v>
      </c>
      <c r="J30" s="42">
        <v>18</v>
      </c>
      <c r="K30" s="42">
        <v>22</v>
      </c>
      <c r="L30" s="42">
        <v>20</v>
      </c>
      <c r="M30" s="42">
        <v>20</v>
      </c>
      <c r="N30" s="42">
        <v>27</v>
      </c>
      <c r="O30" s="42">
        <v>20</v>
      </c>
      <c r="P30" s="16">
        <f>SUM(D29:O30)</f>
        <v>540</v>
      </c>
      <c r="Q30" s="17"/>
    </row>
    <row r="31" spans="1:17" ht="13.5" customHeight="1" x14ac:dyDescent="0.15">
      <c r="A31" s="12" t="s">
        <v>45</v>
      </c>
      <c r="B31" s="7" t="str">
        <f>(自動車!B31)</f>
        <v>市）大可賀山西駅松山港線</v>
      </c>
      <c r="C31" s="43" t="s">
        <v>25</v>
      </c>
      <c r="D31" s="44">
        <v>8</v>
      </c>
      <c r="E31" s="44">
        <v>3</v>
      </c>
      <c r="F31" s="44">
        <v>3</v>
      </c>
      <c r="G31" s="44">
        <v>7</v>
      </c>
      <c r="H31" s="44">
        <v>5</v>
      </c>
      <c r="I31" s="44">
        <v>7</v>
      </c>
      <c r="J31" s="44">
        <v>6</v>
      </c>
      <c r="K31" s="44">
        <v>4</v>
      </c>
      <c r="L31" s="44">
        <v>12</v>
      </c>
      <c r="M31" s="44">
        <v>6</v>
      </c>
      <c r="N31" s="44">
        <v>10</v>
      </c>
      <c r="O31" s="44">
        <v>6</v>
      </c>
      <c r="P31" s="14"/>
      <c r="Q31" s="15"/>
    </row>
    <row r="32" spans="1:17" ht="13.5" customHeight="1" x14ac:dyDescent="0.15">
      <c r="A32" s="10"/>
      <c r="B32" s="25" t="str">
        <f>(自動車!B32)</f>
        <v>松山市大可賀1丁目</v>
      </c>
      <c r="C32" s="33" t="s">
        <v>26</v>
      </c>
      <c r="D32" s="16">
        <v>7</v>
      </c>
      <c r="E32" s="16">
        <v>7</v>
      </c>
      <c r="F32" s="16">
        <v>2</v>
      </c>
      <c r="G32" s="16">
        <v>6</v>
      </c>
      <c r="H32" s="16">
        <v>10</v>
      </c>
      <c r="I32" s="16">
        <v>8</v>
      </c>
      <c r="J32" s="16">
        <v>8</v>
      </c>
      <c r="K32" s="16">
        <v>4</v>
      </c>
      <c r="L32" s="16">
        <v>9</v>
      </c>
      <c r="M32" s="16">
        <v>8</v>
      </c>
      <c r="N32" s="16">
        <v>10</v>
      </c>
      <c r="O32" s="16">
        <v>9</v>
      </c>
      <c r="P32" s="16">
        <f>SUM(D31:O32)</f>
        <v>165</v>
      </c>
      <c r="Q32" s="17"/>
    </row>
    <row r="33" spans="1:17" ht="13.5" customHeight="1" x14ac:dyDescent="0.15">
      <c r="A33" s="12" t="s">
        <v>46</v>
      </c>
      <c r="B33" s="7" t="str">
        <f>(自動車!B33)</f>
        <v>市）本町朝美線</v>
      </c>
      <c r="C33" s="40" t="s">
        <v>25</v>
      </c>
      <c r="D33" s="14">
        <v>54</v>
      </c>
      <c r="E33" s="14">
        <v>104</v>
      </c>
      <c r="F33" s="14">
        <v>57</v>
      </c>
      <c r="G33" s="14">
        <v>55</v>
      </c>
      <c r="H33" s="14">
        <v>47</v>
      </c>
      <c r="I33" s="14">
        <v>76</v>
      </c>
      <c r="J33" s="14">
        <v>67</v>
      </c>
      <c r="K33" s="14">
        <v>56</v>
      </c>
      <c r="L33" s="14">
        <v>62</v>
      </c>
      <c r="M33" s="14">
        <v>69</v>
      </c>
      <c r="N33" s="14">
        <v>95</v>
      </c>
      <c r="O33" s="14">
        <v>82</v>
      </c>
      <c r="P33" s="14"/>
      <c r="Q33" s="15"/>
    </row>
    <row r="34" spans="1:17" ht="13.5" customHeight="1" x14ac:dyDescent="0.15">
      <c r="A34" s="24"/>
      <c r="B34" s="25" t="str">
        <f>(自動車!B34)</f>
        <v>松山市平和通6丁目</v>
      </c>
      <c r="C34" s="41" t="s">
        <v>26</v>
      </c>
      <c r="D34" s="42">
        <v>58</v>
      </c>
      <c r="E34" s="42">
        <v>53</v>
      </c>
      <c r="F34" s="42">
        <v>51</v>
      </c>
      <c r="G34" s="42">
        <v>30</v>
      </c>
      <c r="H34" s="42">
        <v>40</v>
      </c>
      <c r="I34" s="42">
        <v>52</v>
      </c>
      <c r="J34" s="42">
        <v>40</v>
      </c>
      <c r="K34" s="42">
        <v>51</v>
      </c>
      <c r="L34" s="42">
        <v>60</v>
      </c>
      <c r="M34" s="42">
        <v>113</v>
      </c>
      <c r="N34" s="42">
        <v>139</v>
      </c>
      <c r="O34" s="42">
        <v>101</v>
      </c>
      <c r="P34" s="16">
        <f>SUM(D33:O34)</f>
        <v>1612</v>
      </c>
      <c r="Q34" s="17"/>
    </row>
    <row r="35" spans="1:17" ht="13.5" customHeight="1" x14ac:dyDescent="0.15">
      <c r="A35" s="12" t="s">
        <v>47</v>
      </c>
      <c r="B35" s="7" t="str">
        <f>(自動車!B35)</f>
        <v>市）本町宝塔寺線</v>
      </c>
      <c r="C35" s="43" t="s">
        <v>25</v>
      </c>
      <c r="D35" s="44">
        <v>72</v>
      </c>
      <c r="E35" s="44">
        <v>129</v>
      </c>
      <c r="F35" s="44">
        <v>72</v>
      </c>
      <c r="G35" s="44">
        <v>62</v>
      </c>
      <c r="H35" s="44">
        <v>63</v>
      </c>
      <c r="I35" s="44">
        <v>79</v>
      </c>
      <c r="J35" s="44">
        <v>66</v>
      </c>
      <c r="K35" s="44">
        <v>60</v>
      </c>
      <c r="L35" s="44">
        <v>88</v>
      </c>
      <c r="M35" s="44">
        <v>80</v>
      </c>
      <c r="N35" s="44">
        <v>114</v>
      </c>
      <c r="O35" s="44">
        <v>99</v>
      </c>
      <c r="P35" s="14"/>
      <c r="Q35" s="15"/>
    </row>
    <row r="36" spans="1:17" ht="13.5" customHeight="1" x14ac:dyDescent="0.15">
      <c r="A36" s="10"/>
      <c r="B36" s="25" t="str">
        <f>(自動車!B36)</f>
        <v>松山市味酒町3丁目</v>
      </c>
      <c r="C36" s="33" t="s">
        <v>26</v>
      </c>
      <c r="D36" s="16">
        <v>25</v>
      </c>
      <c r="E36" s="16">
        <v>69</v>
      </c>
      <c r="F36" s="16">
        <v>50</v>
      </c>
      <c r="G36" s="16">
        <v>81</v>
      </c>
      <c r="H36" s="16">
        <v>80</v>
      </c>
      <c r="I36" s="16">
        <v>101</v>
      </c>
      <c r="J36" s="16">
        <v>68</v>
      </c>
      <c r="K36" s="16">
        <v>98</v>
      </c>
      <c r="L36" s="16">
        <v>87</v>
      </c>
      <c r="M36" s="16">
        <v>130</v>
      </c>
      <c r="N36" s="16">
        <v>156</v>
      </c>
      <c r="O36" s="16">
        <v>128</v>
      </c>
      <c r="P36" s="16">
        <f>SUM(D35:O36)</f>
        <v>2057</v>
      </c>
      <c r="Q36" s="17"/>
    </row>
    <row r="37" spans="1:17" ht="13.5" customHeight="1" x14ac:dyDescent="0.15">
      <c r="A37" s="12" t="s">
        <v>48</v>
      </c>
      <c r="B37" s="7" t="str">
        <f>(自動車!B37)</f>
        <v>市）三番町線</v>
      </c>
      <c r="C37" s="43" t="s">
        <v>25</v>
      </c>
      <c r="D37" s="44">
        <v>158</v>
      </c>
      <c r="E37" s="44">
        <v>242</v>
      </c>
      <c r="F37" s="44">
        <v>73</v>
      </c>
      <c r="G37" s="44">
        <v>40</v>
      </c>
      <c r="H37" s="44">
        <v>38</v>
      </c>
      <c r="I37" s="44">
        <v>41</v>
      </c>
      <c r="J37" s="44">
        <v>38</v>
      </c>
      <c r="K37" s="44">
        <v>33</v>
      </c>
      <c r="L37" s="44">
        <v>32</v>
      </c>
      <c r="M37" s="44">
        <v>50</v>
      </c>
      <c r="N37" s="44">
        <v>68</v>
      </c>
      <c r="O37" s="44">
        <v>54</v>
      </c>
      <c r="P37" s="14"/>
      <c r="Q37" s="15"/>
    </row>
    <row r="38" spans="1:17" ht="13.5" customHeight="1" x14ac:dyDescent="0.15">
      <c r="A38" s="5"/>
      <c r="B38" s="25" t="str">
        <f>(自動車!B38)</f>
        <v>松山市三番町8丁目</v>
      </c>
      <c r="C38" s="45" t="s">
        <v>26</v>
      </c>
      <c r="D38" s="18">
        <v>27</v>
      </c>
      <c r="E38" s="18">
        <v>28</v>
      </c>
      <c r="F38" s="18">
        <v>27</v>
      </c>
      <c r="G38" s="18">
        <v>42</v>
      </c>
      <c r="H38" s="18">
        <v>81</v>
      </c>
      <c r="I38" s="18">
        <v>91</v>
      </c>
      <c r="J38" s="18">
        <v>32</v>
      </c>
      <c r="K38" s="18">
        <v>44</v>
      </c>
      <c r="L38" s="18">
        <v>72</v>
      </c>
      <c r="M38" s="18">
        <v>86</v>
      </c>
      <c r="N38" s="18">
        <v>103</v>
      </c>
      <c r="O38" s="18">
        <v>88</v>
      </c>
      <c r="P38" s="18">
        <f>SUM(D37:O38)</f>
        <v>1588</v>
      </c>
      <c r="Q38" s="19"/>
    </row>
    <row r="39" spans="1:17" ht="13.15" customHeight="1" x14ac:dyDescent="0.15">
      <c r="B39" s="39"/>
      <c r="M39" s="38" t="s">
        <v>50</v>
      </c>
      <c r="O39" s="35"/>
      <c r="P39" s="35"/>
      <c r="Q39" s="35"/>
    </row>
    <row r="40" spans="1:17" ht="13.15" customHeight="1" x14ac:dyDescent="0.15">
      <c r="A40" s="34"/>
      <c r="B40" s="34"/>
      <c r="C40" s="34"/>
      <c r="D40" s="34"/>
      <c r="E40" s="34"/>
      <c r="F40" s="34"/>
      <c r="G40" s="34"/>
      <c r="H40" s="34"/>
      <c r="I40" s="36" t="s">
        <v>79</v>
      </c>
      <c r="J40" s="36"/>
      <c r="K40" s="36"/>
      <c r="M40" s="37" t="s">
        <v>59</v>
      </c>
      <c r="N40" s="36"/>
      <c r="O40" s="34"/>
      <c r="P40" s="34"/>
      <c r="Q40" s="34"/>
    </row>
    <row r="41" spans="1:17" ht="16.899999999999999" customHeight="1" x14ac:dyDescent="0.15">
      <c r="B41" s="3"/>
      <c r="D41" s="75" t="s">
        <v>29</v>
      </c>
      <c r="E41" s="76"/>
      <c r="F41" s="76"/>
      <c r="G41" s="76"/>
      <c r="H41" s="76"/>
      <c r="I41" s="76"/>
      <c r="J41" s="77" t="s">
        <v>78</v>
      </c>
      <c r="K41" s="77"/>
      <c r="L41" s="77"/>
    </row>
    <row r="42" spans="1:17" ht="13.15" customHeight="1" x14ac:dyDescent="0.15">
      <c r="B42" s="4"/>
      <c r="Q42" s="3" t="s">
        <v>9</v>
      </c>
    </row>
    <row r="43" spans="1:17" ht="13.5" customHeight="1" x14ac:dyDescent="0.15">
      <c r="A43" s="78" t="s">
        <v>54</v>
      </c>
      <c r="B43" s="79"/>
      <c r="C43" s="80"/>
      <c r="D43" s="70" t="s">
        <v>11</v>
      </c>
      <c r="E43" s="70" t="s">
        <v>12</v>
      </c>
      <c r="F43" s="70" t="s">
        <v>13</v>
      </c>
      <c r="G43" s="70" t="s">
        <v>14</v>
      </c>
      <c r="H43" s="70" t="s">
        <v>15</v>
      </c>
      <c r="I43" s="70" t="s">
        <v>16</v>
      </c>
      <c r="J43" s="70" t="s">
        <v>17</v>
      </c>
      <c r="K43" s="70" t="s">
        <v>18</v>
      </c>
      <c r="L43" s="70" t="s">
        <v>19</v>
      </c>
      <c r="M43" s="70" t="s">
        <v>20</v>
      </c>
      <c r="N43" s="70" t="s">
        <v>21</v>
      </c>
      <c r="O43" s="70" t="s">
        <v>22</v>
      </c>
      <c r="P43" s="30" t="s">
        <v>51</v>
      </c>
      <c r="Q43" s="9" t="s">
        <v>10</v>
      </c>
    </row>
    <row r="44" spans="1:17" ht="13.5" customHeight="1" x14ac:dyDescent="0.15">
      <c r="A44" s="72" t="s">
        <v>53</v>
      </c>
      <c r="B44" s="73"/>
      <c r="C44" s="7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33" t="s">
        <v>23</v>
      </c>
      <c r="Q44" s="11" t="s">
        <v>23</v>
      </c>
    </row>
    <row r="45" spans="1:17" ht="13.5" customHeight="1" x14ac:dyDescent="0.15">
      <c r="A45" s="12" t="s">
        <v>35</v>
      </c>
      <c r="B45" s="7" t="str">
        <f>(自動車!B45)</f>
        <v>市）清水町線</v>
      </c>
      <c r="C45" s="40" t="s">
        <v>25</v>
      </c>
      <c r="D45" s="14">
        <v>18</v>
      </c>
      <c r="E45" s="14">
        <v>147</v>
      </c>
      <c r="F45" s="14">
        <v>48</v>
      </c>
      <c r="G45" s="14">
        <v>45</v>
      </c>
      <c r="H45" s="14">
        <v>75</v>
      </c>
      <c r="I45" s="14">
        <v>136</v>
      </c>
      <c r="J45" s="14">
        <v>77</v>
      </c>
      <c r="K45" s="14">
        <v>110</v>
      </c>
      <c r="L45" s="14">
        <v>71</v>
      </c>
      <c r="M45" s="14">
        <v>83</v>
      </c>
      <c r="N45" s="14">
        <v>95</v>
      </c>
      <c r="O45" s="14">
        <v>80</v>
      </c>
      <c r="P45" s="14"/>
      <c r="Q45" s="15"/>
    </row>
    <row r="46" spans="1:17" ht="13.5" customHeight="1" x14ac:dyDescent="0.15">
      <c r="A46" s="10"/>
      <c r="B46" s="25" t="str">
        <f>(自動車!B46)</f>
        <v>松山市清水町2丁目</v>
      </c>
      <c r="C46" s="41" t="s">
        <v>26</v>
      </c>
      <c r="D46" s="42">
        <v>35</v>
      </c>
      <c r="E46" s="42">
        <v>61</v>
      </c>
      <c r="F46" s="42">
        <v>30</v>
      </c>
      <c r="G46" s="42">
        <v>65</v>
      </c>
      <c r="H46" s="42">
        <v>74</v>
      </c>
      <c r="I46" s="42">
        <v>76</v>
      </c>
      <c r="J46" s="42">
        <v>53</v>
      </c>
      <c r="K46" s="42">
        <v>69</v>
      </c>
      <c r="L46" s="42">
        <v>100</v>
      </c>
      <c r="M46" s="42">
        <v>105</v>
      </c>
      <c r="N46" s="42">
        <v>131</v>
      </c>
      <c r="O46" s="42">
        <v>69</v>
      </c>
      <c r="P46" s="16">
        <f>SUM(D45:O46)</f>
        <v>1853</v>
      </c>
      <c r="Q46" s="17"/>
    </row>
    <row r="47" spans="1:17" ht="13.5" customHeight="1" x14ac:dyDescent="0.15">
      <c r="A47" s="12" t="s">
        <v>36</v>
      </c>
      <c r="B47" s="7" t="str">
        <f>(自動車!B47)</f>
        <v>市）南北101号線</v>
      </c>
      <c r="C47" s="43" t="s">
        <v>25</v>
      </c>
      <c r="D47" s="44">
        <v>34</v>
      </c>
      <c r="E47" s="44">
        <v>181</v>
      </c>
      <c r="F47" s="44">
        <v>82</v>
      </c>
      <c r="G47" s="44">
        <v>132</v>
      </c>
      <c r="H47" s="44">
        <v>78</v>
      </c>
      <c r="I47" s="44">
        <v>189</v>
      </c>
      <c r="J47" s="44">
        <v>80</v>
      </c>
      <c r="K47" s="44">
        <v>118</v>
      </c>
      <c r="L47" s="44">
        <v>105</v>
      </c>
      <c r="M47" s="44">
        <v>108</v>
      </c>
      <c r="N47" s="44">
        <v>121</v>
      </c>
      <c r="O47" s="44">
        <v>98</v>
      </c>
      <c r="P47" s="14"/>
      <c r="Q47" s="15"/>
    </row>
    <row r="48" spans="1:17" ht="13.5" customHeight="1" x14ac:dyDescent="0.15">
      <c r="A48" s="10"/>
      <c r="B48" s="25" t="str">
        <f>(自動車!B48)</f>
        <v>松山市文京町</v>
      </c>
      <c r="C48" s="33" t="s">
        <v>26</v>
      </c>
      <c r="D48" s="16">
        <v>53</v>
      </c>
      <c r="E48" s="16">
        <v>162</v>
      </c>
      <c r="F48" s="16">
        <v>64</v>
      </c>
      <c r="G48" s="16">
        <v>156</v>
      </c>
      <c r="H48" s="16">
        <v>96</v>
      </c>
      <c r="I48" s="16">
        <v>151</v>
      </c>
      <c r="J48" s="16">
        <v>87</v>
      </c>
      <c r="K48" s="16">
        <v>143</v>
      </c>
      <c r="L48" s="16">
        <v>180</v>
      </c>
      <c r="M48" s="16">
        <v>178</v>
      </c>
      <c r="N48" s="16">
        <v>214</v>
      </c>
      <c r="O48" s="16">
        <v>85</v>
      </c>
      <c r="P48" s="16">
        <f>SUM(D47:O48)</f>
        <v>2895</v>
      </c>
      <c r="Q48" s="17"/>
    </row>
    <row r="49" spans="1:17" ht="13.5" customHeight="1" x14ac:dyDescent="0.15">
      <c r="A49" s="12" t="s">
        <v>37</v>
      </c>
      <c r="B49" s="7" t="str">
        <f>(自動車!B49)</f>
        <v>市）鮒屋町護国神社前線</v>
      </c>
      <c r="C49" s="40" t="s">
        <v>25</v>
      </c>
      <c r="D49" s="14">
        <v>27</v>
      </c>
      <c r="E49" s="14">
        <v>96</v>
      </c>
      <c r="F49" s="14">
        <v>46</v>
      </c>
      <c r="G49" s="14">
        <v>91</v>
      </c>
      <c r="H49" s="14">
        <v>109</v>
      </c>
      <c r="I49" s="14">
        <v>164</v>
      </c>
      <c r="J49" s="14">
        <v>86</v>
      </c>
      <c r="K49" s="14">
        <v>93</v>
      </c>
      <c r="L49" s="14">
        <v>100</v>
      </c>
      <c r="M49" s="14">
        <v>129</v>
      </c>
      <c r="N49" s="14">
        <v>160</v>
      </c>
      <c r="O49" s="14">
        <v>127</v>
      </c>
      <c r="P49" s="14"/>
      <c r="Q49" s="15"/>
    </row>
    <row r="50" spans="1:17" ht="13.5" customHeight="1" x14ac:dyDescent="0.15">
      <c r="A50" s="10"/>
      <c r="B50" s="25" t="str">
        <f>(自動車!B50)</f>
        <v>松山市文京町</v>
      </c>
      <c r="C50" s="41" t="s">
        <v>26</v>
      </c>
      <c r="D50" s="42">
        <v>101</v>
      </c>
      <c r="E50" s="42">
        <v>228</v>
      </c>
      <c r="F50" s="42">
        <v>70</v>
      </c>
      <c r="G50" s="42">
        <v>97</v>
      </c>
      <c r="H50" s="42">
        <v>72</v>
      </c>
      <c r="I50" s="42">
        <v>119</v>
      </c>
      <c r="J50" s="42">
        <v>72</v>
      </c>
      <c r="K50" s="42">
        <v>98</v>
      </c>
      <c r="L50" s="42">
        <v>79</v>
      </c>
      <c r="M50" s="42">
        <v>162</v>
      </c>
      <c r="N50" s="42">
        <v>108</v>
      </c>
      <c r="O50" s="42">
        <v>93</v>
      </c>
      <c r="P50" s="16">
        <f>SUM(D49:O50)</f>
        <v>2527</v>
      </c>
      <c r="Q50" s="17"/>
    </row>
    <row r="51" spans="1:17" ht="13.5" customHeight="1" x14ac:dyDescent="0.15">
      <c r="A51" s="12" t="s">
        <v>38</v>
      </c>
      <c r="B51" s="7" t="str">
        <f>(自動車!B51)</f>
        <v>市）中之川通線</v>
      </c>
      <c r="C51" s="43" t="s">
        <v>25</v>
      </c>
      <c r="D51" s="44">
        <v>42</v>
      </c>
      <c r="E51" s="44">
        <v>53</v>
      </c>
      <c r="F51" s="44">
        <v>84</v>
      </c>
      <c r="G51" s="44">
        <v>52</v>
      </c>
      <c r="H51" s="44">
        <v>79</v>
      </c>
      <c r="I51" s="44">
        <v>138</v>
      </c>
      <c r="J51" s="44">
        <v>59</v>
      </c>
      <c r="K51" s="44">
        <v>49</v>
      </c>
      <c r="L51" s="44">
        <v>79</v>
      </c>
      <c r="M51" s="44">
        <v>68</v>
      </c>
      <c r="N51" s="44">
        <v>91</v>
      </c>
      <c r="O51" s="44">
        <v>82</v>
      </c>
      <c r="P51" s="14"/>
      <c r="Q51" s="15"/>
    </row>
    <row r="52" spans="1:17" ht="13.5" customHeight="1" x14ac:dyDescent="0.15">
      <c r="A52" s="10"/>
      <c r="B52" s="25" t="str">
        <f>(自動車!B52)</f>
        <v>松山市築山町</v>
      </c>
      <c r="C52" s="33" t="s">
        <v>26</v>
      </c>
      <c r="D52" s="16">
        <v>73</v>
      </c>
      <c r="E52" s="16">
        <v>150</v>
      </c>
      <c r="F52" s="16">
        <v>90</v>
      </c>
      <c r="G52" s="16">
        <v>63</v>
      </c>
      <c r="H52" s="16">
        <v>82</v>
      </c>
      <c r="I52" s="16">
        <v>68</v>
      </c>
      <c r="J52" s="16">
        <v>37</v>
      </c>
      <c r="K52" s="16">
        <v>56</v>
      </c>
      <c r="L52" s="16">
        <v>81</v>
      </c>
      <c r="M52" s="16">
        <v>56</v>
      </c>
      <c r="N52" s="16">
        <v>69</v>
      </c>
      <c r="O52" s="16">
        <v>44</v>
      </c>
      <c r="P52" s="16">
        <f>SUM(D51:O52)</f>
        <v>1745</v>
      </c>
      <c r="Q52" s="17"/>
    </row>
    <row r="53" spans="1:17" ht="13.5" customHeight="1" x14ac:dyDescent="0.15">
      <c r="A53" s="12" t="s">
        <v>52</v>
      </c>
      <c r="B53" s="7" t="str">
        <f>(自動車!B53)</f>
        <v>市）八坂1号線</v>
      </c>
      <c r="C53" s="40" t="s">
        <v>25</v>
      </c>
      <c r="D53" s="14">
        <v>23</v>
      </c>
      <c r="E53" s="14">
        <v>57</v>
      </c>
      <c r="F53" s="14">
        <v>22</v>
      </c>
      <c r="G53" s="14">
        <v>52</v>
      </c>
      <c r="H53" s="14">
        <v>110</v>
      </c>
      <c r="I53" s="14">
        <v>71</v>
      </c>
      <c r="J53" s="14">
        <v>54</v>
      </c>
      <c r="K53" s="14">
        <v>56</v>
      </c>
      <c r="L53" s="14">
        <v>126</v>
      </c>
      <c r="M53" s="14">
        <v>151</v>
      </c>
      <c r="N53" s="14">
        <v>154</v>
      </c>
      <c r="O53" s="14">
        <v>177</v>
      </c>
      <c r="P53" s="14"/>
      <c r="Q53" s="15"/>
    </row>
    <row r="54" spans="1:17" ht="13.5" customHeight="1" x14ac:dyDescent="0.15">
      <c r="A54" s="10"/>
      <c r="B54" s="25" t="str">
        <f>(自動車!B54)</f>
        <v>松山市新立町</v>
      </c>
      <c r="C54" s="41" t="s">
        <v>26</v>
      </c>
      <c r="D54" s="42">
        <v>196</v>
      </c>
      <c r="E54" s="42">
        <v>386</v>
      </c>
      <c r="F54" s="42">
        <v>90</v>
      </c>
      <c r="G54" s="42">
        <v>57</v>
      </c>
      <c r="H54" s="42">
        <v>48</v>
      </c>
      <c r="I54" s="42">
        <v>49</v>
      </c>
      <c r="J54" s="42">
        <v>57</v>
      </c>
      <c r="K54" s="42">
        <v>27</v>
      </c>
      <c r="L54" s="42">
        <v>41</v>
      </c>
      <c r="M54" s="42">
        <v>59</v>
      </c>
      <c r="N54" s="42">
        <v>75</v>
      </c>
      <c r="O54" s="42">
        <v>39</v>
      </c>
      <c r="P54" s="16">
        <f>SUM(D53:O54)</f>
        <v>2177</v>
      </c>
      <c r="Q54" s="17"/>
    </row>
    <row r="55" spans="1:17" ht="13.5" customHeight="1" x14ac:dyDescent="0.15">
      <c r="A55" s="12" t="s">
        <v>39</v>
      </c>
      <c r="B55" s="7" t="str">
        <f>(自動車!B55)</f>
        <v>市）千舟古川線</v>
      </c>
      <c r="C55" s="43" t="s">
        <v>25</v>
      </c>
      <c r="D55" s="44">
        <v>283</v>
      </c>
      <c r="E55" s="44">
        <v>539</v>
      </c>
      <c r="F55" s="44">
        <v>221</v>
      </c>
      <c r="G55" s="44">
        <v>166</v>
      </c>
      <c r="H55" s="44">
        <v>234</v>
      </c>
      <c r="I55" s="44">
        <v>195</v>
      </c>
      <c r="J55" s="44">
        <v>92</v>
      </c>
      <c r="K55" s="44">
        <v>154</v>
      </c>
      <c r="L55" s="44">
        <v>183</v>
      </c>
      <c r="M55" s="44">
        <v>227</v>
      </c>
      <c r="N55" s="44">
        <v>214</v>
      </c>
      <c r="O55" s="44">
        <v>171</v>
      </c>
      <c r="P55" s="14"/>
      <c r="Q55" s="15"/>
    </row>
    <row r="56" spans="1:17" ht="13.5" customHeight="1" x14ac:dyDescent="0.15">
      <c r="A56" s="10"/>
      <c r="B56" s="25" t="str">
        <f>(自動車!B56)</f>
        <v>松山市湊町4丁目</v>
      </c>
      <c r="C56" s="33" t="s">
        <v>26</v>
      </c>
      <c r="D56" s="16">
        <v>71</v>
      </c>
      <c r="E56" s="16">
        <v>140</v>
      </c>
      <c r="F56" s="16">
        <v>133</v>
      </c>
      <c r="G56" s="16">
        <v>106</v>
      </c>
      <c r="H56" s="16">
        <v>180</v>
      </c>
      <c r="I56" s="16">
        <v>170</v>
      </c>
      <c r="J56" s="16">
        <v>153</v>
      </c>
      <c r="K56" s="16">
        <v>170</v>
      </c>
      <c r="L56" s="16">
        <v>184</v>
      </c>
      <c r="M56" s="16">
        <v>245</v>
      </c>
      <c r="N56" s="16">
        <v>278</v>
      </c>
      <c r="O56" s="16">
        <v>241</v>
      </c>
      <c r="P56" s="16">
        <f>SUM(D55:O56)</f>
        <v>4750</v>
      </c>
      <c r="Q56" s="17"/>
    </row>
    <row r="57" spans="1:17" ht="13.5" customHeight="1" x14ac:dyDescent="0.15">
      <c r="A57" s="12" t="s">
        <v>40</v>
      </c>
      <c r="B57" s="7" t="str">
        <f>(自動車!B57)</f>
        <v>市）花園町通線（市駅前広場）</v>
      </c>
      <c r="C57" s="40" t="s">
        <v>25</v>
      </c>
      <c r="D57" s="14">
        <v>82</v>
      </c>
      <c r="E57" s="14">
        <v>173</v>
      </c>
      <c r="F57" s="14">
        <v>165</v>
      </c>
      <c r="G57" s="14">
        <v>94</v>
      </c>
      <c r="H57" s="14">
        <v>98</v>
      </c>
      <c r="I57" s="14">
        <v>125</v>
      </c>
      <c r="J57" s="14">
        <v>105</v>
      </c>
      <c r="K57" s="14">
        <v>63</v>
      </c>
      <c r="L57" s="14">
        <v>128</v>
      </c>
      <c r="M57" s="14">
        <v>179</v>
      </c>
      <c r="N57" s="14">
        <v>192</v>
      </c>
      <c r="O57" s="14">
        <v>175</v>
      </c>
      <c r="P57" s="14"/>
      <c r="Q57" s="15"/>
    </row>
    <row r="58" spans="1:17" ht="13.5" customHeight="1" x14ac:dyDescent="0.15">
      <c r="A58" s="10"/>
      <c r="B58" s="25" t="str">
        <f>(自動車!B58)</f>
        <v>松山市湊町5丁目</v>
      </c>
      <c r="C58" s="41" t="s">
        <v>26</v>
      </c>
      <c r="D58" s="42">
        <v>95</v>
      </c>
      <c r="E58" s="42">
        <v>213</v>
      </c>
      <c r="F58" s="42">
        <v>92</v>
      </c>
      <c r="G58" s="42">
        <v>116</v>
      </c>
      <c r="H58" s="42">
        <v>158</v>
      </c>
      <c r="I58" s="42">
        <v>161</v>
      </c>
      <c r="J58" s="42">
        <v>98</v>
      </c>
      <c r="K58" s="42">
        <v>98</v>
      </c>
      <c r="L58" s="42">
        <v>157</v>
      </c>
      <c r="M58" s="42">
        <v>164</v>
      </c>
      <c r="N58" s="42">
        <v>180</v>
      </c>
      <c r="O58" s="42">
        <v>181</v>
      </c>
      <c r="P58" s="16">
        <f>SUM(D57:O58)</f>
        <v>3292</v>
      </c>
      <c r="Q58" s="17"/>
    </row>
    <row r="59" spans="1:17" ht="13.5" customHeight="1" x14ac:dyDescent="0.15">
      <c r="A59" s="12" t="s">
        <v>41</v>
      </c>
      <c r="B59" s="7" t="str">
        <f>(自動車!B59)</f>
        <v>市）堀之内公園内</v>
      </c>
      <c r="C59" s="43" t="s">
        <v>25</v>
      </c>
      <c r="D59" s="44">
        <v>105</v>
      </c>
      <c r="E59" s="44">
        <v>597</v>
      </c>
      <c r="F59" s="44">
        <v>318</v>
      </c>
      <c r="G59" s="44">
        <v>166</v>
      </c>
      <c r="H59" s="44">
        <v>95</v>
      </c>
      <c r="I59" s="44">
        <v>149</v>
      </c>
      <c r="J59" s="44">
        <v>125</v>
      </c>
      <c r="K59" s="44">
        <v>91</v>
      </c>
      <c r="L59" s="44">
        <v>95</v>
      </c>
      <c r="M59" s="44">
        <v>152</v>
      </c>
      <c r="N59" s="44">
        <v>210</v>
      </c>
      <c r="O59" s="44">
        <v>115</v>
      </c>
      <c r="P59" s="14"/>
      <c r="Q59" s="15"/>
    </row>
    <row r="60" spans="1:17" ht="13.5" customHeight="1" x14ac:dyDescent="0.15">
      <c r="A60" s="10"/>
      <c r="B60" s="25" t="str">
        <f>(自動車!B60)</f>
        <v>松山市堀之内</v>
      </c>
      <c r="C60" s="33" t="s">
        <v>26</v>
      </c>
      <c r="D60" s="16">
        <v>76</v>
      </c>
      <c r="E60" s="16">
        <v>139</v>
      </c>
      <c r="F60" s="16">
        <v>66</v>
      </c>
      <c r="G60" s="16">
        <v>57</v>
      </c>
      <c r="H60" s="16">
        <v>105</v>
      </c>
      <c r="I60" s="16">
        <v>145</v>
      </c>
      <c r="J60" s="16">
        <v>97</v>
      </c>
      <c r="K60" s="16">
        <v>103</v>
      </c>
      <c r="L60" s="16">
        <v>108</v>
      </c>
      <c r="M60" s="16">
        <v>148</v>
      </c>
      <c r="N60" s="16">
        <v>235</v>
      </c>
      <c r="O60" s="16">
        <v>157</v>
      </c>
      <c r="P60" s="16">
        <f>SUM(D59:O60)</f>
        <v>3654</v>
      </c>
      <c r="Q60" s="17"/>
    </row>
    <row r="61" spans="1:17" ht="13.5" customHeight="1" x14ac:dyDescent="0.15">
      <c r="A61" s="12" t="s">
        <v>42</v>
      </c>
      <c r="B61" s="7" t="str">
        <f>(自動車!B61)</f>
        <v>県）伊予松山港線</v>
      </c>
      <c r="C61" s="40" t="s">
        <v>25</v>
      </c>
      <c r="D61" s="14">
        <v>18</v>
      </c>
      <c r="E61" s="14">
        <v>12</v>
      </c>
      <c r="F61" s="14">
        <v>7</v>
      </c>
      <c r="G61" s="14">
        <v>12</v>
      </c>
      <c r="H61" s="14">
        <v>5</v>
      </c>
      <c r="I61" s="14">
        <v>23</v>
      </c>
      <c r="J61" s="14">
        <v>3</v>
      </c>
      <c r="K61" s="14">
        <v>9</v>
      </c>
      <c r="L61" s="14">
        <v>14</v>
      </c>
      <c r="M61" s="14">
        <v>11</v>
      </c>
      <c r="N61" s="14">
        <v>20</v>
      </c>
      <c r="O61" s="14">
        <v>16</v>
      </c>
      <c r="P61" s="14"/>
      <c r="Q61" s="15"/>
    </row>
    <row r="62" spans="1:17" ht="13.5" customHeight="1" x14ac:dyDescent="0.15">
      <c r="A62" s="10"/>
      <c r="B62" s="25" t="str">
        <f>(自動車!B62)</f>
        <v>松山市南吉田町</v>
      </c>
      <c r="C62" s="41" t="s">
        <v>26</v>
      </c>
      <c r="D62" s="42">
        <v>13</v>
      </c>
      <c r="E62" s="42">
        <v>20</v>
      </c>
      <c r="F62" s="42">
        <v>8</v>
      </c>
      <c r="G62" s="42">
        <v>10</v>
      </c>
      <c r="H62" s="42">
        <v>13</v>
      </c>
      <c r="I62" s="42">
        <v>14</v>
      </c>
      <c r="J62" s="42">
        <v>6</v>
      </c>
      <c r="K62" s="42">
        <v>8</v>
      </c>
      <c r="L62" s="42">
        <v>18</v>
      </c>
      <c r="M62" s="42">
        <v>18</v>
      </c>
      <c r="N62" s="42">
        <v>20</v>
      </c>
      <c r="O62" s="42">
        <v>15</v>
      </c>
      <c r="P62" s="16">
        <f>SUM(D61:O62)</f>
        <v>313</v>
      </c>
      <c r="Q62" s="17"/>
    </row>
    <row r="63" spans="1:17" ht="13.5" customHeight="1" x14ac:dyDescent="0.15">
      <c r="A63" s="24" t="s">
        <v>43</v>
      </c>
      <c r="B63" s="7" t="str">
        <f>(自動車!B63)</f>
        <v>市）北久米和泉線</v>
      </c>
      <c r="C63" s="43" t="s">
        <v>25</v>
      </c>
      <c r="D63" s="51">
        <v>53</v>
      </c>
      <c r="E63" s="52">
        <v>57</v>
      </c>
      <c r="F63" s="52">
        <v>24</v>
      </c>
      <c r="G63" s="52">
        <v>27</v>
      </c>
      <c r="H63" s="52">
        <v>60</v>
      </c>
      <c r="I63" s="52">
        <v>40</v>
      </c>
      <c r="J63" s="52">
        <v>39</v>
      </c>
      <c r="K63" s="52">
        <v>33</v>
      </c>
      <c r="L63" s="52">
        <v>48</v>
      </c>
      <c r="M63" s="52">
        <v>91</v>
      </c>
      <c r="N63" s="52">
        <v>64</v>
      </c>
      <c r="O63" s="52">
        <v>46</v>
      </c>
      <c r="P63" s="14"/>
      <c r="Q63" s="29"/>
    </row>
    <row r="64" spans="1:17" ht="13.5" customHeight="1" x14ac:dyDescent="0.15">
      <c r="A64" s="24"/>
      <c r="B64" s="25" t="str">
        <f>(自動車!B64)</f>
        <v>松山市東石井6丁目</v>
      </c>
      <c r="C64" s="33" t="s">
        <v>26</v>
      </c>
      <c r="D64" s="53">
        <v>130</v>
      </c>
      <c r="E64" s="53">
        <v>72</v>
      </c>
      <c r="F64" s="53">
        <v>25</v>
      </c>
      <c r="G64" s="53">
        <v>32</v>
      </c>
      <c r="H64" s="53">
        <v>39</v>
      </c>
      <c r="I64" s="53">
        <v>22</v>
      </c>
      <c r="J64" s="53">
        <v>38</v>
      </c>
      <c r="K64" s="53">
        <v>42</v>
      </c>
      <c r="L64" s="53">
        <v>30</v>
      </c>
      <c r="M64" s="53">
        <v>59</v>
      </c>
      <c r="N64" s="53">
        <v>49</v>
      </c>
      <c r="O64" s="53">
        <v>42</v>
      </c>
      <c r="P64" s="53">
        <f>SUM(D63:O64)</f>
        <v>1162</v>
      </c>
      <c r="Q64" s="29"/>
    </row>
    <row r="65" spans="1:17" ht="13.5" customHeight="1" x14ac:dyDescent="0.15">
      <c r="A65" s="12" t="s">
        <v>44</v>
      </c>
      <c r="B65" s="7" t="str">
        <f>(自動車!B65)</f>
        <v>市）石手川自転車歩行者道</v>
      </c>
      <c r="C65" s="40" t="s">
        <v>25</v>
      </c>
      <c r="D65" s="54">
        <v>15</v>
      </c>
      <c r="E65" s="54">
        <v>17</v>
      </c>
      <c r="F65" s="54">
        <v>5</v>
      </c>
      <c r="G65" s="54">
        <v>6</v>
      </c>
      <c r="H65" s="54">
        <v>9</v>
      </c>
      <c r="I65" s="54">
        <v>55</v>
      </c>
      <c r="J65" s="54">
        <v>21</v>
      </c>
      <c r="K65" s="54">
        <v>27</v>
      </c>
      <c r="L65" s="54">
        <v>11</v>
      </c>
      <c r="M65" s="54">
        <v>32</v>
      </c>
      <c r="N65" s="54">
        <v>14</v>
      </c>
      <c r="O65" s="54">
        <v>4</v>
      </c>
      <c r="P65" s="54"/>
      <c r="Q65" s="15"/>
    </row>
    <row r="66" spans="1:17" ht="13.5" customHeight="1" x14ac:dyDescent="0.15">
      <c r="A66" s="10"/>
      <c r="B66" s="25" t="str">
        <f>(自動車!B66)</f>
        <v>松山市市坪北2丁目</v>
      </c>
      <c r="C66" s="41" t="s">
        <v>26</v>
      </c>
      <c r="D66" s="55">
        <v>26</v>
      </c>
      <c r="E66" s="55">
        <v>27</v>
      </c>
      <c r="F66" s="55">
        <v>40</v>
      </c>
      <c r="G66" s="55">
        <v>21</v>
      </c>
      <c r="H66" s="55">
        <v>29</v>
      </c>
      <c r="I66" s="55">
        <v>16</v>
      </c>
      <c r="J66" s="55">
        <v>21</v>
      </c>
      <c r="K66" s="55">
        <v>9</v>
      </c>
      <c r="L66" s="55">
        <v>4</v>
      </c>
      <c r="M66" s="55">
        <v>12</v>
      </c>
      <c r="N66" s="55">
        <v>7</v>
      </c>
      <c r="O66" s="55">
        <v>4</v>
      </c>
      <c r="P66" s="53">
        <f>SUM(D65:O66)</f>
        <v>432</v>
      </c>
      <c r="Q66" s="17"/>
    </row>
    <row r="67" spans="1:17" ht="13.5" customHeight="1" x14ac:dyDescent="0.15">
      <c r="A67" s="12" t="s">
        <v>69</v>
      </c>
      <c r="B67" s="7" t="str">
        <f>(自動車!B67)</f>
        <v>市）松山駅前竹原線</v>
      </c>
      <c r="C67" s="43" t="s">
        <v>65</v>
      </c>
      <c r="D67" s="56">
        <v>169</v>
      </c>
      <c r="E67" s="56">
        <v>297</v>
      </c>
      <c r="F67" s="56">
        <v>78</v>
      </c>
      <c r="G67" s="56">
        <v>45</v>
      </c>
      <c r="H67" s="56">
        <v>76</v>
      </c>
      <c r="I67" s="56">
        <v>49</v>
      </c>
      <c r="J67" s="56">
        <v>52</v>
      </c>
      <c r="K67" s="56">
        <v>75</v>
      </c>
      <c r="L67" s="56">
        <v>50</v>
      </c>
      <c r="M67" s="56">
        <v>61</v>
      </c>
      <c r="N67" s="56">
        <v>91</v>
      </c>
      <c r="O67" s="56">
        <v>47</v>
      </c>
      <c r="P67" s="54"/>
      <c r="Q67" s="15"/>
    </row>
    <row r="68" spans="1:17" ht="13.5" customHeight="1" x14ac:dyDescent="0.15">
      <c r="A68" s="10"/>
      <c r="B68" s="25" t="str">
        <f>(自動車!B68)</f>
        <v>松山市湊町8丁目</v>
      </c>
      <c r="C68" s="33" t="s">
        <v>66</v>
      </c>
      <c r="D68" s="53">
        <v>40</v>
      </c>
      <c r="E68" s="53">
        <v>70</v>
      </c>
      <c r="F68" s="53">
        <v>23</v>
      </c>
      <c r="G68" s="53">
        <v>35</v>
      </c>
      <c r="H68" s="53">
        <v>60</v>
      </c>
      <c r="I68" s="53">
        <v>69</v>
      </c>
      <c r="J68" s="53">
        <v>51</v>
      </c>
      <c r="K68" s="53">
        <v>79</v>
      </c>
      <c r="L68" s="53">
        <v>89</v>
      </c>
      <c r="M68" s="53">
        <v>131</v>
      </c>
      <c r="N68" s="53">
        <v>179</v>
      </c>
      <c r="O68" s="53">
        <v>135</v>
      </c>
      <c r="P68" s="53">
        <f>SUM(D67:O68)</f>
        <v>2051</v>
      </c>
      <c r="Q68" s="17"/>
    </row>
    <row r="69" spans="1:17" ht="13.5" customHeight="1" x14ac:dyDescent="0.15">
      <c r="A69" s="12" t="s">
        <v>72</v>
      </c>
      <c r="B69" s="7" t="str">
        <f>(自動車!B69)</f>
        <v>市）余土142号線</v>
      </c>
      <c r="C69" s="40" t="s">
        <v>68</v>
      </c>
      <c r="D69" s="57" t="s">
        <v>83</v>
      </c>
      <c r="E69" s="57" t="s">
        <v>83</v>
      </c>
      <c r="F69" s="57" t="s">
        <v>83</v>
      </c>
      <c r="G69" s="57" t="s">
        <v>83</v>
      </c>
      <c r="H69" s="57" t="s">
        <v>83</v>
      </c>
      <c r="I69" s="57" t="s">
        <v>83</v>
      </c>
      <c r="J69" s="57" t="s">
        <v>83</v>
      </c>
      <c r="K69" s="57" t="s">
        <v>83</v>
      </c>
      <c r="L69" s="57" t="s">
        <v>83</v>
      </c>
      <c r="M69" s="57" t="s">
        <v>83</v>
      </c>
      <c r="N69" s="57" t="s">
        <v>83</v>
      </c>
      <c r="O69" s="57" t="s">
        <v>83</v>
      </c>
      <c r="P69" s="57"/>
      <c r="Q69" s="15"/>
    </row>
    <row r="70" spans="1:17" ht="13.5" customHeight="1" x14ac:dyDescent="0.15">
      <c r="A70" s="10"/>
      <c r="B70" s="25" t="str">
        <f>(自動車!B70)</f>
        <v>松山市余戸南1丁目</v>
      </c>
      <c r="C70" s="41" t="s">
        <v>67</v>
      </c>
      <c r="D70" s="58" t="s">
        <v>83</v>
      </c>
      <c r="E70" s="58" t="s">
        <v>83</v>
      </c>
      <c r="F70" s="58" t="s">
        <v>83</v>
      </c>
      <c r="G70" s="58" t="s">
        <v>83</v>
      </c>
      <c r="H70" s="58" t="s">
        <v>83</v>
      </c>
      <c r="I70" s="58" t="s">
        <v>83</v>
      </c>
      <c r="J70" s="58" t="s">
        <v>83</v>
      </c>
      <c r="K70" s="58" t="s">
        <v>83</v>
      </c>
      <c r="L70" s="58" t="s">
        <v>83</v>
      </c>
      <c r="M70" s="58" t="s">
        <v>83</v>
      </c>
      <c r="N70" s="58" t="s">
        <v>83</v>
      </c>
      <c r="O70" s="58" t="s">
        <v>83</v>
      </c>
      <c r="P70" s="59" t="s">
        <v>129</v>
      </c>
      <c r="Q70" s="17"/>
    </row>
    <row r="71" spans="1:17" ht="13.5" customHeight="1" x14ac:dyDescent="0.15">
      <c r="A71" s="12" t="s">
        <v>73</v>
      </c>
      <c r="B71" s="7" t="str">
        <f>(自動車!B71)</f>
        <v>市）余土142号線</v>
      </c>
      <c r="C71" s="43" t="s">
        <v>68</v>
      </c>
      <c r="D71" s="60" t="s">
        <v>83</v>
      </c>
      <c r="E71" s="60" t="s">
        <v>83</v>
      </c>
      <c r="F71" s="60" t="s">
        <v>83</v>
      </c>
      <c r="G71" s="60" t="s">
        <v>83</v>
      </c>
      <c r="H71" s="60" t="s">
        <v>83</v>
      </c>
      <c r="I71" s="60" t="s">
        <v>83</v>
      </c>
      <c r="J71" s="60" t="s">
        <v>83</v>
      </c>
      <c r="K71" s="60" t="s">
        <v>83</v>
      </c>
      <c r="L71" s="60" t="s">
        <v>83</v>
      </c>
      <c r="M71" s="60" t="s">
        <v>83</v>
      </c>
      <c r="N71" s="60" t="s">
        <v>83</v>
      </c>
      <c r="O71" s="60" t="s">
        <v>83</v>
      </c>
      <c r="P71" s="57"/>
      <c r="Q71" s="15"/>
    </row>
    <row r="72" spans="1:17" ht="13.5" customHeight="1" x14ac:dyDescent="0.15">
      <c r="A72" s="10"/>
      <c r="B72" s="25" t="str">
        <f>(自動車!B72)</f>
        <v>松山市保免西4丁目</v>
      </c>
      <c r="C72" s="33" t="s">
        <v>67</v>
      </c>
      <c r="D72" s="59" t="s">
        <v>83</v>
      </c>
      <c r="E72" s="59" t="s">
        <v>83</v>
      </c>
      <c r="F72" s="59" t="s">
        <v>83</v>
      </c>
      <c r="G72" s="59" t="s">
        <v>83</v>
      </c>
      <c r="H72" s="59" t="s">
        <v>83</v>
      </c>
      <c r="I72" s="59" t="s">
        <v>83</v>
      </c>
      <c r="J72" s="59" t="s">
        <v>83</v>
      </c>
      <c r="K72" s="59" t="s">
        <v>83</v>
      </c>
      <c r="L72" s="59" t="s">
        <v>83</v>
      </c>
      <c r="M72" s="59" t="s">
        <v>83</v>
      </c>
      <c r="N72" s="59" t="s">
        <v>83</v>
      </c>
      <c r="O72" s="59" t="s">
        <v>83</v>
      </c>
      <c r="P72" s="59" t="s">
        <v>130</v>
      </c>
      <c r="Q72" s="17"/>
    </row>
    <row r="73" spans="1:17" ht="13.5" customHeight="1" x14ac:dyDescent="0.15">
      <c r="A73" s="12" t="s">
        <v>74</v>
      </c>
      <c r="B73" s="7" t="str">
        <f>(自動車!B73)</f>
        <v>市）余土96号線</v>
      </c>
      <c r="C73" s="40" t="s">
        <v>68</v>
      </c>
      <c r="D73" s="57" t="s">
        <v>83</v>
      </c>
      <c r="E73" s="57" t="s">
        <v>83</v>
      </c>
      <c r="F73" s="57" t="s">
        <v>83</v>
      </c>
      <c r="G73" s="57" t="s">
        <v>83</v>
      </c>
      <c r="H73" s="57" t="s">
        <v>83</v>
      </c>
      <c r="I73" s="57" t="s">
        <v>83</v>
      </c>
      <c r="J73" s="57" t="s">
        <v>83</v>
      </c>
      <c r="K73" s="57" t="s">
        <v>83</v>
      </c>
      <c r="L73" s="57" t="s">
        <v>83</v>
      </c>
      <c r="M73" s="57" t="s">
        <v>83</v>
      </c>
      <c r="N73" s="57" t="s">
        <v>83</v>
      </c>
      <c r="O73" s="57" t="s">
        <v>83</v>
      </c>
      <c r="P73" s="57"/>
      <c r="Q73" s="15"/>
    </row>
    <row r="74" spans="1:17" ht="13.5" customHeight="1" x14ac:dyDescent="0.15">
      <c r="A74" s="10"/>
      <c r="B74" s="25" t="str">
        <f>(自動車!B74)</f>
        <v>松山市保免西4丁目</v>
      </c>
      <c r="C74" s="41" t="s">
        <v>67</v>
      </c>
      <c r="D74" s="58" t="s">
        <v>83</v>
      </c>
      <c r="E74" s="58" t="s">
        <v>83</v>
      </c>
      <c r="F74" s="58" t="s">
        <v>83</v>
      </c>
      <c r="G74" s="58" t="s">
        <v>83</v>
      </c>
      <c r="H74" s="58" t="s">
        <v>83</v>
      </c>
      <c r="I74" s="58" t="s">
        <v>83</v>
      </c>
      <c r="J74" s="58" t="s">
        <v>83</v>
      </c>
      <c r="K74" s="58" t="s">
        <v>83</v>
      </c>
      <c r="L74" s="58" t="s">
        <v>83</v>
      </c>
      <c r="M74" s="58" t="s">
        <v>83</v>
      </c>
      <c r="N74" s="58" t="s">
        <v>83</v>
      </c>
      <c r="O74" s="58" t="s">
        <v>83</v>
      </c>
      <c r="P74" s="59" t="s">
        <v>130</v>
      </c>
      <c r="Q74" s="17"/>
    </row>
    <row r="75" spans="1:17" ht="13.5" customHeight="1" x14ac:dyDescent="0.15">
      <c r="A75" s="12" t="s">
        <v>75</v>
      </c>
      <c r="B75" s="7" t="str">
        <f>(自動車!B75)</f>
        <v>松山中央公園内</v>
      </c>
      <c r="C75" s="43" t="s">
        <v>68</v>
      </c>
      <c r="D75" s="60" t="s">
        <v>83</v>
      </c>
      <c r="E75" s="60" t="s">
        <v>83</v>
      </c>
      <c r="F75" s="60" t="s">
        <v>83</v>
      </c>
      <c r="G75" s="60" t="s">
        <v>83</v>
      </c>
      <c r="H75" s="60" t="s">
        <v>83</v>
      </c>
      <c r="I75" s="60" t="s">
        <v>83</v>
      </c>
      <c r="J75" s="60" t="s">
        <v>83</v>
      </c>
      <c r="K75" s="60" t="s">
        <v>83</v>
      </c>
      <c r="L75" s="60" t="s">
        <v>83</v>
      </c>
      <c r="M75" s="60" t="s">
        <v>83</v>
      </c>
      <c r="N75" s="60" t="s">
        <v>83</v>
      </c>
      <c r="O75" s="60" t="s">
        <v>83</v>
      </c>
      <c r="P75" s="57"/>
      <c r="Q75" s="15"/>
    </row>
    <row r="76" spans="1:17" ht="13.5" customHeight="1" x14ac:dyDescent="0.15">
      <c r="A76" s="10"/>
      <c r="B76" s="25" t="str">
        <f>(自動車!B76)</f>
        <v>松山市保免西4丁目</v>
      </c>
      <c r="C76" s="33" t="s">
        <v>67</v>
      </c>
      <c r="D76" s="59" t="s">
        <v>83</v>
      </c>
      <c r="E76" s="59" t="s">
        <v>83</v>
      </c>
      <c r="F76" s="59" t="s">
        <v>83</v>
      </c>
      <c r="G76" s="59" t="s">
        <v>83</v>
      </c>
      <c r="H76" s="59" t="s">
        <v>83</v>
      </c>
      <c r="I76" s="59" t="s">
        <v>83</v>
      </c>
      <c r="J76" s="59" t="s">
        <v>83</v>
      </c>
      <c r="K76" s="59" t="s">
        <v>83</v>
      </c>
      <c r="L76" s="59" t="s">
        <v>83</v>
      </c>
      <c r="M76" s="59" t="s">
        <v>83</v>
      </c>
      <c r="N76" s="59" t="s">
        <v>83</v>
      </c>
      <c r="O76" s="59" t="s">
        <v>83</v>
      </c>
      <c r="P76" s="59" t="s">
        <v>130</v>
      </c>
      <c r="Q76" s="17"/>
    </row>
    <row r="77" spans="1:17" ht="13.5" customHeight="1" x14ac:dyDescent="0.15">
      <c r="A77" s="12" t="s">
        <v>76</v>
      </c>
      <c r="B77" s="7" t="str">
        <f>(自動車!B77)</f>
        <v>市）石手川自転車歩行者道</v>
      </c>
      <c r="C77" s="43" t="s">
        <v>68</v>
      </c>
      <c r="D77" s="44">
        <v>2</v>
      </c>
      <c r="E77" s="44">
        <v>2</v>
      </c>
      <c r="F77" s="44">
        <v>1</v>
      </c>
      <c r="G77" s="44">
        <v>11</v>
      </c>
      <c r="H77" s="44">
        <v>8</v>
      </c>
      <c r="I77" s="44">
        <v>5</v>
      </c>
      <c r="J77" s="44">
        <v>8</v>
      </c>
      <c r="K77" s="44">
        <v>25</v>
      </c>
      <c r="L77" s="44">
        <v>50</v>
      </c>
      <c r="M77" s="44">
        <v>46</v>
      </c>
      <c r="N77" s="44">
        <v>9</v>
      </c>
      <c r="O77" s="44">
        <v>5</v>
      </c>
      <c r="P77" s="14"/>
      <c r="Q77" s="15"/>
    </row>
    <row r="78" spans="1:17" ht="13.5" customHeight="1" x14ac:dyDescent="0.15">
      <c r="A78" s="5"/>
      <c r="B78" s="25" t="str">
        <f>(自動車!B78)</f>
        <v>松山市市坪北2丁目</v>
      </c>
      <c r="C78" s="45" t="s">
        <v>67</v>
      </c>
      <c r="D78" s="18">
        <v>5</v>
      </c>
      <c r="E78" s="18">
        <v>26</v>
      </c>
      <c r="F78" s="18">
        <v>7</v>
      </c>
      <c r="G78" s="18">
        <v>16</v>
      </c>
      <c r="H78" s="18">
        <v>42</v>
      </c>
      <c r="I78" s="18">
        <v>21</v>
      </c>
      <c r="J78" s="18">
        <v>11</v>
      </c>
      <c r="K78" s="18">
        <v>5</v>
      </c>
      <c r="L78" s="18">
        <v>11</v>
      </c>
      <c r="M78" s="18">
        <v>20</v>
      </c>
      <c r="N78" s="18">
        <v>9</v>
      </c>
      <c r="O78" s="18">
        <v>6</v>
      </c>
      <c r="P78" s="18">
        <f>SUM(D77:O78)</f>
        <v>351</v>
      </c>
      <c r="Q78" s="19"/>
    </row>
    <row r="79" spans="1:17" ht="13.5" customHeight="1" x14ac:dyDescent="0.15">
      <c r="B79" s="39"/>
      <c r="M79" s="38" t="s">
        <v>50</v>
      </c>
      <c r="O79" s="35"/>
      <c r="P79" s="35"/>
      <c r="Q79" s="35"/>
    </row>
    <row r="80" spans="1:17" ht="13.15" customHeight="1" x14ac:dyDescent="0.15">
      <c r="A80" s="34"/>
      <c r="B80" s="34"/>
      <c r="C80" s="34"/>
      <c r="D80" s="34"/>
      <c r="E80" s="34"/>
      <c r="F80" s="34"/>
      <c r="G80" s="34"/>
      <c r="H80" s="34"/>
      <c r="I80" s="36" t="s">
        <v>57</v>
      </c>
      <c r="J80" s="36"/>
      <c r="K80" s="36"/>
      <c r="M80" s="37" t="s">
        <v>59</v>
      </c>
      <c r="N80" s="36"/>
      <c r="O80" s="34"/>
      <c r="P80" s="34"/>
      <c r="Q80" s="34"/>
    </row>
    <row r="81" spans="1:17" ht="16.899999999999999" customHeight="1" x14ac:dyDescent="0.15">
      <c r="B81" s="3"/>
      <c r="D81" s="75" t="s">
        <v>29</v>
      </c>
      <c r="E81" s="76"/>
      <c r="F81" s="76"/>
      <c r="G81" s="76"/>
      <c r="H81" s="76"/>
      <c r="I81" s="76"/>
      <c r="J81" s="77" t="s">
        <v>78</v>
      </c>
      <c r="K81" s="77"/>
      <c r="L81" s="77"/>
    </row>
    <row r="82" spans="1:17" ht="13.15" customHeight="1" x14ac:dyDescent="0.15">
      <c r="B82" s="4"/>
      <c r="Q82" s="3" t="s">
        <v>9</v>
      </c>
    </row>
    <row r="83" spans="1:17" ht="13.5" customHeight="1" x14ac:dyDescent="0.15">
      <c r="A83" s="78" t="s">
        <v>54</v>
      </c>
      <c r="B83" s="79"/>
      <c r="C83" s="80"/>
      <c r="D83" s="70" t="s">
        <v>11</v>
      </c>
      <c r="E83" s="70" t="s">
        <v>12</v>
      </c>
      <c r="F83" s="70" t="s">
        <v>13</v>
      </c>
      <c r="G83" s="70" t="s">
        <v>14</v>
      </c>
      <c r="H83" s="70" t="s">
        <v>15</v>
      </c>
      <c r="I83" s="70" t="s">
        <v>16</v>
      </c>
      <c r="J83" s="70" t="s">
        <v>17</v>
      </c>
      <c r="K83" s="70" t="s">
        <v>18</v>
      </c>
      <c r="L83" s="70" t="s">
        <v>19</v>
      </c>
      <c r="M83" s="70" t="s">
        <v>20</v>
      </c>
      <c r="N83" s="70" t="s">
        <v>21</v>
      </c>
      <c r="O83" s="70" t="s">
        <v>22</v>
      </c>
      <c r="P83" s="30" t="s">
        <v>51</v>
      </c>
      <c r="Q83" s="9" t="s">
        <v>10</v>
      </c>
    </row>
    <row r="84" spans="1:17" ht="13.5" customHeight="1" x14ac:dyDescent="0.15">
      <c r="A84" s="72" t="s">
        <v>53</v>
      </c>
      <c r="B84" s="73"/>
      <c r="C84" s="74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33" t="s">
        <v>23</v>
      </c>
      <c r="Q84" s="11" t="s">
        <v>23</v>
      </c>
    </row>
    <row r="85" spans="1:17" ht="13.5" customHeight="1" x14ac:dyDescent="0.15">
      <c r="A85" s="12" t="s">
        <v>80</v>
      </c>
      <c r="B85" s="7" t="str">
        <f>(自動車!B85)</f>
        <v>市）余土96号線</v>
      </c>
      <c r="C85" s="40" t="s">
        <v>25</v>
      </c>
      <c r="D85" s="57" t="s">
        <v>83</v>
      </c>
      <c r="E85" s="57" t="s">
        <v>83</v>
      </c>
      <c r="F85" s="57" t="s">
        <v>83</v>
      </c>
      <c r="G85" s="57" t="s">
        <v>83</v>
      </c>
      <c r="H85" s="57" t="s">
        <v>83</v>
      </c>
      <c r="I85" s="57" t="s">
        <v>83</v>
      </c>
      <c r="J85" s="57" t="s">
        <v>83</v>
      </c>
      <c r="K85" s="57" t="s">
        <v>83</v>
      </c>
      <c r="L85" s="57" t="s">
        <v>83</v>
      </c>
      <c r="M85" s="57" t="s">
        <v>83</v>
      </c>
      <c r="N85" s="57" t="s">
        <v>83</v>
      </c>
      <c r="O85" s="57" t="s">
        <v>83</v>
      </c>
      <c r="P85" s="57"/>
      <c r="Q85" s="15"/>
    </row>
    <row r="86" spans="1:17" ht="13.5" customHeight="1" x14ac:dyDescent="0.15">
      <c r="A86" s="10"/>
      <c r="B86" s="25" t="str">
        <f>(自動車!B86)</f>
        <v>松山市保免西4丁目</v>
      </c>
      <c r="C86" s="41" t="s">
        <v>26</v>
      </c>
      <c r="D86" s="58" t="s">
        <v>83</v>
      </c>
      <c r="E86" s="58" t="s">
        <v>83</v>
      </c>
      <c r="F86" s="58" t="s">
        <v>83</v>
      </c>
      <c r="G86" s="58" t="s">
        <v>83</v>
      </c>
      <c r="H86" s="58" t="s">
        <v>83</v>
      </c>
      <c r="I86" s="58" t="s">
        <v>83</v>
      </c>
      <c r="J86" s="58" t="s">
        <v>83</v>
      </c>
      <c r="K86" s="58" t="s">
        <v>83</v>
      </c>
      <c r="L86" s="58" t="s">
        <v>83</v>
      </c>
      <c r="M86" s="58" t="s">
        <v>83</v>
      </c>
      <c r="N86" s="58" t="s">
        <v>83</v>
      </c>
      <c r="O86" s="58" t="s">
        <v>83</v>
      </c>
      <c r="P86" s="59" t="s">
        <v>129</v>
      </c>
      <c r="Q86" s="17"/>
    </row>
    <row r="87" spans="1:17" ht="13.5" customHeight="1" x14ac:dyDescent="0.15">
      <c r="A87" s="12"/>
      <c r="B87" s="7"/>
      <c r="C87" s="43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14"/>
      <c r="Q87" s="15"/>
    </row>
    <row r="88" spans="1:17" ht="13.5" customHeight="1" x14ac:dyDescent="0.15">
      <c r="A88" s="10"/>
      <c r="B88" s="25"/>
      <c r="C88" s="33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7"/>
    </row>
    <row r="89" spans="1:17" ht="13.5" customHeight="1" x14ac:dyDescent="0.15">
      <c r="A89" s="12"/>
      <c r="B89" s="7"/>
      <c r="C89" s="40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5"/>
    </row>
    <row r="90" spans="1:17" ht="13.5" customHeight="1" x14ac:dyDescent="0.15">
      <c r="A90" s="10"/>
      <c r="B90" s="25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16"/>
      <c r="Q90" s="17"/>
    </row>
    <row r="91" spans="1:17" ht="13.5" customHeight="1" x14ac:dyDescent="0.15">
      <c r="A91" s="12"/>
      <c r="B91" s="7"/>
      <c r="C91" s="43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14"/>
      <c r="Q91" s="15"/>
    </row>
    <row r="92" spans="1:17" ht="13.5" customHeight="1" x14ac:dyDescent="0.15">
      <c r="A92" s="10"/>
      <c r="B92" s="25"/>
      <c r="C92" s="33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7"/>
    </row>
    <row r="93" spans="1:17" ht="13.5" customHeight="1" x14ac:dyDescent="0.15">
      <c r="A93" s="12"/>
      <c r="B93" s="7"/>
      <c r="C93" s="40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/>
    </row>
    <row r="94" spans="1:17" ht="13.5" customHeight="1" x14ac:dyDescent="0.15">
      <c r="A94" s="10"/>
      <c r="B94" s="25"/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16"/>
      <c r="Q94" s="17"/>
    </row>
    <row r="95" spans="1:17" ht="13.5" customHeight="1" x14ac:dyDescent="0.15">
      <c r="A95" s="12"/>
      <c r="B95" s="7"/>
      <c r="C95" s="43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14"/>
      <c r="Q95" s="15"/>
    </row>
    <row r="96" spans="1:17" ht="13.5" customHeight="1" x14ac:dyDescent="0.15">
      <c r="A96" s="10"/>
      <c r="B96" s="25"/>
      <c r="C96" s="33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7"/>
    </row>
    <row r="97" spans="1:17" ht="13.5" customHeight="1" x14ac:dyDescent="0.15">
      <c r="A97" s="12"/>
      <c r="B97" s="7"/>
      <c r="C97" s="40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5"/>
    </row>
    <row r="98" spans="1:17" ht="13.5" customHeight="1" x14ac:dyDescent="0.15">
      <c r="A98" s="10"/>
      <c r="B98" s="25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16"/>
      <c r="Q98" s="17"/>
    </row>
    <row r="99" spans="1:17" ht="13.5" customHeight="1" x14ac:dyDescent="0.15">
      <c r="A99" s="12"/>
      <c r="B99" s="7"/>
      <c r="C99" s="43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14"/>
      <c r="Q99" s="15"/>
    </row>
    <row r="100" spans="1:17" ht="13.5" customHeight="1" x14ac:dyDescent="0.15">
      <c r="A100" s="10"/>
      <c r="B100" s="25"/>
      <c r="C100" s="33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7"/>
    </row>
    <row r="101" spans="1:17" ht="13.5" customHeight="1" x14ac:dyDescent="0.15">
      <c r="A101" s="12"/>
      <c r="B101" s="7"/>
      <c r="C101" s="40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/>
    </row>
    <row r="102" spans="1:17" ht="13.5" customHeight="1" x14ac:dyDescent="0.15">
      <c r="A102" s="10"/>
      <c r="B102" s="25"/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16"/>
      <c r="Q102" s="17"/>
    </row>
    <row r="103" spans="1:17" ht="13.5" customHeight="1" x14ac:dyDescent="0.15">
      <c r="A103" s="24"/>
      <c r="B103" s="7"/>
      <c r="C103" s="43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14"/>
      <c r="Q103" s="29"/>
    </row>
    <row r="104" spans="1:17" ht="13.5" customHeight="1" x14ac:dyDescent="0.15">
      <c r="A104" s="24"/>
      <c r="B104" s="25"/>
      <c r="C104" s="3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29"/>
    </row>
    <row r="105" spans="1:17" ht="13.5" customHeight="1" x14ac:dyDescent="0.15">
      <c r="A105" s="12"/>
      <c r="B105" s="7"/>
      <c r="C105" s="40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15"/>
    </row>
    <row r="106" spans="1:17" ht="13.5" customHeight="1" x14ac:dyDescent="0.15">
      <c r="A106" s="10"/>
      <c r="B106" s="25"/>
      <c r="C106" s="41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3"/>
      <c r="Q106" s="17"/>
    </row>
    <row r="107" spans="1:17" ht="13.5" customHeight="1" x14ac:dyDescent="0.15">
      <c r="A107" s="12"/>
      <c r="B107" s="7"/>
      <c r="C107" s="43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4"/>
      <c r="Q107" s="15"/>
    </row>
    <row r="108" spans="1:17" ht="13.5" customHeight="1" x14ac:dyDescent="0.15">
      <c r="A108" s="10"/>
      <c r="B108" s="25"/>
      <c r="C108" s="3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17"/>
    </row>
    <row r="109" spans="1:17" ht="13.5" customHeight="1" x14ac:dyDescent="0.15">
      <c r="A109" s="12"/>
      <c r="B109" s="7"/>
      <c r="C109" s="40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/>
    </row>
    <row r="110" spans="1:17" ht="13.5" customHeight="1" x14ac:dyDescent="0.15">
      <c r="A110" s="10"/>
      <c r="B110" s="25"/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16"/>
      <c r="Q110" s="17"/>
    </row>
    <row r="111" spans="1:17" ht="13.5" customHeight="1" x14ac:dyDescent="0.15">
      <c r="A111" s="12"/>
      <c r="B111" s="7"/>
      <c r="C111" s="43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14"/>
      <c r="Q111" s="15"/>
    </row>
    <row r="112" spans="1:17" ht="13.5" customHeight="1" x14ac:dyDescent="0.15">
      <c r="A112" s="10"/>
      <c r="B112" s="25"/>
      <c r="C112" s="33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7"/>
    </row>
    <row r="113" spans="1:17" ht="13.5" customHeight="1" x14ac:dyDescent="0.15">
      <c r="A113" s="12"/>
      <c r="B113" s="7"/>
      <c r="C113" s="40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</row>
    <row r="114" spans="1:17" ht="13.5" customHeight="1" x14ac:dyDescent="0.15">
      <c r="A114" s="10"/>
      <c r="B114" s="25"/>
      <c r="C114" s="41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16"/>
      <c r="Q114" s="17"/>
    </row>
    <row r="115" spans="1:17" ht="13.5" customHeight="1" x14ac:dyDescent="0.15">
      <c r="A115" s="12"/>
      <c r="B115" s="7"/>
      <c r="C115" s="43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14"/>
      <c r="Q115" s="15"/>
    </row>
    <row r="116" spans="1:17" ht="13.5" customHeight="1" x14ac:dyDescent="0.15">
      <c r="A116" s="10"/>
      <c r="B116" s="25"/>
      <c r="C116" s="33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7"/>
    </row>
    <row r="117" spans="1:17" ht="13.5" customHeight="1" x14ac:dyDescent="0.15">
      <c r="A117" s="12"/>
      <c r="B117" s="7"/>
      <c r="C117" s="43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14"/>
      <c r="Q117" s="15"/>
    </row>
    <row r="118" spans="1:17" ht="13.5" customHeight="1" x14ac:dyDescent="0.15">
      <c r="A118" s="5"/>
      <c r="B118" s="25"/>
      <c r="C118" s="45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</row>
    <row r="119" spans="1:17" ht="13.5" customHeight="1" x14ac:dyDescent="0.15">
      <c r="B119" s="39"/>
      <c r="M119" s="38" t="s">
        <v>50</v>
      </c>
      <c r="O119" s="35"/>
      <c r="P119" s="35"/>
      <c r="Q119" s="35"/>
    </row>
    <row r="120" spans="1:17" ht="13.15" customHeight="1" x14ac:dyDescent="0.15">
      <c r="A120" s="34"/>
      <c r="B120" s="34"/>
      <c r="C120" s="34"/>
      <c r="D120" s="34"/>
      <c r="E120" s="34"/>
      <c r="F120" s="34"/>
      <c r="G120" s="34"/>
      <c r="H120" s="34"/>
      <c r="I120" s="36" t="s">
        <v>81</v>
      </c>
      <c r="J120" s="36"/>
      <c r="K120" s="36"/>
      <c r="M120" s="37" t="s">
        <v>59</v>
      </c>
      <c r="N120" s="36"/>
      <c r="O120" s="34"/>
      <c r="P120" s="34"/>
      <c r="Q120" s="34"/>
    </row>
  </sheetData>
  <mergeCells count="48">
    <mergeCell ref="F43:F44"/>
    <mergeCell ref="G43:G44"/>
    <mergeCell ref="H43:H44"/>
    <mergeCell ref="A43:C43"/>
    <mergeCell ref="A44:C44"/>
    <mergeCell ref="D43:D44"/>
    <mergeCell ref="E43:E44"/>
    <mergeCell ref="D1:I1"/>
    <mergeCell ref="J1:L1"/>
    <mergeCell ref="D41:I41"/>
    <mergeCell ref="J41:L41"/>
    <mergeCell ref="F3:F4"/>
    <mergeCell ref="G3:G4"/>
    <mergeCell ref="H3:H4"/>
    <mergeCell ref="I3:I4"/>
    <mergeCell ref="J3:J4"/>
    <mergeCell ref="K3:K4"/>
    <mergeCell ref="N3:N4"/>
    <mergeCell ref="O3:O4"/>
    <mergeCell ref="A3:C3"/>
    <mergeCell ref="A4:C4"/>
    <mergeCell ref="D3:D4"/>
    <mergeCell ref="E3:E4"/>
    <mergeCell ref="L3:L4"/>
    <mergeCell ref="M3:M4"/>
    <mergeCell ref="M43:M44"/>
    <mergeCell ref="N43:N44"/>
    <mergeCell ref="O43:O44"/>
    <mergeCell ref="I43:I44"/>
    <mergeCell ref="J43:J44"/>
    <mergeCell ref="K43:K44"/>
    <mergeCell ref="L43:L4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O83:O84"/>
    <mergeCell ref="A84:C84"/>
    <mergeCell ref="K83:K84"/>
    <mergeCell ref="L83:L84"/>
    <mergeCell ref="M83:M84"/>
    <mergeCell ref="N83:N8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horizontalDpi="300" verticalDpi="300" r:id="rId1"/>
  <headerFooter alignWithMargins="0"/>
  <rowBreaks count="1" manualBreakCount="1"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zoomScaleNormal="100" zoomScaleSheetLayoutView="100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5" t="s">
        <v>28</v>
      </c>
      <c r="E1" s="76"/>
      <c r="F1" s="76"/>
      <c r="G1" s="76"/>
      <c r="H1" s="76"/>
      <c r="I1" s="76"/>
      <c r="J1" s="77" t="s">
        <v>78</v>
      </c>
      <c r="K1" s="77"/>
      <c r="L1" s="77"/>
    </row>
    <row r="2" spans="1:17" ht="13.15" customHeight="1" x14ac:dyDescent="0.15">
      <c r="B2" s="4"/>
      <c r="Q2" s="3" t="s">
        <v>30</v>
      </c>
    </row>
    <row r="3" spans="1:17" ht="13.5" customHeight="1" x14ac:dyDescent="0.15">
      <c r="A3" s="78" t="s">
        <v>54</v>
      </c>
      <c r="B3" s="79"/>
      <c r="C3" s="80"/>
      <c r="D3" s="70" t="s">
        <v>11</v>
      </c>
      <c r="E3" s="70" t="s">
        <v>12</v>
      </c>
      <c r="F3" s="70" t="s">
        <v>13</v>
      </c>
      <c r="G3" s="70" t="s">
        <v>14</v>
      </c>
      <c r="H3" s="70" t="s">
        <v>15</v>
      </c>
      <c r="I3" s="70" t="s">
        <v>16</v>
      </c>
      <c r="J3" s="70" t="s">
        <v>17</v>
      </c>
      <c r="K3" s="70" t="s">
        <v>18</v>
      </c>
      <c r="L3" s="70" t="s">
        <v>19</v>
      </c>
      <c r="M3" s="70" t="s">
        <v>20</v>
      </c>
      <c r="N3" s="70" t="s">
        <v>21</v>
      </c>
      <c r="O3" s="70" t="s">
        <v>22</v>
      </c>
      <c r="P3" s="30" t="s">
        <v>51</v>
      </c>
      <c r="Q3" s="9" t="s">
        <v>10</v>
      </c>
    </row>
    <row r="4" spans="1:17" ht="13.5" customHeight="1" x14ac:dyDescent="0.15">
      <c r="A4" s="72" t="s">
        <v>53</v>
      </c>
      <c r="B4" s="73"/>
      <c r="C4" s="74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3" t="s">
        <v>23</v>
      </c>
      <c r="Q4" s="11" t="s">
        <v>23</v>
      </c>
    </row>
    <row r="5" spans="1:17" ht="13.5" customHeight="1" x14ac:dyDescent="0.15">
      <c r="A5" s="12" t="s">
        <v>24</v>
      </c>
      <c r="B5" s="7" t="str">
        <f>(自動車!B5)</f>
        <v>市）鮒屋町中村橋線</v>
      </c>
      <c r="C5" s="40" t="s">
        <v>25</v>
      </c>
      <c r="D5" s="14">
        <v>26</v>
      </c>
      <c r="E5" s="14">
        <v>29</v>
      </c>
      <c r="F5" s="14">
        <v>18</v>
      </c>
      <c r="G5" s="14">
        <v>7</v>
      </c>
      <c r="H5" s="14">
        <v>17</v>
      </c>
      <c r="I5" s="14">
        <v>17</v>
      </c>
      <c r="J5" s="14">
        <v>20</v>
      </c>
      <c r="K5" s="14">
        <v>8</v>
      </c>
      <c r="L5" s="14">
        <v>27</v>
      </c>
      <c r="M5" s="14">
        <v>32</v>
      </c>
      <c r="N5" s="14">
        <v>74</v>
      </c>
      <c r="O5" s="14">
        <v>180</v>
      </c>
      <c r="P5" s="14"/>
      <c r="Q5" s="15"/>
    </row>
    <row r="6" spans="1:17" ht="13.5" customHeight="1" x14ac:dyDescent="0.15">
      <c r="A6" s="10"/>
      <c r="B6" s="25" t="str">
        <f>(自動車!B6)</f>
        <v>松山市三番町1丁目</v>
      </c>
      <c r="C6" s="41" t="s">
        <v>26</v>
      </c>
      <c r="D6" s="42">
        <v>16</v>
      </c>
      <c r="E6" s="42">
        <v>18</v>
      </c>
      <c r="F6" s="42">
        <v>5</v>
      </c>
      <c r="G6" s="42">
        <v>9</v>
      </c>
      <c r="H6" s="42">
        <v>16</v>
      </c>
      <c r="I6" s="42">
        <v>6</v>
      </c>
      <c r="J6" s="42">
        <v>17</v>
      </c>
      <c r="K6" s="42">
        <v>13</v>
      </c>
      <c r="L6" s="42">
        <v>31</v>
      </c>
      <c r="M6" s="42">
        <v>34</v>
      </c>
      <c r="N6" s="42">
        <v>43</v>
      </c>
      <c r="O6" s="42">
        <v>112</v>
      </c>
      <c r="P6" s="16">
        <f>SUM(D5:O6)</f>
        <v>775</v>
      </c>
      <c r="Q6" s="17"/>
    </row>
    <row r="7" spans="1:17" ht="13.5" customHeight="1" x14ac:dyDescent="0.15">
      <c r="A7" s="12" t="s">
        <v>0</v>
      </c>
      <c r="B7" s="7" t="str">
        <f>(自動車!B7)</f>
        <v>市）三番町線</v>
      </c>
      <c r="C7" s="43" t="s">
        <v>25</v>
      </c>
      <c r="D7" s="44">
        <v>16</v>
      </c>
      <c r="E7" s="44">
        <v>36</v>
      </c>
      <c r="F7" s="44">
        <v>26</v>
      </c>
      <c r="G7" s="44">
        <v>17</v>
      </c>
      <c r="H7" s="44">
        <v>48</v>
      </c>
      <c r="I7" s="44">
        <v>53</v>
      </c>
      <c r="J7" s="44">
        <v>47</v>
      </c>
      <c r="K7" s="44">
        <v>42</v>
      </c>
      <c r="L7" s="44">
        <v>53</v>
      </c>
      <c r="M7" s="44">
        <v>62</v>
      </c>
      <c r="N7" s="44">
        <v>160</v>
      </c>
      <c r="O7" s="44">
        <v>196</v>
      </c>
      <c r="P7" s="14"/>
      <c r="Q7" s="15"/>
    </row>
    <row r="8" spans="1:17" ht="13.5" customHeight="1" x14ac:dyDescent="0.15">
      <c r="A8" s="10"/>
      <c r="B8" s="25" t="str">
        <f>(自動車!B8)</f>
        <v>松山市三番町2丁目</v>
      </c>
      <c r="C8" s="33" t="s">
        <v>26</v>
      </c>
      <c r="D8" s="16">
        <v>44</v>
      </c>
      <c r="E8" s="16">
        <v>58</v>
      </c>
      <c r="F8" s="16">
        <v>38</v>
      </c>
      <c r="G8" s="16">
        <v>28</v>
      </c>
      <c r="H8" s="16">
        <v>50</v>
      </c>
      <c r="I8" s="16">
        <v>49</v>
      </c>
      <c r="J8" s="16">
        <v>40</v>
      </c>
      <c r="K8" s="16">
        <v>44</v>
      </c>
      <c r="L8" s="16">
        <v>45</v>
      </c>
      <c r="M8" s="16">
        <v>62</v>
      </c>
      <c r="N8" s="16">
        <v>70</v>
      </c>
      <c r="O8" s="16">
        <v>90</v>
      </c>
      <c r="P8" s="16">
        <f>SUM(D7:O8)</f>
        <v>1374</v>
      </c>
      <c r="Q8" s="17"/>
    </row>
    <row r="9" spans="1:17" ht="13.5" customHeight="1" x14ac:dyDescent="0.15">
      <c r="A9" s="12" t="s">
        <v>1</v>
      </c>
      <c r="B9" s="7" t="str">
        <f>(自動車!B9)</f>
        <v>市）中之川通線</v>
      </c>
      <c r="C9" s="40" t="s">
        <v>25</v>
      </c>
      <c r="D9" s="14">
        <v>7</v>
      </c>
      <c r="E9" s="14">
        <v>9</v>
      </c>
      <c r="F9" s="14">
        <v>11</v>
      </c>
      <c r="G9" s="14">
        <v>14</v>
      </c>
      <c r="H9" s="14">
        <v>19</v>
      </c>
      <c r="I9" s="14">
        <v>18</v>
      </c>
      <c r="J9" s="14">
        <v>7</v>
      </c>
      <c r="K9" s="14">
        <v>14</v>
      </c>
      <c r="L9" s="14">
        <v>5</v>
      </c>
      <c r="M9" s="14">
        <v>14</v>
      </c>
      <c r="N9" s="14">
        <v>14</v>
      </c>
      <c r="O9" s="14">
        <v>6</v>
      </c>
      <c r="P9" s="14"/>
      <c r="Q9" s="15"/>
    </row>
    <row r="10" spans="1:17" ht="13.5" customHeight="1" x14ac:dyDescent="0.15">
      <c r="A10" s="10"/>
      <c r="B10" s="25" t="str">
        <f>(自動車!B10)</f>
        <v>松山市湊町2丁目</v>
      </c>
      <c r="C10" s="41" t="s">
        <v>26</v>
      </c>
      <c r="D10" s="42">
        <v>6</v>
      </c>
      <c r="E10" s="42">
        <v>14</v>
      </c>
      <c r="F10" s="42">
        <v>11</v>
      </c>
      <c r="G10" s="42">
        <v>16</v>
      </c>
      <c r="H10" s="42">
        <v>15</v>
      </c>
      <c r="I10" s="42">
        <v>19</v>
      </c>
      <c r="J10" s="42">
        <v>14</v>
      </c>
      <c r="K10" s="42">
        <v>7</v>
      </c>
      <c r="L10" s="42">
        <v>21</v>
      </c>
      <c r="M10" s="42">
        <v>9</v>
      </c>
      <c r="N10" s="42">
        <v>10</v>
      </c>
      <c r="O10" s="42">
        <v>13</v>
      </c>
      <c r="P10" s="16">
        <f>SUM(D9:O10)</f>
        <v>293</v>
      </c>
      <c r="Q10" s="17"/>
    </row>
    <row r="11" spans="1:17" ht="13.5" customHeight="1" x14ac:dyDescent="0.15">
      <c r="A11" s="12" t="s">
        <v>2</v>
      </c>
      <c r="B11" s="7" t="str">
        <f>(自動車!B11)</f>
        <v>市）南北120号線</v>
      </c>
      <c r="C11" s="43" t="s">
        <v>25</v>
      </c>
      <c r="D11" s="44">
        <v>9</v>
      </c>
      <c r="E11" s="44">
        <v>10</v>
      </c>
      <c r="F11" s="44">
        <v>4</v>
      </c>
      <c r="G11" s="44">
        <v>5</v>
      </c>
      <c r="H11" s="44">
        <v>7</v>
      </c>
      <c r="I11" s="44">
        <v>94</v>
      </c>
      <c r="J11" s="44">
        <v>15</v>
      </c>
      <c r="K11" s="44">
        <v>20</v>
      </c>
      <c r="L11" s="44">
        <v>26</v>
      </c>
      <c r="M11" s="44">
        <v>17</v>
      </c>
      <c r="N11" s="44">
        <v>20</v>
      </c>
      <c r="O11" s="44">
        <v>3</v>
      </c>
      <c r="P11" s="14"/>
      <c r="Q11" s="15"/>
    </row>
    <row r="12" spans="1:17" ht="13.5" customHeight="1" x14ac:dyDescent="0.15">
      <c r="A12" s="10"/>
      <c r="B12" s="25" t="str">
        <f>(自動車!B12)</f>
        <v>松山市堀之内</v>
      </c>
      <c r="C12" s="33" t="s">
        <v>26</v>
      </c>
      <c r="D12" s="16">
        <v>8</v>
      </c>
      <c r="E12" s="16">
        <v>32</v>
      </c>
      <c r="F12" s="16">
        <v>19</v>
      </c>
      <c r="G12" s="16">
        <v>21</v>
      </c>
      <c r="H12" s="16">
        <v>19</v>
      </c>
      <c r="I12" s="16">
        <v>85</v>
      </c>
      <c r="J12" s="16">
        <v>35</v>
      </c>
      <c r="K12" s="16">
        <v>13</v>
      </c>
      <c r="L12" s="16">
        <v>15</v>
      </c>
      <c r="M12" s="16">
        <v>6</v>
      </c>
      <c r="N12" s="16">
        <v>10</v>
      </c>
      <c r="O12" s="16">
        <v>2</v>
      </c>
      <c r="P12" s="16">
        <f>SUM(D11:O12)</f>
        <v>495</v>
      </c>
      <c r="Q12" s="17"/>
    </row>
    <row r="13" spans="1:17" ht="13.5" customHeight="1" x14ac:dyDescent="0.15">
      <c r="A13" s="12" t="s">
        <v>3</v>
      </c>
      <c r="B13" s="7" t="str">
        <f>(自動車!B13)</f>
        <v>市）堀之内公園内</v>
      </c>
      <c r="C13" s="40" t="s">
        <v>25</v>
      </c>
      <c r="D13" s="14">
        <v>53</v>
      </c>
      <c r="E13" s="14">
        <v>82</v>
      </c>
      <c r="F13" s="14">
        <v>68</v>
      </c>
      <c r="G13" s="14">
        <v>137</v>
      </c>
      <c r="H13" s="14">
        <v>80</v>
      </c>
      <c r="I13" s="14">
        <v>175</v>
      </c>
      <c r="J13" s="14">
        <v>1246</v>
      </c>
      <c r="K13" s="14">
        <v>59</v>
      </c>
      <c r="L13" s="14">
        <v>108</v>
      </c>
      <c r="M13" s="14">
        <v>94</v>
      </c>
      <c r="N13" s="14">
        <v>1142</v>
      </c>
      <c r="O13" s="14">
        <v>103</v>
      </c>
      <c r="P13" s="14"/>
      <c r="Q13" s="15"/>
    </row>
    <row r="14" spans="1:17" ht="13.5" customHeight="1" x14ac:dyDescent="0.15">
      <c r="A14" s="10"/>
      <c r="B14" s="25" t="str">
        <f>(自動車!B14)</f>
        <v>松山市堀之内</v>
      </c>
      <c r="C14" s="41" t="s">
        <v>26</v>
      </c>
      <c r="D14" s="42">
        <v>25</v>
      </c>
      <c r="E14" s="42">
        <v>52</v>
      </c>
      <c r="F14" s="42">
        <v>61</v>
      </c>
      <c r="G14" s="42">
        <v>66</v>
      </c>
      <c r="H14" s="42">
        <v>90</v>
      </c>
      <c r="I14" s="42">
        <v>179</v>
      </c>
      <c r="J14" s="42">
        <v>196</v>
      </c>
      <c r="K14" s="42">
        <v>74</v>
      </c>
      <c r="L14" s="42">
        <v>189</v>
      </c>
      <c r="M14" s="42">
        <v>88</v>
      </c>
      <c r="N14" s="42">
        <v>1317</v>
      </c>
      <c r="O14" s="42">
        <v>55</v>
      </c>
      <c r="P14" s="16">
        <f>SUM(D13:O14)</f>
        <v>5739</v>
      </c>
      <c r="Q14" s="17"/>
    </row>
    <row r="15" spans="1:17" ht="13.5" customHeight="1" x14ac:dyDescent="0.15">
      <c r="A15" s="12" t="s">
        <v>4</v>
      </c>
      <c r="B15" s="7" t="str">
        <f>(自動車!B15)</f>
        <v>市）堀之内公園内</v>
      </c>
      <c r="C15" s="43" t="s">
        <v>25</v>
      </c>
      <c r="D15" s="44">
        <v>72</v>
      </c>
      <c r="E15" s="44">
        <v>189</v>
      </c>
      <c r="F15" s="44">
        <v>48</v>
      </c>
      <c r="G15" s="44">
        <v>47</v>
      </c>
      <c r="H15" s="44">
        <v>75</v>
      </c>
      <c r="I15" s="44">
        <v>172</v>
      </c>
      <c r="J15" s="44">
        <v>51</v>
      </c>
      <c r="K15" s="44">
        <v>45</v>
      </c>
      <c r="L15" s="44">
        <v>34</v>
      </c>
      <c r="M15" s="44">
        <v>40</v>
      </c>
      <c r="N15" s="44">
        <v>156</v>
      </c>
      <c r="O15" s="44">
        <v>48</v>
      </c>
      <c r="P15" s="14"/>
      <c r="Q15" s="15"/>
    </row>
    <row r="16" spans="1:17" ht="13.5" customHeight="1" x14ac:dyDescent="0.15">
      <c r="A16" s="10"/>
      <c r="B16" s="25" t="str">
        <f>(自動車!B16)</f>
        <v>松山市堀之内</v>
      </c>
      <c r="C16" s="33" t="s">
        <v>26</v>
      </c>
      <c r="D16" s="16">
        <v>19</v>
      </c>
      <c r="E16" s="16">
        <v>36</v>
      </c>
      <c r="F16" s="16">
        <v>33</v>
      </c>
      <c r="G16" s="16">
        <v>38</v>
      </c>
      <c r="H16" s="16">
        <v>65</v>
      </c>
      <c r="I16" s="16">
        <v>176</v>
      </c>
      <c r="J16" s="16">
        <v>196</v>
      </c>
      <c r="K16" s="16">
        <v>36</v>
      </c>
      <c r="L16" s="16">
        <v>36</v>
      </c>
      <c r="M16" s="16">
        <v>32</v>
      </c>
      <c r="N16" s="16">
        <v>232</v>
      </c>
      <c r="O16" s="16">
        <v>79</v>
      </c>
      <c r="P16" s="16">
        <f>SUM(D15:O16)</f>
        <v>1955</v>
      </c>
      <c r="Q16" s="17"/>
    </row>
    <row r="17" spans="1:17" ht="13.5" customHeight="1" x14ac:dyDescent="0.15">
      <c r="A17" s="12" t="s">
        <v>5</v>
      </c>
      <c r="B17" s="7" t="str">
        <f>(自動車!B17)</f>
        <v>市）裁判所前柳井町線</v>
      </c>
      <c r="C17" s="40" t="s">
        <v>25</v>
      </c>
      <c r="D17" s="14">
        <v>61</v>
      </c>
      <c r="E17" s="14">
        <v>100</v>
      </c>
      <c r="F17" s="14">
        <v>89</v>
      </c>
      <c r="G17" s="14">
        <v>78</v>
      </c>
      <c r="H17" s="14">
        <v>100</v>
      </c>
      <c r="I17" s="14">
        <v>188</v>
      </c>
      <c r="J17" s="14">
        <v>86</v>
      </c>
      <c r="K17" s="14">
        <v>80</v>
      </c>
      <c r="L17" s="14">
        <v>82</v>
      </c>
      <c r="M17" s="14">
        <v>72</v>
      </c>
      <c r="N17" s="14">
        <v>69</v>
      </c>
      <c r="O17" s="14">
        <v>54</v>
      </c>
      <c r="P17" s="14"/>
      <c r="Q17" s="15"/>
    </row>
    <row r="18" spans="1:17" ht="13.5" customHeight="1" x14ac:dyDescent="0.15">
      <c r="A18" s="10"/>
      <c r="B18" s="25" t="str">
        <f>(自動車!B18)</f>
        <v>松山市三番町3丁目</v>
      </c>
      <c r="C18" s="41" t="s">
        <v>26</v>
      </c>
      <c r="D18" s="42">
        <v>18</v>
      </c>
      <c r="E18" s="42">
        <v>48</v>
      </c>
      <c r="F18" s="42">
        <v>62</v>
      </c>
      <c r="G18" s="42">
        <v>75</v>
      </c>
      <c r="H18" s="42">
        <v>107</v>
      </c>
      <c r="I18" s="42">
        <v>183</v>
      </c>
      <c r="J18" s="42">
        <v>98</v>
      </c>
      <c r="K18" s="42">
        <v>82</v>
      </c>
      <c r="L18" s="42">
        <v>83</v>
      </c>
      <c r="M18" s="42">
        <v>94</v>
      </c>
      <c r="N18" s="42">
        <v>150</v>
      </c>
      <c r="O18" s="42">
        <v>102</v>
      </c>
      <c r="P18" s="16">
        <f>SUM(D17:O18)</f>
        <v>2161</v>
      </c>
      <c r="Q18" s="17"/>
    </row>
    <row r="19" spans="1:17" ht="13.5" customHeight="1" x14ac:dyDescent="0.15">
      <c r="A19" s="12" t="s">
        <v>6</v>
      </c>
      <c r="B19" s="7" t="str">
        <f>(自動車!B19)</f>
        <v>市）宮前118号線</v>
      </c>
      <c r="C19" s="43" t="s">
        <v>25</v>
      </c>
      <c r="D19" s="44">
        <v>26</v>
      </c>
      <c r="E19" s="44">
        <v>22</v>
      </c>
      <c r="F19" s="44">
        <v>7</v>
      </c>
      <c r="G19" s="44">
        <v>14</v>
      </c>
      <c r="H19" s="44">
        <v>11</v>
      </c>
      <c r="I19" s="44">
        <v>12</v>
      </c>
      <c r="J19" s="44">
        <v>14</v>
      </c>
      <c r="K19" s="44">
        <v>7</v>
      </c>
      <c r="L19" s="44">
        <v>95</v>
      </c>
      <c r="M19" s="44">
        <v>16</v>
      </c>
      <c r="N19" s="44">
        <v>19</v>
      </c>
      <c r="O19" s="44">
        <v>20</v>
      </c>
      <c r="P19" s="14"/>
      <c r="Q19" s="15"/>
    </row>
    <row r="20" spans="1:17" ht="13.5" customHeight="1" x14ac:dyDescent="0.15">
      <c r="A20" s="10"/>
      <c r="B20" s="25" t="str">
        <f>(自動車!B20)</f>
        <v>松山市萱町6丁目</v>
      </c>
      <c r="C20" s="33" t="s">
        <v>26</v>
      </c>
      <c r="D20" s="16">
        <v>101</v>
      </c>
      <c r="E20" s="16">
        <v>20</v>
      </c>
      <c r="F20" s="16">
        <v>17</v>
      </c>
      <c r="G20" s="16">
        <v>9</v>
      </c>
      <c r="H20" s="16">
        <v>14</v>
      </c>
      <c r="I20" s="16">
        <v>13</v>
      </c>
      <c r="J20" s="16">
        <v>7</v>
      </c>
      <c r="K20" s="16">
        <v>11</v>
      </c>
      <c r="L20" s="16">
        <v>8</v>
      </c>
      <c r="M20" s="16">
        <v>21</v>
      </c>
      <c r="N20" s="16">
        <v>30</v>
      </c>
      <c r="O20" s="16">
        <v>16</v>
      </c>
      <c r="P20" s="16">
        <f>SUM(D19:O20)</f>
        <v>530</v>
      </c>
      <c r="Q20" s="17"/>
    </row>
    <row r="21" spans="1:17" ht="13.5" customHeight="1" x14ac:dyDescent="0.15">
      <c r="A21" s="12" t="s">
        <v>7</v>
      </c>
      <c r="B21" s="7" t="str">
        <f>(自動車!B21)</f>
        <v>市）堀之内公園内</v>
      </c>
      <c r="C21" s="40" t="s">
        <v>25</v>
      </c>
      <c r="D21" s="14">
        <v>53</v>
      </c>
      <c r="E21" s="14">
        <v>140</v>
      </c>
      <c r="F21" s="14">
        <v>40</v>
      </c>
      <c r="G21" s="14">
        <v>35</v>
      </c>
      <c r="H21" s="14">
        <v>29</v>
      </c>
      <c r="I21" s="14">
        <v>47</v>
      </c>
      <c r="J21" s="14">
        <v>107</v>
      </c>
      <c r="K21" s="14">
        <v>23</v>
      </c>
      <c r="L21" s="14">
        <v>13</v>
      </c>
      <c r="M21" s="14">
        <v>20</v>
      </c>
      <c r="N21" s="14">
        <v>79</v>
      </c>
      <c r="O21" s="14">
        <v>12</v>
      </c>
      <c r="P21" s="14"/>
      <c r="Q21" s="15"/>
    </row>
    <row r="22" spans="1:17" ht="13.5" customHeight="1" x14ac:dyDescent="0.15">
      <c r="A22" s="10"/>
      <c r="B22" s="25" t="str">
        <f>(自動車!B22)</f>
        <v>松山市堀之内</v>
      </c>
      <c r="C22" s="41" t="s">
        <v>26</v>
      </c>
      <c r="D22" s="42">
        <v>15</v>
      </c>
      <c r="E22" s="42">
        <v>15</v>
      </c>
      <c r="F22" s="42">
        <v>19</v>
      </c>
      <c r="G22" s="42">
        <v>16</v>
      </c>
      <c r="H22" s="42">
        <v>44</v>
      </c>
      <c r="I22" s="42">
        <v>31</v>
      </c>
      <c r="J22" s="42">
        <v>28</v>
      </c>
      <c r="K22" s="42">
        <v>19</v>
      </c>
      <c r="L22" s="42">
        <v>10</v>
      </c>
      <c r="M22" s="42">
        <v>26</v>
      </c>
      <c r="N22" s="42">
        <v>160</v>
      </c>
      <c r="O22" s="42">
        <v>55</v>
      </c>
      <c r="P22" s="16">
        <f>SUM(D21:O22)</f>
        <v>1036</v>
      </c>
      <c r="Q22" s="17"/>
    </row>
    <row r="23" spans="1:17" ht="13.5" customHeight="1" x14ac:dyDescent="0.15">
      <c r="A23" s="12" t="s">
        <v>8</v>
      </c>
      <c r="B23" s="7" t="str">
        <f>(自動車!B23)</f>
        <v>市）松山環状線（岩崎）</v>
      </c>
      <c r="C23" s="43" t="s">
        <v>25</v>
      </c>
      <c r="D23" s="44">
        <v>8</v>
      </c>
      <c r="E23" s="44">
        <v>8</v>
      </c>
      <c r="F23" s="44">
        <v>9</v>
      </c>
      <c r="G23" s="44">
        <v>15</v>
      </c>
      <c r="H23" s="44">
        <v>13</v>
      </c>
      <c r="I23" s="44">
        <v>18</v>
      </c>
      <c r="J23" s="44">
        <v>13</v>
      </c>
      <c r="K23" s="44">
        <v>33</v>
      </c>
      <c r="L23" s="44">
        <v>17</v>
      </c>
      <c r="M23" s="44">
        <v>24</v>
      </c>
      <c r="N23" s="44">
        <v>16</v>
      </c>
      <c r="O23" s="44">
        <v>22</v>
      </c>
      <c r="P23" s="14"/>
      <c r="Q23" s="15"/>
    </row>
    <row r="24" spans="1:17" ht="13.5" customHeight="1" x14ac:dyDescent="0.15">
      <c r="A24" s="10"/>
      <c r="B24" s="25" t="str">
        <f>(自動車!B24)</f>
        <v>松山市岩崎町2丁目</v>
      </c>
      <c r="C24" s="33" t="s">
        <v>26</v>
      </c>
      <c r="D24" s="16">
        <v>46</v>
      </c>
      <c r="E24" s="16">
        <v>16</v>
      </c>
      <c r="F24" s="16">
        <v>7</v>
      </c>
      <c r="G24" s="16">
        <v>19</v>
      </c>
      <c r="H24" s="16">
        <v>18</v>
      </c>
      <c r="I24" s="16">
        <v>11</v>
      </c>
      <c r="J24" s="16">
        <v>14</v>
      </c>
      <c r="K24" s="16">
        <v>8</v>
      </c>
      <c r="L24" s="16">
        <v>14</v>
      </c>
      <c r="M24" s="16">
        <v>45</v>
      </c>
      <c r="N24" s="16">
        <v>33</v>
      </c>
      <c r="O24" s="16">
        <v>35</v>
      </c>
      <c r="P24" s="16">
        <f>SUM(D23:O24)</f>
        <v>462</v>
      </c>
      <c r="Q24" s="17"/>
    </row>
    <row r="25" spans="1:17" ht="13.5" customHeight="1" x14ac:dyDescent="0.15">
      <c r="A25" s="12" t="s">
        <v>32</v>
      </c>
      <c r="B25" s="7" t="str">
        <f>(自動車!B25)</f>
        <v>市）二番町線</v>
      </c>
      <c r="C25" s="40" t="s">
        <v>25</v>
      </c>
      <c r="D25" s="14">
        <v>19</v>
      </c>
      <c r="E25" s="14">
        <v>24</v>
      </c>
      <c r="F25" s="14">
        <v>36</v>
      </c>
      <c r="G25" s="14">
        <v>13</v>
      </c>
      <c r="H25" s="14">
        <v>21</v>
      </c>
      <c r="I25" s="14">
        <v>47</v>
      </c>
      <c r="J25" s="14">
        <v>45</v>
      </c>
      <c r="K25" s="14">
        <v>30</v>
      </c>
      <c r="L25" s="14">
        <v>25</v>
      </c>
      <c r="M25" s="14">
        <v>17</v>
      </c>
      <c r="N25" s="14">
        <v>64</v>
      </c>
      <c r="O25" s="14">
        <v>69</v>
      </c>
      <c r="P25" s="14"/>
      <c r="Q25" s="15"/>
    </row>
    <row r="26" spans="1:17" ht="13.5" customHeight="1" x14ac:dyDescent="0.15">
      <c r="A26" s="10"/>
      <c r="B26" s="25" t="str">
        <f>(自動車!B26)</f>
        <v>松山市二番町1丁目</v>
      </c>
      <c r="C26" s="41" t="s">
        <v>26</v>
      </c>
      <c r="D26" s="42">
        <v>15</v>
      </c>
      <c r="E26" s="42">
        <v>27</v>
      </c>
      <c r="F26" s="42">
        <v>23</v>
      </c>
      <c r="G26" s="42">
        <v>16</v>
      </c>
      <c r="H26" s="42">
        <v>56</v>
      </c>
      <c r="I26" s="42">
        <v>50</v>
      </c>
      <c r="J26" s="42">
        <v>45</v>
      </c>
      <c r="K26" s="42">
        <v>39</v>
      </c>
      <c r="L26" s="42">
        <v>41</v>
      </c>
      <c r="M26" s="42">
        <v>36</v>
      </c>
      <c r="N26" s="42">
        <v>61</v>
      </c>
      <c r="O26" s="42">
        <v>111</v>
      </c>
      <c r="P26" s="16">
        <f>SUM(D25:O26)</f>
        <v>930</v>
      </c>
      <c r="Q26" s="17"/>
    </row>
    <row r="27" spans="1:17" ht="13.5" customHeight="1" x14ac:dyDescent="0.15">
      <c r="A27" s="12" t="s">
        <v>33</v>
      </c>
      <c r="B27" s="7" t="str">
        <f>(自動車!B27)</f>
        <v>市）味酒37号線</v>
      </c>
      <c r="C27" s="43" t="s">
        <v>25</v>
      </c>
      <c r="D27" s="44">
        <v>9</v>
      </c>
      <c r="E27" s="44">
        <v>5</v>
      </c>
      <c r="F27" s="44">
        <v>0</v>
      </c>
      <c r="G27" s="44">
        <v>7</v>
      </c>
      <c r="H27" s="44">
        <v>3</v>
      </c>
      <c r="I27" s="44">
        <v>7</v>
      </c>
      <c r="J27" s="44">
        <v>2</v>
      </c>
      <c r="K27" s="44">
        <v>2</v>
      </c>
      <c r="L27" s="44">
        <v>4</v>
      </c>
      <c r="M27" s="44">
        <v>1</v>
      </c>
      <c r="N27" s="44">
        <v>3</v>
      </c>
      <c r="O27" s="44">
        <v>2</v>
      </c>
      <c r="P27" s="14"/>
      <c r="Q27" s="15"/>
    </row>
    <row r="28" spans="1:17" ht="13.5" customHeight="1" x14ac:dyDescent="0.15">
      <c r="A28" s="10"/>
      <c r="B28" s="25" t="str">
        <f>(自動車!B28)</f>
        <v>松山市朝美2丁目</v>
      </c>
      <c r="C28" s="33" t="s">
        <v>26</v>
      </c>
      <c r="D28" s="16">
        <v>1</v>
      </c>
      <c r="E28" s="16">
        <v>2</v>
      </c>
      <c r="F28" s="16">
        <v>4</v>
      </c>
      <c r="G28" s="16">
        <v>5</v>
      </c>
      <c r="H28" s="16">
        <v>1</v>
      </c>
      <c r="I28" s="16">
        <v>5</v>
      </c>
      <c r="J28" s="16">
        <v>3</v>
      </c>
      <c r="K28" s="16">
        <v>1</v>
      </c>
      <c r="L28" s="16">
        <v>3</v>
      </c>
      <c r="M28" s="16">
        <v>4</v>
      </c>
      <c r="N28" s="16">
        <v>9</v>
      </c>
      <c r="O28" s="16">
        <v>5</v>
      </c>
      <c r="P28" s="16">
        <f>SUM(D27:O28)</f>
        <v>88</v>
      </c>
      <c r="Q28" s="17"/>
    </row>
    <row r="29" spans="1:17" ht="13.5" customHeight="1" x14ac:dyDescent="0.15">
      <c r="A29" s="12" t="s">
        <v>34</v>
      </c>
      <c r="B29" s="7" t="str">
        <f>(自動車!B29)</f>
        <v>市）宮前118号線</v>
      </c>
      <c r="C29" s="40" t="s">
        <v>25</v>
      </c>
      <c r="D29" s="14">
        <v>3</v>
      </c>
      <c r="E29" s="14">
        <v>2</v>
      </c>
      <c r="F29" s="14">
        <v>5</v>
      </c>
      <c r="G29" s="14">
        <v>11</v>
      </c>
      <c r="H29" s="14">
        <v>34</v>
      </c>
      <c r="I29" s="14">
        <v>29</v>
      </c>
      <c r="J29" s="14">
        <v>33</v>
      </c>
      <c r="K29" s="14">
        <v>57</v>
      </c>
      <c r="L29" s="14">
        <v>28</v>
      </c>
      <c r="M29" s="14">
        <v>28</v>
      </c>
      <c r="N29" s="14">
        <v>32</v>
      </c>
      <c r="O29" s="14">
        <v>33</v>
      </c>
      <c r="P29" s="14"/>
      <c r="Q29" s="15"/>
    </row>
    <row r="30" spans="1:17" ht="13.5" customHeight="1" x14ac:dyDescent="0.15">
      <c r="A30" s="10"/>
      <c r="B30" s="25" t="str">
        <f>(自動車!B30)</f>
        <v>松山市古三津6丁目</v>
      </c>
      <c r="C30" s="41" t="s">
        <v>26</v>
      </c>
      <c r="D30" s="42">
        <v>3</v>
      </c>
      <c r="E30" s="42">
        <v>5</v>
      </c>
      <c r="F30" s="42">
        <v>3</v>
      </c>
      <c r="G30" s="42">
        <v>23</v>
      </c>
      <c r="H30" s="42">
        <v>39</v>
      </c>
      <c r="I30" s="42">
        <v>30</v>
      </c>
      <c r="J30" s="42">
        <v>36</v>
      </c>
      <c r="K30" s="42">
        <v>55</v>
      </c>
      <c r="L30" s="42">
        <v>27</v>
      </c>
      <c r="M30" s="42">
        <v>27</v>
      </c>
      <c r="N30" s="42">
        <v>25</v>
      </c>
      <c r="O30" s="42">
        <v>25</v>
      </c>
      <c r="P30" s="16">
        <f>SUM(D29:O30)</f>
        <v>593</v>
      </c>
      <c r="Q30" s="17"/>
    </row>
    <row r="31" spans="1:17" ht="13.5" customHeight="1" x14ac:dyDescent="0.15">
      <c r="A31" s="12" t="s">
        <v>45</v>
      </c>
      <c r="B31" s="7" t="str">
        <f>(自動車!B31)</f>
        <v>市）大可賀山西駅松山港線</v>
      </c>
      <c r="C31" s="43" t="s">
        <v>25</v>
      </c>
      <c r="D31" s="44">
        <v>7</v>
      </c>
      <c r="E31" s="44">
        <v>4</v>
      </c>
      <c r="F31" s="44">
        <v>0</v>
      </c>
      <c r="G31" s="44">
        <v>2</v>
      </c>
      <c r="H31" s="44">
        <v>1</v>
      </c>
      <c r="I31" s="44">
        <v>2</v>
      </c>
      <c r="J31" s="44">
        <v>2</v>
      </c>
      <c r="K31" s="44">
        <v>0</v>
      </c>
      <c r="L31" s="44">
        <v>2</v>
      </c>
      <c r="M31" s="44">
        <v>5</v>
      </c>
      <c r="N31" s="44">
        <v>6</v>
      </c>
      <c r="O31" s="44">
        <v>2</v>
      </c>
      <c r="P31" s="14"/>
      <c r="Q31" s="15"/>
    </row>
    <row r="32" spans="1:17" ht="13.5" customHeight="1" x14ac:dyDescent="0.15">
      <c r="A32" s="10"/>
      <c r="B32" s="25" t="str">
        <f>(自動車!B32)</f>
        <v>松山市大可賀1丁目</v>
      </c>
      <c r="C32" s="33" t="s">
        <v>26</v>
      </c>
      <c r="D32" s="16">
        <v>6</v>
      </c>
      <c r="E32" s="16">
        <v>9</v>
      </c>
      <c r="F32" s="16">
        <v>4</v>
      </c>
      <c r="G32" s="16">
        <v>3</v>
      </c>
      <c r="H32" s="16">
        <v>6</v>
      </c>
      <c r="I32" s="16">
        <v>1</v>
      </c>
      <c r="J32" s="16">
        <v>3</v>
      </c>
      <c r="K32" s="16">
        <v>0</v>
      </c>
      <c r="L32" s="16">
        <v>3</v>
      </c>
      <c r="M32" s="16">
        <v>5</v>
      </c>
      <c r="N32" s="16">
        <v>6</v>
      </c>
      <c r="O32" s="16">
        <v>8</v>
      </c>
      <c r="P32" s="16">
        <f>SUM(D31:O32)</f>
        <v>87</v>
      </c>
      <c r="Q32" s="17"/>
    </row>
    <row r="33" spans="1:17" ht="13.5" customHeight="1" x14ac:dyDescent="0.15">
      <c r="A33" s="12" t="s">
        <v>46</v>
      </c>
      <c r="B33" s="7" t="str">
        <f>(自動車!B33)</f>
        <v>市）本町朝美線</v>
      </c>
      <c r="C33" s="40" t="s">
        <v>25</v>
      </c>
      <c r="D33" s="14">
        <v>44</v>
      </c>
      <c r="E33" s="14">
        <v>49</v>
      </c>
      <c r="F33" s="14">
        <v>27</v>
      </c>
      <c r="G33" s="14">
        <v>15</v>
      </c>
      <c r="H33" s="14">
        <v>12</v>
      </c>
      <c r="I33" s="14">
        <v>17</v>
      </c>
      <c r="J33" s="14">
        <v>21</v>
      </c>
      <c r="K33" s="14">
        <v>12</v>
      </c>
      <c r="L33" s="14">
        <v>15</v>
      </c>
      <c r="M33" s="14">
        <v>14</v>
      </c>
      <c r="N33" s="14">
        <v>16</v>
      </c>
      <c r="O33" s="14">
        <v>7</v>
      </c>
      <c r="P33" s="14"/>
      <c r="Q33" s="15"/>
    </row>
    <row r="34" spans="1:17" ht="13.5" customHeight="1" x14ac:dyDescent="0.15">
      <c r="A34" s="24"/>
      <c r="B34" s="25" t="str">
        <f>(自動車!B34)</f>
        <v>松山市平和通6丁目</v>
      </c>
      <c r="C34" s="41" t="s">
        <v>26</v>
      </c>
      <c r="D34" s="42">
        <v>16</v>
      </c>
      <c r="E34" s="42">
        <v>8</v>
      </c>
      <c r="F34" s="42">
        <v>25</v>
      </c>
      <c r="G34" s="42">
        <v>24</v>
      </c>
      <c r="H34" s="42">
        <v>12</v>
      </c>
      <c r="I34" s="42">
        <v>21</v>
      </c>
      <c r="J34" s="42">
        <v>12</v>
      </c>
      <c r="K34" s="42">
        <v>21</v>
      </c>
      <c r="L34" s="42">
        <v>13</v>
      </c>
      <c r="M34" s="42">
        <v>18</v>
      </c>
      <c r="N34" s="42">
        <v>24</v>
      </c>
      <c r="O34" s="42">
        <v>25</v>
      </c>
      <c r="P34" s="16">
        <f>SUM(D33:O34)</f>
        <v>468</v>
      </c>
      <c r="Q34" s="17"/>
    </row>
    <row r="35" spans="1:17" ht="13.5" customHeight="1" x14ac:dyDescent="0.15">
      <c r="A35" s="12" t="s">
        <v>47</v>
      </c>
      <c r="B35" s="7" t="str">
        <f>(自動車!B35)</f>
        <v>市）本町宝塔寺線</v>
      </c>
      <c r="C35" s="43" t="s">
        <v>25</v>
      </c>
      <c r="D35" s="44">
        <v>10</v>
      </c>
      <c r="E35" s="44">
        <v>17</v>
      </c>
      <c r="F35" s="44">
        <v>12</v>
      </c>
      <c r="G35" s="44">
        <v>16</v>
      </c>
      <c r="H35" s="44">
        <v>26</v>
      </c>
      <c r="I35" s="44">
        <v>35</v>
      </c>
      <c r="J35" s="44">
        <v>36</v>
      </c>
      <c r="K35" s="44">
        <v>22</v>
      </c>
      <c r="L35" s="44">
        <v>25</v>
      </c>
      <c r="M35" s="44">
        <v>20</v>
      </c>
      <c r="N35" s="44">
        <v>31</v>
      </c>
      <c r="O35" s="44">
        <v>26</v>
      </c>
      <c r="P35" s="14"/>
      <c r="Q35" s="15"/>
    </row>
    <row r="36" spans="1:17" ht="13.5" customHeight="1" x14ac:dyDescent="0.15">
      <c r="A36" s="10"/>
      <c r="B36" s="25" t="str">
        <f>(自動車!B36)</f>
        <v>松山市味酒町3丁目</v>
      </c>
      <c r="C36" s="33" t="s">
        <v>26</v>
      </c>
      <c r="D36" s="16">
        <v>9</v>
      </c>
      <c r="E36" s="16">
        <v>14</v>
      </c>
      <c r="F36" s="16">
        <v>16</v>
      </c>
      <c r="G36" s="16">
        <v>20</v>
      </c>
      <c r="H36" s="16">
        <v>26</v>
      </c>
      <c r="I36" s="16">
        <v>33</v>
      </c>
      <c r="J36" s="16">
        <v>28</v>
      </c>
      <c r="K36" s="16">
        <v>18</v>
      </c>
      <c r="L36" s="16">
        <v>27</v>
      </c>
      <c r="M36" s="16">
        <v>31</v>
      </c>
      <c r="N36" s="16">
        <v>51</v>
      </c>
      <c r="O36" s="16">
        <v>33</v>
      </c>
      <c r="P36" s="16">
        <f>SUM(D35:O36)</f>
        <v>582</v>
      </c>
      <c r="Q36" s="17"/>
    </row>
    <row r="37" spans="1:17" ht="13.5" customHeight="1" x14ac:dyDescent="0.15">
      <c r="A37" s="12" t="s">
        <v>48</v>
      </c>
      <c r="B37" s="7" t="str">
        <f>(自動車!B37)</f>
        <v>市）三番町線</v>
      </c>
      <c r="C37" s="43" t="s">
        <v>25</v>
      </c>
      <c r="D37" s="44">
        <v>50</v>
      </c>
      <c r="E37" s="44">
        <v>86</v>
      </c>
      <c r="F37" s="44">
        <v>40</v>
      </c>
      <c r="G37" s="44">
        <v>26</v>
      </c>
      <c r="H37" s="44">
        <v>32</v>
      </c>
      <c r="I37" s="44">
        <v>70</v>
      </c>
      <c r="J37" s="44">
        <v>50</v>
      </c>
      <c r="K37" s="44">
        <v>24</v>
      </c>
      <c r="L37" s="44">
        <v>38</v>
      </c>
      <c r="M37" s="44">
        <v>41</v>
      </c>
      <c r="N37" s="44">
        <v>50</v>
      </c>
      <c r="O37" s="44">
        <v>37</v>
      </c>
      <c r="P37" s="14"/>
      <c r="Q37" s="15"/>
    </row>
    <row r="38" spans="1:17" ht="13.5" customHeight="1" x14ac:dyDescent="0.15">
      <c r="A38" s="5"/>
      <c r="B38" s="25" t="str">
        <f>(自動車!B38)</f>
        <v>松山市三番町8丁目</v>
      </c>
      <c r="C38" s="45" t="s">
        <v>26</v>
      </c>
      <c r="D38" s="18">
        <v>29</v>
      </c>
      <c r="E38" s="18">
        <v>25</v>
      </c>
      <c r="F38" s="18">
        <v>25</v>
      </c>
      <c r="G38" s="18">
        <v>34</v>
      </c>
      <c r="H38" s="18">
        <v>56</v>
      </c>
      <c r="I38" s="18">
        <v>58</v>
      </c>
      <c r="J38" s="18">
        <v>36</v>
      </c>
      <c r="K38" s="18">
        <v>27</v>
      </c>
      <c r="L38" s="18">
        <v>26</v>
      </c>
      <c r="M38" s="18">
        <v>52</v>
      </c>
      <c r="N38" s="18">
        <v>53</v>
      </c>
      <c r="O38" s="18">
        <v>37</v>
      </c>
      <c r="P38" s="18">
        <f>SUM(D37:O38)</f>
        <v>1002</v>
      </c>
      <c r="Q38" s="19"/>
    </row>
    <row r="39" spans="1:17" ht="13.15" customHeight="1" x14ac:dyDescent="0.15">
      <c r="B39" s="39"/>
      <c r="M39" s="38" t="s">
        <v>50</v>
      </c>
      <c r="O39" s="35"/>
      <c r="P39" s="35"/>
      <c r="Q39" s="35"/>
    </row>
    <row r="40" spans="1:17" ht="13.15" customHeight="1" x14ac:dyDescent="0.15">
      <c r="A40" s="34"/>
      <c r="B40" s="34"/>
      <c r="C40" s="34"/>
      <c r="D40" s="34"/>
      <c r="E40" s="34"/>
      <c r="F40" s="34"/>
      <c r="G40" s="34"/>
      <c r="H40" s="34"/>
      <c r="I40" s="36" t="s">
        <v>82</v>
      </c>
      <c r="J40" s="36"/>
      <c r="K40" s="36"/>
      <c r="M40" s="37" t="s">
        <v>59</v>
      </c>
      <c r="N40" s="36"/>
      <c r="O40" s="34"/>
      <c r="P40" s="34"/>
      <c r="Q40" s="34"/>
    </row>
    <row r="41" spans="1:17" ht="16.899999999999999" customHeight="1" x14ac:dyDescent="0.15">
      <c r="B41" s="3"/>
      <c r="D41" s="75" t="s">
        <v>28</v>
      </c>
      <c r="E41" s="76"/>
      <c r="F41" s="76"/>
      <c r="G41" s="76"/>
      <c r="H41" s="76"/>
      <c r="I41" s="76"/>
      <c r="J41" s="77" t="s">
        <v>78</v>
      </c>
      <c r="K41" s="77"/>
      <c r="L41" s="77"/>
    </row>
    <row r="42" spans="1:17" ht="13.15" customHeight="1" x14ac:dyDescent="0.15">
      <c r="B42" s="4"/>
      <c r="Q42" s="3" t="s">
        <v>31</v>
      </c>
    </row>
    <row r="43" spans="1:17" ht="13.5" customHeight="1" x14ac:dyDescent="0.15">
      <c r="A43" s="78" t="s">
        <v>54</v>
      </c>
      <c r="B43" s="79"/>
      <c r="C43" s="80"/>
      <c r="D43" s="70" t="s">
        <v>11</v>
      </c>
      <c r="E43" s="70" t="s">
        <v>12</v>
      </c>
      <c r="F43" s="70" t="s">
        <v>13</v>
      </c>
      <c r="G43" s="70" t="s">
        <v>14</v>
      </c>
      <c r="H43" s="70" t="s">
        <v>15</v>
      </c>
      <c r="I43" s="70" t="s">
        <v>16</v>
      </c>
      <c r="J43" s="70" t="s">
        <v>17</v>
      </c>
      <c r="K43" s="70" t="s">
        <v>18</v>
      </c>
      <c r="L43" s="70" t="s">
        <v>19</v>
      </c>
      <c r="M43" s="70" t="s">
        <v>20</v>
      </c>
      <c r="N43" s="70" t="s">
        <v>21</v>
      </c>
      <c r="O43" s="70" t="s">
        <v>22</v>
      </c>
      <c r="P43" s="30" t="s">
        <v>51</v>
      </c>
      <c r="Q43" s="9" t="s">
        <v>10</v>
      </c>
    </row>
    <row r="44" spans="1:17" ht="13.5" customHeight="1" x14ac:dyDescent="0.15">
      <c r="A44" s="72" t="s">
        <v>53</v>
      </c>
      <c r="B44" s="73"/>
      <c r="C44" s="7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33" t="s">
        <v>23</v>
      </c>
      <c r="Q44" s="11" t="s">
        <v>23</v>
      </c>
    </row>
    <row r="45" spans="1:17" ht="13.5" customHeight="1" x14ac:dyDescent="0.15">
      <c r="A45" s="12" t="s">
        <v>35</v>
      </c>
      <c r="B45" s="7" t="str">
        <f>(自動車!B45)</f>
        <v>市）清水町線</v>
      </c>
      <c r="C45" s="40" t="s">
        <v>25</v>
      </c>
      <c r="D45" s="14">
        <v>56</v>
      </c>
      <c r="E45" s="14">
        <v>65</v>
      </c>
      <c r="F45" s="14">
        <v>24</v>
      </c>
      <c r="G45" s="14">
        <v>23</v>
      </c>
      <c r="H45" s="14">
        <v>44</v>
      </c>
      <c r="I45" s="14">
        <v>47</v>
      </c>
      <c r="J45" s="14">
        <v>44</v>
      </c>
      <c r="K45" s="14">
        <v>32</v>
      </c>
      <c r="L45" s="14">
        <v>31</v>
      </c>
      <c r="M45" s="14">
        <v>26</v>
      </c>
      <c r="N45" s="14">
        <v>24</v>
      </c>
      <c r="O45" s="14">
        <v>27</v>
      </c>
      <c r="P45" s="14"/>
      <c r="Q45" s="15"/>
    </row>
    <row r="46" spans="1:17" ht="13.5" customHeight="1" x14ac:dyDescent="0.15">
      <c r="A46" s="10"/>
      <c r="B46" s="25" t="str">
        <f>(自動車!B46)</f>
        <v>松山市清水町2丁目</v>
      </c>
      <c r="C46" s="41" t="s">
        <v>26</v>
      </c>
      <c r="D46" s="42">
        <v>8</v>
      </c>
      <c r="E46" s="42">
        <v>12</v>
      </c>
      <c r="F46" s="42">
        <v>9</v>
      </c>
      <c r="G46" s="42">
        <v>29</v>
      </c>
      <c r="H46" s="42">
        <v>53</v>
      </c>
      <c r="I46" s="42">
        <v>47</v>
      </c>
      <c r="J46" s="42">
        <v>19</v>
      </c>
      <c r="K46" s="42">
        <v>35</v>
      </c>
      <c r="L46" s="42">
        <v>79</v>
      </c>
      <c r="M46" s="42">
        <v>51</v>
      </c>
      <c r="N46" s="42">
        <v>54</v>
      </c>
      <c r="O46" s="42">
        <v>26</v>
      </c>
      <c r="P46" s="16">
        <f>SUM(D45:O46)</f>
        <v>865</v>
      </c>
      <c r="Q46" s="17"/>
    </row>
    <row r="47" spans="1:17" ht="13.5" customHeight="1" x14ac:dyDescent="0.15">
      <c r="A47" s="12" t="s">
        <v>36</v>
      </c>
      <c r="B47" s="7" t="str">
        <f>(自動車!B47)</f>
        <v>市）南北101号線</v>
      </c>
      <c r="C47" s="43" t="s">
        <v>25</v>
      </c>
      <c r="D47" s="44">
        <v>36</v>
      </c>
      <c r="E47" s="44">
        <v>38</v>
      </c>
      <c r="F47" s="44">
        <v>30</v>
      </c>
      <c r="G47" s="44">
        <v>22</v>
      </c>
      <c r="H47" s="44">
        <v>17</v>
      </c>
      <c r="I47" s="44">
        <v>20</v>
      </c>
      <c r="J47" s="44">
        <v>21</v>
      </c>
      <c r="K47" s="44">
        <v>16</v>
      </c>
      <c r="L47" s="44">
        <v>20</v>
      </c>
      <c r="M47" s="44">
        <v>18</v>
      </c>
      <c r="N47" s="44">
        <v>30</v>
      </c>
      <c r="O47" s="44">
        <v>19</v>
      </c>
      <c r="P47" s="14"/>
      <c r="Q47" s="15"/>
    </row>
    <row r="48" spans="1:17" ht="13.5" customHeight="1" x14ac:dyDescent="0.15">
      <c r="A48" s="10"/>
      <c r="B48" s="25" t="str">
        <f>(自動車!B48)</f>
        <v>松山市文京町</v>
      </c>
      <c r="C48" s="33" t="s">
        <v>26</v>
      </c>
      <c r="D48" s="16">
        <v>3</v>
      </c>
      <c r="E48" s="16">
        <v>6</v>
      </c>
      <c r="F48" s="16">
        <v>22</v>
      </c>
      <c r="G48" s="16">
        <v>14</v>
      </c>
      <c r="H48" s="16">
        <v>17</v>
      </c>
      <c r="I48" s="16">
        <v>30</v>
      </c>
      <c r="J48" s="16">
        <v>22</v>
      </c>
      <c r="K48" s="16">
        <v>20</v>
      </c>
      <c r="L48" s="16">
        <v>49</v>
      </c>
      <c r="M48" s="16">
        <v>62</v>
      </c>
      <c r="N48" s="16">
        <v>47</v>
      </c>
      <c r="O48" s="16">
        <v>69</v>
      </c>
      <c r="P48" s="16">
        <f>SUM(D47:O48)</f>
        <v>648</v>
      </c>
      <c r="Q48" s="17"/>
    </row>
    <row r="49" spans="1:17" ht="13.5" customHeight="1" x14ac:dyDescent="0.15">
      <c r="A49" s="12" t="s">
        <v>37</v>
      </c>
      <c r="B49" s="7" t="str">
        <f>(自動車!B49)</f>
        <v>市）鮒屋町護国神社前線</v>
      </c>
      <c r="C49" s="40" t="s">
        <v>25</v>
      </c>
      <c r="D49" s="14">
        <v>5</v>
      </c>
      <c r="E49" s="14">
        <v>15</v>
      </c>
      <c r="F49" s="14">
        <v>18</v>
      </c>
      <c r="G49" s="14">
        <v>23</v>
      </c>
      <c r="H49" s="14">
        <v>36</v>
      </c>
      <c r="I49" s="14">
        <v>20</v>
      </c>
      <c r="J49" s="14">
        <v>20</v>
      </c>
      <c r="K49" s="14">
        <v>19</v>
      </c>
      <c r="L49" s="14">
        <v>24</v>
      </c>
      <c r="M49" s="14">
        <v>34</v>
      </c>
      <c r="N49" s="14">
        <v>37</v>
      </c>
      <c r="O49" s="14">
        <v>73</v>
      </c>
      <c r="P49" s="14"/>
      <c r="Q49" s="15"/>
    </row>
    <row r="50" spans="1:17" ht="13.5" customHeight="1" x14ac:dyDescent="0.15">
      <c r="A50" s="10"/>
      <c r="B50" s="25" t="str">
        <f>(自動車!B50)</f>
        <v>松山市文京町</v>
      </c>
      <c r="C50" s="41" t="s">
        <v>26</v>
      </c>
      <c r="D50" s="42">
        <v>41</v>
      </c>
      <c r="E50" s="42">
        <v>59</v>
      </c>
      <c r="F50" s="42">
        <v>10</v>
      </c>
      <c r="G50" s="42">
        <v>26</v>
      </c>
      <c r="H50" s="42">
        <v>25</v>
      </c>
      <c r="I50" s="42">
        <v>18</v>
      </c>
      <c r="J50" s="42">
        <v>10</v>
      </c>
      <c r="K50" s="42">
        <v>20</v>
      </c>
      <c r="L50" s="42">
        <v>14</v>
      </c>
      <c r="M50" s="42">
        <v>17</v>
      </c>
      <c r="N50" s="42">
        <v>20</v>
      </c>
      <c r="O50" s="42">
        <v>21</v>
      </c>
      <c r="P50" s="16">
        <f>SUM(D49:O50)</f>
        <v>605</v>
      </c>
      <c r="Q50" s="17"/>
    </row>
    <row r="51" spans="1:17" ht="13.5" customHeight="1" x14ac:dyDescent="0.15">
      <c r="A51" s="12" t="s">
        <v>38</v>
      </c>
      <c r="B51" s="7" t="str">
        <f>(自動車!B51)</f>
        <v>市）中之川通線</v>
      </c>
      <c r="C51" s="43" t="s">
        <v>25</v>
      </c>
      <c r="D51" s="44">
        <v>29</v>
      </c>
      <c r="E51" s="44">
        <v>12</v>
      </c>
      <c r="F51" s="44">
        <v>20</v>
      </c>
      <c r="G51" s="44">
        <v>17</v>
      </c>
      <c r="H51" s="44">
        <v>17</v>
      </c>
      <c r="I51" s="44">
        <v>38</v>
      </c>
      <c r="J51" s="44">
        <v>17</v>
      </c>
      <c r="K51" s="44">
        <v>15</v>
      </c>
      <c r="L51" s="44">
        <v>10</v>
      </c>
      <c r="M51" s="44">
        <v>25</v>
      </c>
      <c r="N51" s="44">
        <v>13</v>
      </c>
      <c r="O51" s="44">
        <v>15</v>
      </c>
      <c r="P51" s="14"/>
      <c r="Q51" s="15"/>
    </row>
    <row r="52" spans="1:17" ht="13.5" customHeight="1" x14ac:dyDescent="0.15">
      <c r="A52" s="10"/>
      <c r="B52" s="25" t="str">
        <f>(自動車!B52)</f>
        <v>松山市築山町</v>
      </c>
      <c r="C52" s="33" t="s">
        <v>26</v>
      </c>
      <c r="D52" s="16">
        <v>15</v>
      </c>
      <c r="E52" s="16">
        <v>10</v>
      </c>
      <c r="F52" s="16">
        <v>18</v>
      </c>
      <c r="G52" s="16">
        <v>14</v>
      </c>
      <c r="H52" s="16">
        <v>27</v>
      </c>
      <c r="I52" s="16">
        <v>32</v>
      </c>
      <c r="J52" s="16">
        <v>14</v>
      </c>
      <c r="K52" s="16">
        <v>23</v>
      </c>
      <c r="L52" s="16">
        <v>35</v>
      </c>
      <c r="M52" s="16">
        <v>15</v>
      </c>
      <c r="N52" s="16">
        <v>11</v>
      </c>
      <c r="O52" s="16">
        <v>9</v>
      </c>
      <c r="P52" s="16">
        <f>SUM(D51:O52)</f>
        <v>451</v>
      </c>
      <c r="Q52" s="17"/>
    </row>
    <row r="53" spans="1:17" ht="13.5" customHeight="1" x14ac:dyDescent="0.15">
      <c r="A53" s="24" t="s">
        <v>49</v>
      </c>
      <c r="B53" s="7" t="str">
        <f>(自動車!B53)</f>
        <v>市）八坂1号線</v>
      </c>
      <c r="C53" s="40" t="s">
        <v>25</v>
      </c>
      <c r="D53" s="14">
        <v>13</v>
      </c>
      <c r="E53" s="14">
        <v>9</v>
      </c>
      <c r="F53" s="14">
        <v>9</v>
      </c>
      <c r="G53" s="14">
        <v>8</v>
      </c>
      <c r="H53" s="14">
        <v>6</v>
      </c>
      <c r="I53" s="14">
        <v>8</v>
      </c>
      <c r="J53" s="14">
        <v>8</v>
      </c>
      <c r="K53" s="14">
        <v>10</v>
      </c>
      <c r="L53" s="14">
        <v>12</v>
      </c>
      <c r="M53" s="14">
        <v>9</v>
      </c>
      <c r="N53" s="14">
        <v>10</v>
      </c>
      <c r="O53" s="14">
        <v>12</v>
      </c>
      <c r="P53" s="14"/>
      <c r="Q53" s="15"/>
    </row>
    <row r="54" spans="1:17" ht="13.5" customHeight="1" x14ac:dyDescent="0.15">
      <c r="A54" s="24"/>
      <c r="B54" s="25" t="str">
        <f>(自動車!B54)</f>
        <v>松山市新立町</v>
      </c>
      <c r="C54" s="41" t="s">
        <v>26</v>
      </c>
      <c r="D54" s="42">
        <v>12</v>
      </c>
      <c r="E54" s="42">
        <v>10</v>
      </c>
      <c r="F54" s="42">
        <v>12</v>
      </c>
      <c r="G54" s="42">
        <v>1</v>
      </c>
      <c r="H54" s="42">
        <v>8</v>
      </c>
      <c r="I54" s="42">
        <v>4</v>
      </c>
      <c r="J54" s="42">
        <v>5</v>
      </c>
      <c r="K54" s="42">
        <v>0</v>
      </c>
      <c r="L54" s="42">
        <v>7</v>
      </c>
      <c r="M54" s="42">
        <v>7</v>
      </c>
      <c r="N54" s="42">
        <v>8</v>
      </c>
      <c r="O54" s="42">
        <v>9</v>
      </c>
      <c r="P54" s="16">
        <f>SUM(D53:O54)</f>
        <v>197</v>
      </c>
      <c r="Q54" s="17"/>
    </row>
    <row r="55" spans="1:17" ht="13.5" customHeight="1" x14ac:dyDescent="0.15">
      <c r="A55" s="12" t="s">
        <v>39</v>
      </c>
      <c r="B55" s="7" t="str">
        <f>(自動車!B55)</f>
        <v>市）千舟古川線</v>
      </c>
      <c r="C55" s="43" t="s">
        <v>25</v>
      </c>
      <c r="D55" s="44">
        <v>88</v>
      </c>
      <c r="E55" s="44">
        <v>132</v>
      </c>
      <c r="F55" s="44">
        <v>180</v>
      </c>
      <c r="G55" s="44">
        <v>218</v>
      </c>
      <c r="H55" s="44">
        <v>236</v>
      </c>
      <c r="I55" s="44">
        <v>276</v>
      </c>
      <c r="J55" s="44">
        <v>199</v>
      </c>
      <c r="K55" s="44">
        <v>205</v>
      </c>
      <c r="L55" s="44">
        <v>196</v>
      </c>
      <c r="M55" s="44">
        <v>161</v>
      </c>
      <c r="N55" s="44">
        <v>183</v>
      </c>
      <c r="O55" s="44">
        <v>134</v>
      </c>
      <c r="P55" s="14"/>
      <c r="Q55" s="15"/>
    </row>
    <row r="56" spans="1:17" ht="13.5" customHeight="1" x14ac:dyDescent="0.15">
      <c r="A56" s="10"/>
      <c r="B56" s="25" t="str">
        <f>(自動車!B56)</f>
        <v>松山市湊町4丁目</v>
      </c>
      <c r="C56" s="33" t="s">
        <v>26</v>
      </c>
      <c r="D56" s="16">
        <v>53</v>
      </c>
      <c r="E56" s="16">
        <v>102</v>
      </c>
      <c r="F56" s="16">
        <v>157</v>
      </c>
      <c r="G56" s="16">
        <v>150</v>
      </c>
      <c r="H56" s="16">
        <v>167</v>
      </c>
      <c r="I56" s="16">
        <v>146</v>
      </c>
      <c r="J56" s="16">
        <v>159</v>
      </c>
      <c r="K56" s="16">
        <v>201</v>
      </c>
      <c r="L56" s="16">
        <v>187</v>
      </c>
      <c r="M56" s="16">
        <v>158</v>
      </c>
      <c r="N56" s="16">
        <v>152</v>
      </c>
      <c r="O56" s="16">
        <v>128</v>
      </c>
      <c r="P56" s="16">
        <f>SUM(D55:O56)</f>
        <v>3968</v>
      </c>
      <c r="Q56" s="17"/>
    </row>
    <row r="57" spans="1:17" ht="13.5" customHeight="1" x14ac:dyDescent="0.15">
      <c r="A57" s="12" t="s">
        <v>40</v>
      </c>
      <c r="B57" s="7" t="str">
        <f>(自動車!B57)</f>
        <v>市）花園町通線（市駅前広場）</v>
      </c>
      <c r="C57" s="40" t="s">
        <v>25</v>
      </c>
      <c r="D57" s="28">
        <v>385</v>
      </c>
      <c r="E57" s="28">
        <v>719</v>
      </c>
      <c r="F57" s="28">
        <v>407</v>
      </c>
      <c r="G57" s="28">
        <v>321</v>
      </c>
      <c r="H57" s="28">
        <v>443</v>
      </c>
      <c r="I57" s="28">
        <v>422</v>
      </c>
      <c r="J57" s="28">
        <v>379</v>
      </c>
      <c r="K57" s="28">
        <v>387</v>
      </c>
      <c r="L57" s="28">
        <v>351</v>
      </c>
      <c r="M57" s="28">
        <v>364</v>
      </c>
      <c r="N57" s="28">
        <v>407</v>
      </c>
      <c r="O57" s="28">
        <v>380</v>
      </c>
      <c r="P57" s="28"/>
      <c r="Q57" s="29"/>
    </row>
    <row r="58" spans="1:17" ht="13.5" customHeight="1" x14ac:dyDescent="0.15">
      <c r="A58" s="10"/>
      <c r="B58" s="25" t="str">
        <f>(自動車!B58)</f>
        <v>松山市湊町5丁目</v>
      </c>
      <c r="C58" s="41" t="s">
        <v>26</v>
      </c>
      <c r="D58" s="42">
        <v>220</v>
      </c>
      <c r="E58" s="42">
        <v>364</v>
      </c>
      <c r="F58" s="42">
        <v>449</v>
      </c>
      <c r="G58" s="42">
        <v>413</v>
      </c>
      <c r="H58" s="42">
        <v>522</v>
      </c>
      <c r="I58" s="42">
        <v>619</v>
      </c>
      <c r="J58" s="42">
        <v>662</v>
      </c>
      <c r="K58" s="42">
        <v>388</v>
      </c>
      <c r="L58" s="42">
        <v>519</v>
      </c>
      <c r="M58" s="42">
        <v>502</v>
      </c>
      <c r="N58" s="42">
        <v>786</v>
      </c>
      <c r="O58" s="42">
        <v>651</v>
      </c>
      <c r="P58" s="16">
        <f>SUM(D57:O58)</f>
        <v>11060</v>
      </c>
      <c r="Q58" s="29"/>
    </row>
    <row r="59" spans="1:17" ht="13.5" customHeight="1" x14ac:dyDescent="0.15">
      <c r="A59" s="12" t="s">
        <v>41</v>
      </c>
      <c r="B59" s="7" t="str">
        <f>(自動車!B59)</f>
        <v>市）堀之内公園内</v>
      </c>
      <c r="C59" s="43" t="s">
        <v>25</v>
      </c>
      <c r="D59" s="44">
        <v>69</v>
      </c>
      <c r="E59" s="44">
        <v>81</v>
      </c>
      <c r="F59" s="44">
        <v>37</v>
      </c>
      <c r="G59" s="44">
        <v>29</v>
      </c>
      <c r="H59" s="44">
        <v>30</v>
      </c>
      <c r="I59" s="44">
        <v>68</v>
      </c>
      <c r="J59" s="44">
        <v>49</v>
      </c>
      <c r="K59" s="44">
        <v>22</v>
      </c>
      <c r="L59" s="44">
        <v>24</v>
      </c>
      <c r="M59" s="44">
        <v>35</v>
      </c>
      <c r="N59" s="44">
        <v>86</v>
      </c>
      <c r="O59" s="44">
        <v>38</v>
      </c>
      <c r="P59" s="14"/>
      <c r="Q59" s="15"/>
    </row>
    <row r="60" spans="1:17" ht="13.5" customHeight="1" x14ac:dyDescent="0.15">
      <c r="A60" s="10"/>
      <c r="B60" s="25" t="str">
        <f>(自動車!B60)</f>
        <v>松山市堀之内</v>
      </c>
      <c r="C60" s="33" t="s">
        <v>26</v>
      </c>
      <c r="D60" s="16">
        <v>71</v>
      </c>
      <c r="E60" s="16">
        <v>73</v>
      </c>
      <c r="F60" s="16">
        <v>41</v>
      </c>
      <c r="G60" s="16">
        <v>13</v>
      </c>
      <c r="H60" s="16">
        <v>18</v>
      </c>
      <c r="I60" s="16">
        <v>59</v>
      </c>
      <c r="J60" s="16">
        <v>39</v>
      </c>
      <c r="K60" s="16">
        <v>33</v>
      </c>
      <c r="L60" s="16">
        <v>27</v>
      </c>
      <c r="M60" s="16">
        <v>25</v>
      </c>
      <c r="N60" s="16">
        <v>111</v>
      </c>
      <c r="O60" s="16">
        <v>55</v>
      </c>
      <c r="P60" s="16">
        <f>SUM(D59:O60)</f>
        <v>1133</v>
      </c>
      <c r="Q60" s="17"/>
    </row>
    <row r="61" spans="1:17" ht="13.5" customHeight="1" x14ac:dyDescent="0.15">
      <c r="A61" s="12" t="s">
        <v>42</v>
      </c>
      <c r="B61" s="7" t="str">
        <f>(自動車!B61)</f>
        <v>県）伊予松山港線</v>
      </c>
      <c r="C61" s="40" t="s">
        <v>25</v>
      </c>
      <c r="D61" s="14">
        <v>1</v>
      </c>
      <c r="E61" s="14">
        <v>3</v>
      </c>
      <c r="F61" s="14">
        <v>6</v>
      </c>
      <c r="G61" s="14">
        <v>12</v>
      </c>
      <c r="H61" s="14">
        <v>6</v>
      </c>
      <c r="I61" s="14">
        <v>10</v>
      </c>
      <c r="J61" s="14">
        <v>7</v>
      </c>
      <c r="K61" s="14">
        <v>2</v>
      </c>
      <c r="L61" s="14">
        <v>9</v>
      </c>
      <c r="M61" s="14">
        <v>9</v>
      </c>
      <c r="N61" s="14">
        <v>3</v>
      </c>
      <c r="O61" s="14">
        <v>4</v>
      </c>
      <c r="P61" s="14"/>
      <c r="Q61" s="15"/>
    </row>
    <row r="62" spans="1:17" ht="13.5" customHeight="1" x14ac:dyDescent="0.15">
      <c r="A62" s="10"/>
      <c r="B62" s="25" t="str">
        <f>(自動車!B62)</f>
        <v>松山市南吉田町</v>
      </c>
      <c r="C62" s="41" t="s">
        <v>26</v>
      </c>
      <c r="D62" s="42">
        <v>17</v>
      </c>
      <c r="E62" s="42">
        <v>3</v>
      </c>
      <c r="F62" s="42">
        <v>4</v>
      </c>
      <c r="G62" s="42">
        <v>5</v>
      </c>
      <c r="H62" s="42">
        <v>8</v>
      </c>
      <c r="I62" s="42">
        <v>8</v>
      </c>
      <c r="J62" s="42">
        <v>6</v>
      </c>
      <c r="K62" s="42">
        <v>3</v>
      </c>
      <c r="L62" s="42">
        <v>7</v>
      </c>
      <c r="M62" s="42">
        <v>4</v>
      </c>
      <c r="N62" s="42">
        <v>5</v>
      </c>
      <c r="O62" s="42">
        <v>1</v>
      </c>
      <c r="P62" s="16">
        <f>SUM(D61:O62)</f>
        <v>143</v>
      </c>
      <c r="Q62" s="17"/>
    </row>
    <row r="63" spans="1:17" ht="13.5" customHeight="1" x14ac:dyDescent="0.15">
      <c r="A63" s="12" t="s">
        <v>43</v>
      </c>
      <c r="B63" s="7" t="str">
        <f>(自動車!B63)</f>
        <v>市）北久米和泉線</v>
      </c>
      <c r="C63" s="43" t="s">
        <v>25</v>
      </c>
      <c r="D63" s="51">
        <v>63</v>
      </c>
      <c r="E63" s="52">
        <v>11</v>
      </c>
      <c r="F63" s="52">
        <v>4</v>
      </c>
      <c r="G63" s="52">
        <v>5</v>
      </c>
      <c r="H63" s="52">
        <v>8</v>
      </c>
      <c r="I63" s="52">
        <v>10</v>
      </c>
      <c r="J63" s="52">
        <v>6</v>
      </c>
      <c r="K63" s="52">
        <v>9</v>
      </c>
      <c r="L63" s="52">
        <v>9</v>
      </c>
      <c r="M63" s="52">
        <v>23</v>
      </c>
      <c r="N63" s="52">
        <v>34</v>
      </c>
      <c r="O63" s="52">
        <v>47</v>
      </c>
      <c r="P63" s="14"/>
      <c r="Q63" s="15"/>
    </row>
    <row r="64" spans="1:17" ht="13.5" customHeight="1" x14ac:dyDescent="0.15">
      <c r="A64" s="10"/>
      <c r="B64" s="25" t="str">
        <f>(自動車!B64)</f>
        <v>松山市東石井6丁目</v>
      </c>
      <c r="C64" s="33" t="s">
        <v>26</v>
      </c>
      <c r="D64" s="53">
        <v>12</v>
      </c>
      <c r="E64" s="53">
        <v>4</v>
      </c>
      <c r="F64" s="53">
        <v>2</v>
      </c>
      <c r="G64" s="53">
        <v>9</v>
      </c>
      <c r="H64" s="53">
        <v>9</v>
      </c>
      <c r="I64" s="53">
        <v>4</v>
      </c>
      <c r="J64" s="53">
        <v>33</v>
      </c>
      <c r="K64" s="53">
        <v>10</v>
      </c>
      <c r="L64" s="53">
        <v>10</v>
      </c>
      <c r="M64" s="53">
        <v>29</v>
      </c>
      <c r="N64" s="53">
        <v>60</v>
      </c>
      <c r="O64" s="53">
        <v>44</v>
      </c>
      <c r="P64" s="53">
        <f>SUM(D63:O64)</f>
        <v>455</v>
      </c>
      <c r="Q64" s="17"/>
    </row>
    <row r="65" spans="1:17" ht="13.5" customHeight="1" x14ac:dyDescent="0.15">
      <c r="A65" s="12" t="s">
        <v>44</v>
      </c>
      <c r="B65" s="7" t="str">
        <f>(自動車!B65)</f>
        <v>市）石手川自転車歩行者道</v>
      </c>
      <c r="C65" s="40" t="s">
        <v>25</v>
      </c>
      <c r="D65" s="54">
        <v>8</v>
      </c>
      <c r="E65" s="54">
        <v>5</v>
      </c>
      <c r="F65" s="54">
        <v>6</v>
      </c>
      <c r="G65" s="54">
        <v>9</v>
      </c>
      <c r="H65" s="54">
        <v>4</v>
      </c>
      <c r="I65" s="54">
        <v>8</v>
      </c>
      <c r="J65" s="54">
        <v>4</v>
      </c>
      <c r="K65" s="54">
        <v>11</v>
      </c>
      <c r="L65" s="54">
        <v>19</v>
      </c>
      <c r="M65" s="54">
        <v>15</v>
      </c>
      <c r="N65" s="54">
        <v>23</v>
      </c>
      <c r="O65" s="54">
        <v>6</v>
      </c>
      <c r="P65" s="54"/>
      <c r="Q65" s="15"/>
    </row>
    <row r="66" spans="1:17" ht="13.5" customHeight="1" x14ac:dyDescent="0.15">
      <c r="A66" s="10"/>
      <c r="B66" s="25" t="str">
        <f>(自動車!B66)</f>
        <v>松山市市坪北2丁目</v>
      </c>
      <c r="C66" s="41" t="s">
        <v>26</v>
      </c>
      <c r="D66" s="55">
        <v>8</v>
      </c>
      <c r="E66" s="55">
        <v>8</v>
      </c>
      <c r="F66" s="55">
        <v>4</v>
      </c>
      <c r="G66" s="55">
        <v>7</v>
      </c>
      <c r="H66" s="55">
        <v>8</v>
      </c>
      <c r="I66" s="55">
        <v>2</v>
      </c>
      <c r="J66" s="55">
        <v>5</v>
      </c>
      <c r="K66" s="55">
        <v>20</v>
      </c>
      <c r="L66" s="55">
        <v>9</v>
      </c>
      <c r="M66" s="55">
        <v>19</v>
      </c>
      <c r="N66" s="55">
        <v>20</v>
      </c>
      <c r="O66" s="55">
        <v>7</v>
      </c>
      <c r="P66" s="53">
        <f>SUM(D65:O66)</f>
        <v>235</v>
      </c>
      <c r="Q66" s="17"/>
    </row>
    <row r="67" spans="1:17" ht="13.5" customHeight="1" x14ac:dyDescent="0.15">
      <c r="A67" s="12" t="s">
        <v>69</v>
      </c>
      <c r="B67" s="7" t="str">
        <f>(自動車!B67)</f>
        <v>市）松山駅前竹原線</v>
      </c>
      <c r="C67" s="43" t="s">
        <v>65</v>
      </c>
      <c r="D67" s="56">
        <v>28</v>
      </c>
      <c r="E67" s="56">
        <v>52</v>
      </c>
      <c r="F67" s="56">
        <v>23</v>
      </c>
      <c r="G67" s="56">
        <v>18</v>
      </c>
      <c r="H67" s="56">
        <v>20</v>
      </c>
      <c r="I67" s="56">
        <v>38</v>
      </c>
      <c r="J67" s="56">
        <v>11</v>
      </c>
      <c r="K67" s="56">
        <v>8</v>
      </c>
      <c r="L67" s="56">
        <v>14</v>
      </c>
      <c r="M67" s="56">
        <v>17</v>
      </c>
      <c r="N67" s="56">
        <v>14</v>
      </c>
      <c r="O67" s="56">
        <v>9</v>
      </c>
      <c r="P67" s="54"/>
      <c r="Q67" s="15"/>
    </row>
    <row r="68" spans="1:17" ht="13.5" customHeight="1" x14ac:dyDescent="0.15">
      <c r="A68" s="10"/>
      <c r="B68" s="25" t="str">
        <f>(自動車!B68)</f>
        <v>松山市湊町8丁目</v>
      </c>
      <c r="C68" s="33" t="s">
        <v>66</v>
      </c>
      <c r="D68" s="53">
        <v>12</v>
      </c>
      <c r="E68" s="53">
        <v>19</v>
      </c>
      <c r="F68" s="53">
        <v>13</v>
      </c>
      <c r="G68" s="53">
        <v>12</v>
      </c>
      <c r="H68" s="53">
        <v>14</v>
      </c>
      <c r="I68" s="53">
        <v>41</v>
      </c>
      <c r="J68" s="53">
        <v>10</v>
      </c>
      <c r="K68" s="53">
        <v>15</v>
      </c>
      <c r="L68" s="53">
        <v>15</v>
      </c>
      <c r="M68" s="53">
        <v>23</v>
      </c>
      <c r="N68" s="53">
        <v>38</v>
      </c>
      <c r="O68" s="53">
        <v>15</v>
      </c>
      <c r="P68" s="53">
        <f>SUM(D67:O68)</f>
        <v>479</v>
      </c>
      <c r="Q68" s="17"/>
    </row>
    <row r="69" spans="1:17" ht="13.5" customHeight="1" x14ac:dyDescent="0.15">
      <c r="A69" s="12" t="s">
        <v>72</v>
      </c>
      <c r="B69" s="7" t="str">
        <f>(自動車!B69)</f>
        <v>市）余土142号線</v>
      </c>
      <c r="C69" s="40" t="s">
        <v>68</v>
      </c>
      <c r="D69" s="57" t="s">
        <v>83</v>
      </c>
      <c r="E69" s="57" t="s">
        <v>83</v>
      </c>
      <c r="F69" s="57" t="s">
        <v>83</v>
      </c>
      <c r="G69" s="57" t="s">
        <v>83</v>
      </c>
      <c r="H69" s="57" t="s">
        <v>83</v>
      </c>
      <c r="I69" s="57" t="s">
        <v>83</v>
      </c>
      <c r="J69" s="57" t="s">
        <v>83</v>
      </c>
      <c r="K69" s="57" t="s">
        <v>83</v>
      </c>
      <c r="L69" s="57" t="s">
        <v>83</v>
      </c>
      <c r="M69" s="57" t="s">
        <v>83</v>
      </c>
      <c r="N69" s="57" t="s">
        <v>83</v>
      </c>
      <c r="O69" s="57" t="s">
        <v>83</v>
      </c>
      <c r="P69" s="57"/>
      <c r="Q69" s="15"/>
    </row>
    <row r="70" spans="1:17" ht="13.5" customHeight="1" x14ac:dyDescent="0.15">
      <c r="A70" s="10"/>
      <c r="B70" s="25" t="str">
        <f>(自動車!B70)</f>
        <v>松山市余戸南1丁目</v>
      </c>
      <c r="C70" s="41" t="s">
        <v>67</v>
      </c>
      <c r="D70" s="58" t="s">
        <v>83</v>
      </c>
      <c r="E70" s="58" t="s">
        <v>83</v>
      </c>
      <c r="F70" s="58" t="s">
        <v>83</v>
      </c>
      <c r="G70" s="58" t="s">
        <v>83</v>
      </c>
      <c r="H70" s="58" t="s">
        <v>83</v>
      </c>
      <c r="I70" s="58" t="s">
        <v>83</v>
      </c>
      <c r="J70" s="58" t="s">
        <v>83</v>
      </c>
      <c r="K70" s="58" t="s">
        <v>83</v>
      </c>
      <c r="L70" s="58" t="s">
        <v>83</v>
      </c>
      <c r="M70" s="58" t="s">
        <v>83</v>
      </c>
      <c r="N70" s="58" t="s">
        <v>83</v>
      </c>
      <c r="O70" s="58" t="s">
        <v>83</v>
      </c>
      <c r="P70" s="59" t="s">
        <v>129</v>
      </c>
      <c r="Q70" s="17"/>
    </row>
    <row r="71" spans="1:17" ht="13.5" customHeight="1" x14ac:dyDescent="0.15">
      <c r="A71" s="12" t="s">
        <v>73</v>
      </c>
      <c r="B71" s="7" t="str">
        <f>(自動車!B71)</f>
        <v>市）余土142号線</v>
      </c>
      <c r="C71" s="43" t="s">
        <v>68</v>
      </c>
      <c r="D71" s="60" t="s">
        <v>83</v>
      </c>
      <c r="E71" s="60" t="s">
        <v>83</v>
      </c>
      <c r="F71" s="60" t="s">
        <v>83</v>
      </c>
      <c r="G71" s="60" t="s">
        <v>83</v>
      </c>
      <c r="H71" s="60" t="s">
        <v>83</v>
      </c>
      <c r="I71" s="60" t="s">
        <v>83</v>
      </c>
      <c r="J71" s="60" t="s">
        <v>83</v>
      </c>
      <c r="K71" s="60" t="s">
        <v>83</v>
      </c>
      <c r="L71" s="60" t="s">
        <v>83</v>
      </c>
      <c r="M71" s="60" t="s">
        <v>83</v>
      </c>
      <c r="N71" s="60" t="s">
        <v>83</v>
      </c>
      <c r="O71" s="60" t="s">
        <v>83</v>
      </c>
      <c r="P71" s="57"/>
      <c r="Q71" s="15"/>
    </row>
    <row r="72" spans="1:17" ht="13.5" customHeight="1" x14ac:dyDescent="0.15">
      <c r="A72" s="10"/>
      <c r="B72" s="25" t="str">
        <f>(自動車!B72)</f>
        <v>松山市保免西4丁目</v>
      </c>
      <c r="C72" s="33" t="s">
        <v>67</v>
      </c>
      <c r="D72" s="59" t="s">
        <v>83</v>
      </c>
      <c r="E72" s="59" t="s">
        <v>83</v>
      </c>
      <c r="F72" s="59" t="s">
        <v>83</v>
      </c>
      <c r="G72" s="59" t="s">
        <v>83</v>
      </c>
      <c r="H72" s="59" t="s">
        <v>83</v>
      </c>
      <c r="I72" s="59" t="s">
        <v>83</v>
      </c>
      <c r="J72" s="59" t="s">
        <v>83</v>
      </c>
      <c r="K72" s="59" t="s">
        <v>83</v>
      </c>
      <c r="L72" s="59" t="s">
        <v>83</v>
      </c>
      <c r="M72" s="59" t="s">
        <v>83</v>
      </c>
      <c r="N72" s="59" t="s">
        <v>83</v>
      </c>
      <c r="O72" s="59" t="s">
        <v>83</v>
      </c>
      <c r="P72" s="59" t="s">
        <v>130</v>
      </c>
      <c r="Q72" s="17"/>
    </row>
    <row r="73" spans="1:17" ht="13.5" customHeight="1" x14ac:dyDescent="0.15">
      <c r="A73" s="12" t="s">
        <v>74</v>
      </c>
      <c r="B73" s="7" t="str">
        <f>(自動車!B73)</f>
        <v>市）余土96号線</v>
      </c>
      <c r="C73" s="40" t="s">
        <v>68</v>
      </c>
      <c r="D73" s="57" t="s">
        <v>83</v>
      </c>
      <c r="E73" s="57" t="s">
        <v>83</v>
      </c>
      <c r="F73" s="57" t="s">
        <v>83</v>
      </c>
      <c r="G73" s="57" t="s">
        <v>83</v>
      </c>
      <c r="H73" s="57" t="s">
        <v>83</v>
      </c>
      <c r="I73" s="57" t="s">
        <v>83</v>
      </c>
      <c r="J73" s="57" t="s">
        <v>83</v>
      </c>
      <c r="K73" s="57" t="s">
        <v>83</v>
      </c>
      <c r="L73" s="57" t="s">
        <v>83</v>
      </c>
      <c r="M73" s="57" t="s">
        <v>83</v>
      </c>
      <c r="N73" s="57" t="s">
        <v>83</v>
      </c>
      <c r="O73" s="57" t="s">
        <v>83</v>
      </c>
      <c r="P73" s="57"/>
      <c r="Q73" s="15"/>
    </row>
    <row r="74" spans="1:17" ht="13.5" customHeight="1" x14ac:dyDescent="0.15">
      <c r="A74" s="10"/>
      <c r="B74" s="25" t="str">
        <f>(自動車!B74)</f>
        <v>松山市保免西4丁目</v>
      </c>
      <c r="C74" s="41" t="s">
        <v>67</v>
      </c>
      <c r="D74" s="58" t="s">
        <v>83</v>
      </c>
      <c r="E74" s="58" t="s">
        <v>83</v>
      </c>
      <c r="F74" s="58" t="s">
        <v>83</v>
      </c>
      <c r="G74" s="58" t="s">
        <v>83</v>
      </c>
      <c r="H74" s="58" t="s">
        <v>83</v>
      </c>
      <c r="I74" s="58" t="s">
        <v>83</v>
      </c>
      <c r="J74" s="58" t="s">
        <v>83</v>
      </c>
      <c r="K74" s="58" t="s">
        <v>83</v>
      </c>
      <c r="L74" s="58" t="s">
        <v>83</v>
      </c>
      <c r="M74" s="58" t="s">
        <v>83</v>
      </c>
      <c r="N74" s="58" t="s">
        <v>83</v>
      </c>
      <c r="O74" s="58" t="s">
        <v>83</v>
      </c>
      <c r="P74" s="59" t="s">
        <v>130</v>
      </c>
      <c r="Q74" s="17"/>
    </row>
    <row r="75" spans="1:17" ht="13.5" customHeight="1" x14ac:dyDescent="0.15">
      <c r="A75" s="12" t="s">
        <v>75</v>
      </c>
      <c r="B75" s="7" t="str">
        <f>(自動車!B75)</f>
        <v>松山中央公園内</v>
      </c>
      <c r="C75" s="43" t="s">
        <v>68</v>
      </c>
      <c r="D75" s="60" t="s">
        <v>83</v>
      </c>
      <c r="E75" s="60" t="s">
        <v>83</v>
      </c>
      <c r="F75" s="60" t="s">
        <v>83</v>
      </c>
      <c r="G75" s="60" t="s">
        <v>83</v>
      </c>
      <c r="H75" s="60" t="s">
        <v>83</v>
      </c>
      <c r="I75" s="60" t="s">
        <v>83</v>
      </c>
      <c r="J75" s="60" t="s">
        <v>83</v>
      </c>
      <c r="K75" s="60" t="s">
        <v>83</v>
      </c>
      <c r="L75" s="60" t="s">
        <v>83</v>
      </c>
      <c r="M75" s="60" t="s">
        <v>83</v>
      </c>
      <c r="N75" s="60" t="s">
        <v>83</v>
      </c>
      <c r="O75" s="60" t="s">
        <v>83</v>
      </c>
      <c r="P75" s="57"/>
      <c r="Q75" s="15"/>
    </row>
    <row r="76" spans="1:17" ht="13.5" customHeight="1" x14ac:dyDescent="0.15">
      <c r="A76" s="10"/>
      <c r="B76" s="25" t="str">
        <f>(自動車!B76)</f>
        <v>松山市保免西4丁目</v>
      </c>
      <c r="C76" s="33" t="s">
        <v>67</v>
      </c>
      <c r="D76" s="59" t="s">
        <v>83</v>
      </c>
      <c r="E76" s="59" t="s">
        <v>83</v>
      </c>
      <c r="F76" s="59" t="s">
        <v>83</v>
      </c>
      <c r="G76" s="59" t="s">
        <v>83</v>
      </c>
      <c r="H76" s="59" t="s">
        <v>83</v>
      </c>
      <c r="I76" s="59" t="s">
        <v>83</v>
      </c>
      <c r="J76" s="59" t="s">
        <v>83</v>
      </c>
      <c r="K76" s="59" t="s">
        <v>83</v>
      </c>
      <c r="L76" s="59" t="s">
        <v>83</v>
      </c>
      <c r="M76" s="59" t="s">
        <v>83</v>
      </c>
      <c r="N76" s="59" t="s">
        <v>83</v>
      </c>
      <c r="O76" s="59" t="s">
        <v>83</v>
      </c>
      <c r="P76" s="59" t="s">
        <v>130</v>
      </c>
      <c r="Q76" s="17"/>
    </row>
    <row r="77" spans="1:17" ht="13.5" customHeight="1" x14ac:dyDescent="0.15">
      <c r="A77" s="12" t="s">
        <v>76</v>
      </c>
      <c r="B77" s="7" t="str">
        <f>(自動車!B77)</f>
        <v>市）石手川自転車歩行者道</v>
      </c>
      <c r="C77" s="43" t="s">
        <v>68</v>
      </c>
      <c r="D77" s="44">
        <v>5</v>
      </c>
      <c r="E77" s="44">
        <v>3</v>
      </c>
      <c r="F77" s="44">
        <v>8</v>
      </c>
      <c r="G77" s="44">
        <v>12</v>
      </c>
      <c r="H77" s="44">
        <v>3</v>
      </c>
      <c r="I77" s="44">
        <v>4</v>
      </c>
      <c r="J77" s="44">
        <v>7</v>
      </c>
      <c r="K77" s="44">
        <v>10</v>
      </c>
      <c r="L77" s="44">
        <v>14</v>
      </c>
      <c r="M77" s="44">
        <v>20</v>
      </c>
      <c r="N77" s="44">
        <v>11</v>
      </c>
      <c r="O77" s="44">
        <v>6</v>
      </c>
      <c r="P77" s="14"/>
      <c r="Q77" s="15"/>
    </row>
    <row r="78" spans="1:17" ht="13.5" customHeight="1" x14ac:dyDescent="0.15">
      <c r="A78" s="5"/>
      <c r="B78" s="25" t="str">
        <f>(自動車!B78)</f>
        <v>松山市市坪北2丁目</v>
      </c>
      <c r="C78" s="45" t="s">
        <v>67</v>
      </c>
      <c r="D78" s="18">
        <v>6</v>
      </c>
      <c r="E78" s="18">
        <v>7</v>
      </c>
      <c r="F78" s="18">
        <v>14</v>
      </c>
      <c r="G78" s="18">
        <v>3</v>
      </c>
      <c r="H78" s="18">
        <v>4</v>
      </c>
      <c r="I78" s="18">
        <v>8</v>
      </c>
      <c r="J78" s="18">
        <v>11</v>
      </c>
      <c r="K78" s="18">
        <v>24</v>
      </c>
      <c r="L78" s="18">
        <v>12</v>
      </c>
      <c r="M78" s="18">
        <v>29</v>
      </c>
      <c r="N78" s="18">
        <v>13</v>
      </c>
      <c r="O78" s="18">
        <v>4</v>
      </c>
      <c r="P78" s="18">
        <f>SUM(D77:O78)</f>
        <v>238</v>
      </c>
      <c r="Q78" s="19"/>
    </row>
    <row r="79" spans="1:17" ht="13.5" customHeight="1" x14ac:dyDescent="0.15">
      <c r="B79" s="39"/>
      <c r="M79" s="38" t="s">
        <v>50</v>
      </c>
      <c r="O79" s="35"/>
      <c r="P79" s="35"/>
      <c r="Q79" s="35"/>
    </row>
    <row r="80" spans="1:17" ht="13.15" customHeight="1" x14ac:dyDescent="0.15">
      <c r="A80" s="34"/>
      <c r="B80" s="34"/>
      <c r="C80" s="34"/>
      <c r="D80" s="34"/>
      <c r="E80" s="34"/>
      <c r="F80" s="34"/>
      <c r="G80" s="34"/>
      <c r="H80" s="34"/>
      <c r="I80" s="36" t="s">
        <v>133</v>
      </c>
      <c r="J80" s="36"/>
      <c r="K80" s="36"/>
      <c r="M80" s="37" t="s">
        <v>59</v>
      </c>
      <c r="N80" s="36"/>
      <c r="O80" s="34"/>
      <c r="P80" s="34"/>
      <c r="Q80" s="34"/>
    </row>
    <row r="81" spans="1:17" ht="16.899999999999999" customHeight="1" x14ac:dyDescent="0.15">
      <c r="B81" s="3"/>
      <c r="D81" s="75" t="s">
        <v>28</v>
      </c>
      <c r="E81" s="76"/>
      <c r="F81" s="76"/>
      <c r="G81" s="76"/>
      <c r="H81" s="76"/>
      <c r="I81" s="76"/>
      <c r="J81" s="77" t="s">
        <v>78</v>
      </c>
      <c r="K81" s="77"/>
      <c r="L81" s="77"/>
    </row>
    <row r="82" spans="1:17" ht="13.15" customHeight="1" x14ac:dyDescent="0.15">
      <c r="B82" s="4"/>
      <c r="Q82" s="3" t="s">
        <v>31</v>
      </c>
    </row>
    <row r="83" spans="1:17" ht="13.5" customHeight="1" x14ac:dyDescent="0.15">
      <c r="A83" s="78" t="s">
        <v>54</v>
      </c>
      <c r="B83" s="79"/>
      <c r="C83" s="80"/>
      <c r="D83" s="70" t="s">
        <v>11</v>
      </c>
      <c r="E83" s="70" t="s">
        <v>12</v>
      </c>
      <c r="F83" s="70" t="s">
        <v>13</v>
      </c>
      <c r="G83" s="70" t="s">
        <v>14</v>
      </c>
      <c r="H83" s="70" t="s">
        <v>15</v>
      </c>
      <c r="I83" s="70" t="s">
        <v>16</v>
      </c>
      <c r="J83" s="70" t="s">
        <v>17</v>
      </c>
      <c r="K83" s="70" t="s">
        <v>18</v>
      </c>
      <c r="L83" s="70" t="s">
        <v>19</v>
      </c>
      <c r="M83" s="70" t="s">
        <v>20</v>
      </c>
      <c r="N83" s="70" t="s">
        <v>21</v>
      </c>
      <c r="O83" s="70" t="s">
        <v>22</v>
      </c>
      <c r="P83" s="30" t="s">
        <v>51</v>
      </c>
      <c r="Q83" s="9" t="s">
        <v>10</v>
      </c>
    </row>
    <row r="84" spans="1:17" ht="13.5" customHeight="1" x14ac:dyDescent="0.15">
      <c r="A84" s="72" t="s">
        <v>53</v>
      </c>
      <c r="B84" s="73"/>
      <c r="C84" s="74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33" t="s">
        <v>23</v>
      </c>
      <c r="Q84" s="11" t="s">
        <v>23</v>
      </c>
    </row>
    <row r="85" spans="1:17" ht="13.5" customHeight="1" x14ac:dyDescent="0.15">
      <c r="A85" s="12" t="s">
        <v>80</v>
      </c>
      <c r="B85" s="7" t="str">
        <f>(自動車!B85)</f>
        <v>市）余土96号線</v>
      </c>
      <c r="C85" s="40" t="s">
        <v>25</v>
      </c>
      <c r="D85" s="57" t="s">
        <v>83</v>
      </c>
      <c r="E85" s="57" t="s">
        <v>83</v>
      </c>
      <c r="F85" s="57" t="s">
        <v>83</v>
      </c>
      <c r="G85" s="57" t="s">
        <v>83</v>
      </c>
      <c r="H85" s="57" t="s">
        <v>83</v>
      </c>
      <c r="I85" s="57" t="s">
        <v>83</v>
      </c>
      <c r="J85" s="57" t="s">
        <v>83</v>
      </c>
      <c r="K85" s="57" t="s">
        <v>83</v>
      </c>
      <c r="L85" s="57" t="s">
        <v>83</v>
      </c>
      <c r="M85" s="57" t="s">
        <v>83</v>
      </c>
      <c r="N85" s="57" t="s">
        <v>83</v>
      </c>
      <c r="O85" s="57" t="s">
        <v>83</v>
      </c>
      <c r="P85" s="14"/>
      <c r="Q85" s="15"/>
    </row>
    <row r="86" spans="1:17" ht="13.5" customHeight="1" x14ac:dyDescent="0.15">
      <c r="A86" s="10"/>
      <c r="B86" s="25" t="str">
        <f>(自動車!B86)</f>
        <v>松山市保免西4丁目</v>
      </c>
      <c r="C86" s="41" t="s">
        <v>26</v>
      </c>
      <c r="D86" s="58" t="s">
        <v>83</v>
      </c>
      <c r="E86" s="58" t="s">
        <v>83</v>
      </c>
      <c r="F86" s="58" t="s">
        <v>83</v>
      </c>
      <c r="G86" s="58" t="s">
        <v>83</v>
      </c>
      <c r="H86" s="58" t="s">
        <v>83</v>
      </c>
      <c r="I86" s="58" t="s">
        <v>83</v>
      </c>
      <c r="J86" s="58" t="s">
        <v>83</v>
      </c>
      <c r="K86" s="58" t="s">
        <v>83</v>
      </c>
      <c r="L86" s="58" t="s">
        <v>83</v>
      </c>
      <c r="M86" s="58" t="s">
        <v>83</v>
      </c>
      <c r="N86" s="58" t="s">
        <v>83</v>
      </c>
      <c r="O86" s="58" t="s">
        <v>83</v>
      </c>
      <c r="P86" s="59" t="s">
        <v>129</v>
      </c>
      <c r="Q86" s="17"/>
    </row>
    <row r="87" spans="1:17" ht="13.5" customHeight="1" x14ac:dyDescent="0.15">
      <c r="A87" s="12"/>
      <c r="B87" s="7"/>
      <c r="C87" s="43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14"/>
      <c r="Q87" s="15"/>
    </row>
    <row r="88" spans="1:17" ht="13.5" customHeight="1" x14ac:dyDescent="0.15">
      <c r="A88" s="10"/>
      <c r="B88" s="25"/>
      <c r="C88" s="33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7"/>
    </row>
    <row r="89" spans="1:17" ht="13.5" customHeight="1" x14ac:dyDescent="0.15">
      <c r="A89" s="12"/>
      <c r="B89" s="7"/>
      <c r="C89" s="40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5"/>
    </row>
    <row r="90" spans="1:17" ht="13.5" customHeight="1" x14ac:dyDescent="0.15">
      <c r="A90" s="10"/>
      <c r="B90" s="25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16"/>
      <c r="Q90" s="17"/>
    </row>
    <row r="91" spans="1:17" ht="13.5" customHeight="1" x14ac:dyDescent="0.15">
      <c r="A91" s="12"/>
      <c r="B91" s="7"/>
      <c r="C91" s="43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14"/>
      <c r="Q91" s="15"/>
    </row>
    <row r="92" spans="1:17" ht="13.5" customHeight="1" x14ac:dyDescent="0.15">
      <c r="A92" s="10"/>
      <c r="B92" s="25"/>
      <c r="C92" s="33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7"/>
    </row>
    <row r="93" spans="1:17" ht="13.5" customHeight="1" x14ac:dyDescent="0.15">
      <c r="A93" s="24"/>
      <c r="B93" s="7"/>
      <c r="C93" s="40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/>
    </row>
    <row r="94" spans="1:17" ht="13.5" customHeight="1" x14ac:dyDescent="0.15">
      <c r="A94" s="24"/>
      <c r="B94" s="25"/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16"/>
      <c r="Q94" s="17"/>
    </row>
    <row r="95" spans="1:17" ht="13.5" customHeight="1" x14ac:dyDescent="0.15">
      <c r="A95" s="12"/>
      <c r="B95" s="7"/>
      <c r="C95" s="43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14"/>
      <c r="Q95" s="15"/>
    </row>
    <row r="96" spans="1:17" ht="13.5" customHeight="1" x14ac:dyDescent="0.15">
      <c r="A96" s="10"/>
      <c r="B96" s="25"/>
      <c r="C96" s="33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7"/>
    </row>
    <row r="97" spans="1:17" ht="13.5" customHeight="1" x14ac:dyDescent="0.15">
      <c r="A97" s="12"/>
      <c r="B97" s="7"/>
      <c r="C97" s="40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9"/>
    </row>
    <row r="98" spans="1:17" ht="13.5" customHeight="1" x14ac:dyDescent="0.15">
      <c r="A98" s="10"/>
      <c r="B98" s="25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16"/>
      <c r="Q98" s="29"/>
    </row>
    <row r="99" spans="1:17" ht="13.5" customHeight="1" x14ac:dyDescent="0.15">
      <c r="A99" s="12"/>
      <c r="B99" s="7"/>
      <c r="C99" s="43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14"/>
      <c r="Q99" s="15"/>
    </row>
    <row r="100" spans="1:17" ht="13.5" customHeight="1" x14ac:dyDescent="0.15">
      <c r="A100" s="10"/>
      <c r="B100" s="25"/>
      <c r="C100" s="33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7"/>
    </row>
    <row r="101" spans="1:17" ht="13.5" customHeight="1" x14ac:dyDescent="0.15">
      <c r="A101" s="12"/>
      <c r="B101" s="7"/>
      <c r="C101" s="40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/>
    </row>
    <row r="102" spans="1:17" ht="13.5" customHeight="1" x14ac:dyDescent="0.15">
      <c r="A102" s="10"/>
      <c r="B102" s="25"/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16"/>
      <c r="Q102" s="17"/>
    </row>
    <row r="103" spans="1:17" ht="13.5" customHeight="1" x14ac:dyDescent="0.15">
      <c r="A103" s="12"/>
      <c r="B103" s="7"/>
      <c r="C103" s="43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14"/>
      <c r="Q103" s="15"/>
    </row>
    <row r="104" spans="1:17" ht="13.5" customHeight="1" x14ac:dyDescent="0.15">
      <c r="A104" s="10"/>
      <c r="B104" s="25"/>
      <c r="C104" s="3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17"/>
    </row>
    <row r="105" spans="1:17" ht="13.5" customHeight="1" x14ac:dyDescent="0.15">
      <c r="A105" s="12"/>
      <c r="B105" s="7"/>
      <c r="C105" s="40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15"/>
    </row>
    <row r="106" spans="1:17" ht="13.5" customHeight="1" x14ac:dyDescent="0.15">
      <c r="A106" s="10"/>
      <c r="B106" s="25"/>
      <c r="C106" s="41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3"/>
      <c r="Q106" s="17"/>
    </row>
    <row r="107" spans="1:17" ht="13.5" customHeight="1" x14ac:dyDescent="0.15">
      <c r="A107" s="12"/>
      <c r="B107" s="7"/>
      <c r="C107" s="43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4"/>
      <c r="Q107" s="15"/>
    </row>
    <row r="108" spans="1:17" ht="13.5" customHeight="1" x14ac:dyDescent="0.15">
      <c r="A108" s="10"/>
      <c r="B108" s="25"/>
      <c r="C108" s="3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17"/>
    </row>
    <row r="109" spans="1:17" ht="13.5" customHeight="1" x14ac:dyDescent="0.15">
      <c r="A109" s="12"/>
      <c r="B109" s="7"/>
      <c r="C109" s="40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/>
    </row>
    <row r="110" spans="1:17" ht="13.5" customHeight="1" x14ac:dyDescent="0.15">
      <c r="A110" s="10"/>
      <c r="B110" s="25"/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16"/>
      <c r="Q110" s="17"/>
    </row>
    <row r="111" spans="1:17" ht="13.5" customHeight="1" x14ac:dyDescent="0.15">
      <c r="A111" s="12"/>
      <c r="B111" s="7"/>
      <c r="C111" s="43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14"/>
      <c r="Q111" s="15"/>
    </row>
    <row r="112" spans="1:17" ht="13.5" customHeight="1" x14ac:dyDescent="0.15">
      <c r="A112" s="10"/>
      <c r="B112" s="25"/>
      <c r="C112" s="33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7"/>
    </row>
    <row r="113" spans="1:17" ht="13.5" customHeight="1" x14ac:dyDescent="0.15">
      <c r="A113" s="12"/>
      <c r="B113" s="7"/>
      <c r="C113" s="40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</row>
    <row r="114" spans="1:17" ht="13.5" customHeight="1" x14ac:dyDescent="0.15">
      <c r="A114" s="10"/>
      <c r="B114" s="25"/>
      <c r="C114" s="41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16"/>
      <c r="Q114" s="17"/>
    </row>
    <row r="115" spans="1:17" ht="13.5" customHeight="1" x14ac:dyDescent="0.15">
      <c r="A115" s="12"/>
      <c r="B115" s="7"/>
      <c r="C115" s="43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14"/>
      <c r="Q115" s="15"/>
    </row>
    <row r="116" spans="1:17" ht="13.5" customHeight="1" x14ac:dyDescent="0.15">
      <c r="A116" s="10"/>
      <c r="B116" s="25"/>
      <c r="C116" s="33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7"/>
    </row>
    <row r="117" spans="1:17" ht="13.5" customHeight="1" x14ac:dyDescent="0.15">
      <c r="A117" s="12"/>
      <c r="B117" s="7"/>
      <c r="C117" s="43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14"/>
      <c r="Q117" s="15"/>
    </row>
    <row r="118" spans="1:17" ht="13.5" customHeight="1" x14ac:dyDescent="0.15">
      <c r="A118" s="5"/>
      <c r="B118" s="25"/>
      <c r="C118" s="45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</row>
    <row r="119" spans="1:17" ht="13.5" customHeight="1" x14ac:dyDescent="0.15">
      <c r="B119" s="39"/>
      <c r="M119" s="38" t="s">
        <v>50</v>
      </c>
      <c r="O119" s="35"/>
      <c r="P119" s="35"/>
      <c r="Q119" s="35"/>
    </row>
    <row r="120" spans="1:17" ht="13.15" customHeight="1" x14ac:dyDescent="0.15">
      <c r="A120" s="34"/>
      <c r="B120" s="34"/>
      <c r="C120" s="34"/>
      <c r="D120" s="34"/>
      <c r="E120" s="34"/>
      <c r="F120" s="34"/>
      <c r="G120" s="34"/>
      <c r="H120" s="34"/>
      <c r="I120" s="36" t="s">
        <v>134</v>
      </c>
      <c r="J120" s="36"/>
      <c r="K120" s="36"/>
      <c r="M120" s="37" t="s">
        <v>59</v>
      </c>
      <c r="N120" s="36"/>
      <c r="O120" s="34"/>
      <c r="P120" s="34"/>
      <c r="Q120" s="34"/>
    </row>
  </sheetData>
  <mergeCells count="48">
    <mergeCell ref="F43:F44"/>
    <mergeCell ref="G43:G44"/>
    <mergeCell ref="H43:H44"/>
    <mergeCell ref="A43:C43"/>
    <mergeCell ref="A44:C44"/>
    <mergeCell ref="D43:D44"/>
    <mergeCell ref="E43:E44"/>
    <mergeCell ref="D1:I1"/>
    <mergeCell ref="J1:L1"/>
    <mergeCell ref="D41:I41"/>
    <mergeCell ref="J41:L41"/>
    <mergeCell ref="F3:F4"/>
    <mergeCell ref="G3:G4"/>
    <mergeCell ref="H3:H4"/>
    <mergeCell ref="I3:I4"/>
    <mergeCell ref="J3:J4"/>
    <mergeCell ref="K3:K4"/>
    <mergeCell ref="N3:N4"/>
    <mergeCell ref="O3:O4"/>
    <mergeCell ref="A3:C3"/>
    <mergeCell ref="A4:C4"/>
    <mergeCell ref="D3:D4"/>
    <mergeCell ref="E3:E4"/>
    <mergeCell ref="L3:L4"/>
    <mergeCell ref="M3:M4"/>
    <mergeCell ref="M43:M44"/>
    <mergeCell ref="N43:N44"/>
    <mergeCell ref="O43:O44"/>
    <mergeCell ref="I43:I44"/>
    <mergeCell ref="J43:J44"/>
    <mergeCell ref="K43:K44"/>
    <mergeCell ref="L43:L4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O83:O84"/>
    <mergeCell ref="A84:C84"/>
    <mergeCell ref="K83:K84"/>
    <mergeCell ref="L83:L84"/>
    <mergeCell ref="M83:M84"/>
    <mergeCell ref="N83:N8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horizontalDpi="300" verticalDpi="300" r:id="rId1"/>
  <headerFooter alignWithMargins="0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自動車</vt:lpstr>
      <vt:lpstr>自転車</vt:lpstr>
      <vt:lpstr>歩行者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(有)中央エンジニアリング</dc:creator>
  <cp:lastModifiedBy>nt015110</cp:lastModifiedBy>
  <cp:lastPrinted>2006-02-20T07:36:48Z</cp:lastPrinted>
  <dcterms:created xsi:type="dcterms:W3CDTF">1998-12-01T04:59:46Z</dcterms:created>
  <dcterms:modified xsi:type="dcterms:W3CDTF">2016-10-25T05:11:32Z</dcterms:modified>
</cp:coreProperties>
</file>