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B4C8EAC0-9462-46D4-B799-A0DE568D6906}" xr6:coauthVersionLast="47" xr6:coauthVersionMax="47" xr10:uidLastSave="{00000000-0000-0000-0000-000000000000}"/>
  <bookViews>
    <workbookView xWindow="20370" yWindow="-2445" windowWidth="19440" windowHeight="14880" tabRatio="903" xr2:uid="{00000000-000D-0000-FFFF-FFFF00000000}"/>
  </bookViews>
  <sheets>
    <sheet name="R7.3補（R8.3分）" sheetId="28" r:id="rId1"/>
  </sheets>
  <definedNames>
    <definedName name="_xlnm.Print_Area" localSheetId="0">'R7.3補（R8.3分）'!$A$1:$K$33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28" l="1"/>
  <c r="F31" i="28"/>
  <c r="H31" i="28" s="1"/>
  <c r="E31" i="28"/>
  <c r="D31" i="28"/>
  <c r="G30" i="28"/>
  <c r="G32" i="28" s="1"/>
  <c r="F30" i="28"/>
  <c r="F32" i="28" s="1"/>
  <c r="E30" i="28"/>
  <c r="D30" i="28"/>
  <c r="D32" i="28" s="1"/>
  <c r="H29" i="28"/>
  <c r="J29" i="28" s="1"/>
  <c r="K29" i="28" s="1"/>
  <c r="E29" i="28"/>
  <c r="K28" i="28"/>
  <c r="J28" i="28"/>
  <c r="H28" i="28"/>
  <c r="E28" i="28"/>
  <c r="H27" i="28"/>
  <c r="J27" i="28" s="1"/>
  <c r="K27" i="28" s="1"/>
  <c r="E27" i="28"/>
  <c r="H26" i="28"/>
  <c r="J26" i="28" s="1"/>
  <c r="K26" i="28" s="1"/>
  <c r="E26" i="28"/>
  <c r="H25" i="28"/>
  <c r="J25" i="28" s="1"/>
  <c r="K25" i="28" s="1"/>
  <c r="E25" i="28"/>
  <c r="H24" i="28"/>
  <c r="E24" i="28"/>
  <c r="H23" i="28"/>
  <c r="J23" i="28" s="1"/>
  <c r="K23" i="28" s="1"/>
  <c r="E23" i="28"/>
  <c r="H22" i="28"/>
  <c r="J22" i="28" s="1"/>
  <c r="K22" i="28" s="1"/>
  <c r="E22" i="28"/>
  <c r="H21" i="28"/>
  <c r="J21" i="28" s="1"/>
  <c r="K21" i="28" s="1"/>
  <c r="E21" i="28"/>
  <c r="K20" i="28"/>
  <c r="J20" i="28"/>
  <c r="H20" i="28"/>
  <c r="E20" i="28"/>
  <c r="H19" i="28"/>
  <c r="J19" i="28" s="1"/>
  <c r="K19" i="28" s="1"/>
  <c r="E19" i="28"/>
  <c r="H18" i="28"/>
  <c r="J18" i="28" s="1"/>
  <c r="K18" i="28" s="1"/>
  <c r="E18" i="28"/>
  <c r="H17" i="28"/>
  <c r="J17" i="28" s="1"/>
  <c r="K17" i="28" s="1"/>
  <c r="E17" i="28"/>
  <c r="H16" i="28"/>
  <c r="E16" i="28"/>
  <c r="H15" i="28"/>
  <c r="J15" i="28" s="1"/>
  <c r="K15" i="28" s="1"/>
  <c r="E15" i="28"/>
  <c r="J14" i="28"/>
  <c r="K14" i="28" s="1"/>
  <c r="H14" i="28"/>
  <c r="E14" i="28"/>
  <c r="H13" i="28"/>
  <c r="J13" i="28" s="1"/>
  <c r="K13" i="28" s="1"/>
  <c r="E13" i="28"/>
  <c r="K12" i="28"/>
  <c r="J12" i="28"/>
  <c r="H12" i="28"/>
  <c r="E12" i="28"/>
  <c r="H11" i="28"/>
  <c r="E11" i="28"/>
  <c r="H10" i="28"/>
  <c r="J10" i="28" s="1"/>
  <c r="K10" i="28" s="1"/>
  <c r="E10" i="28"/>
  <c r="J9" i="28"/>
  <c r="K9" i="28" s="1"/>
  <c r="H9" i="28"/>
  <c r="E9" i="28"/>
  <c r="H8" i="28"/>
  <c r="J8" i="28" s="1"/>
  <c r="K8" i="28" s="1"/>
  <c r="E8" i="28"/>
  <c r="H7" i="28"/>
  <c r="J7" i="28" s="1"/>
  <c r="K7" i="28" s="1"/>
  <c r="E7" i="28"/>
  <c r="H32" i="28" l="1"/>
  <c r="J31" i="28"/>
  <c r="K31" i="28" s="1"/>
  <c r="E32" i="28"/>
  <c r="J11" i="28"/>
  <c r="K11" i="28" s="1"/>
  <c r="H30" i="28"/>
  <c r="J16" i="28"/>
  <c r="K16" i="28" s="1"/>
  <c r="J24" i="28"/>
  <c r="K24" i="28" s="1"/>
  <c r="I25" i="28" l="1"/>
  <c r="I17" i="28"/>
  <c r="I9" i="28"/>
  <c r="I14" i="28"/>
  <c r="J30" i="28"/>
  <c r="K30" i="28" s="1"/>
  <c r="I30" i="28"/>
  <c r="I22" i="28"/>
  <c r="I18" i="28"/>
  <c r="I10" i="28"/>
  <c r="I8" i="28"/>
  <c r="I16" i="28"/>
  <c r="I29" i="28"/>
  <c r="I27" i="28"/>
  <c r="I11" i="28"/>
  <c r="I19" i="28"/>
  <c r="I28" i="28"/>
  <c r="I23" i="28"/>
  <c r="I21" i="28"/>
  <c r="I20" i="28"/>
  <c r="I12" i="28"/>
  <c r="I26" i="28"/>
  <c r="I15" i="28"/>
  <c r="J32" i="28"/>
  <c r="K32" i="28" s="1"/>
  <c r="I32" i="28"/>
  <c r="I31" i="28"/>
  <c r="I7" i="28"/>
  <c r="I13" i="28"/>
  <c r="I24" i="28"/>
</calcChain>
</file>

<file path=xl/sharedStrings.xml><?xml version="1.0" encoding="utf-8"?>
<sst xmlns="http://schemas.openxmlformats.org/spreadsheetml/2006/main" count="62" uniqueCount="52">
  <si>
    <t>(単位:千円)</t>
  </si>
  <si>
    <t>款　　別</t>
  </si>
  <si>
    <t>％</t>
  </si>
  <si>
    <t>○</t>
  </si>
  <si>
    <t>歳　入　合　計</t>
  </si>
  <si>
    <t>内</t>
  </si>
  <si>
    <t>自主財源</t>
  </si>
  <si>
    <t>訳</t>
  </si>
  <si>
    <t>依 存 財 源</t>
  </si>
  <si>
    <t>％</t>
    <phoneticPr fontId="1"/>
  </si>
  <si>
    <t>市税</t>
  </si>
  <si>
    <t>利子割交付金</t>
  </si>
  <si>
    <t>配当割交付金</t>
  </si>
  <si>
    <t>地方交付税</t>
  </si>
  <si>
    <t>国庫支出金</t>
  </si>
  <si>
    <t>県支出金</t>
  </si>
  <si>
    <t>財産収入</t>
  </si>
  <si>
    <t>寄附金</t>
  </si>
  <si>
    <t>繰入金</t>
  </si>
  <si>
    <t>繰越金</t>
  </si>
  <si>
    <t>諸収入</t>
  </si>
  <si>
    <t>市債</t>
  </si>
  <si>
    <t>　注） 構成比は、合計しても１００％にならない場合がある。</t>
    <phoneticPr fontId="1"/>
  </si>
  <si>
    <t xml:space="preserve"> </t>
  </si>
  <si>
    <t>使用料及び  手数料</t>
  </si>
  <si>
    <t>分担金及び   負担金</t>
  </si>
  <si>
    <t>交通安全対策   特別交付金</t>
  </si>
  <si>
    <t>地方特例          交付金</t>
  </si>
  <si>
    <t>国有提供施設等
所在市町村
助成交付金</t>
    <rPh sb="4" eb="6">
      <t>シセツ</t>
    </rPh>
    <rPh sb="6" eb="7">
      <t>トウ</t>
    </rPh>
    <rPh sb="14" eb="16">
      <t>ジョセイ</t>
    </rPh>
    <phoneticPr fontId="8"/>
  </si>
  <si>
    <t>環境性能割
交付金</t>
    <rPh sb="0" eb="2">
      <t>カンキョウ</t>
    </rPh>
    <rPh sb="2" eb="4">
      <t>セイノウ</t>
    </rPh>
    <rPh sb="4" eb="5">
      <t>ワリ</t>
    </rPh>
    <rPh sb="6" eb="9">
      <t>コウフキン</t>
    </rPh>
    <phoneticPr fontId="8"/>
  </si>
  <si>
    <t>ゴルフ場利用税交付金</t>
    <phoneticPr fontId="8"/>
  </si>
  <si>
    <t>地方消費税     交付金</t>
  </si>
  <si>
    <t>法人事業税   交付金</t>
    <rPh sb="0" eb="2">
      <t>ホウジン</t>
    </rPh>
    <rPh sb="2" eb="5">
      <t>ジギョウゼイ</t>
    </rPh>
    <phoneticPr fontId="8"/>
  </si>
  <si>
    <t>株式等譲渡
所得割交付金</t>
    <rPh sb="2" eb="3">
      <t>トウ</t>
    </rPh>
    <phoneticPr fontId="8"/>
  </si>
  <si>
    <t xml:space="preserve">地方譲与税 </t>
  </si>
  <si>
    <t>構成比</t>
  </si>
  <si>
    <t>(歳    入)</t>
    <rPh sb="6" eb="7">
      <t>ニュウ</t>
    </rPh>
    <phoneticPr fontId="8"/>
  </si>
  <si>
    <t>構成比</t>
    <phoneticPr fontId="1"/>
  </si>
  <si>
    <t>現計予算額</t>
    <phoneticPr fontId="1"/>
  </si>
  <si>
    <t>増　減　額</t>
  </si>
  <si>
    <t>増減率</t>
    <rPh sb="0" eb="2">
      <t>ゾウゲン</t>
    </rPh>
    <phoneticPr fontId="1"/>
  </si>
  <si>
    <t>(Ｂ)－(Ａ)</t>
    <phoneticPr fontId="1"/>
  </si>
  <si>
    <t>　(Ｃ)</t>
    <phoneticPr fontId="1"/>
  </si>
  <si>
    <t>予算額（Ａ）</t>
    <phoneticPr fontId="1"/>
  </si>
  <si>
    <t>同期補正後</t>
    <rPh sb="0" eb="5">
      <t>ドウキホセイゴ</t>
    </rPh>
    <phoneticPr fontId="8"/>
  </si>
  <si>
    <t>計</t>
    <phoneticPr fontId="1"/>
  </si>
  <si>
    <t>（Ｂ）</t>
    <phoneticPr fontId="1"/>
  </si>
  <si>
    <t>(C)/(A)</t>
    <phoneticPr fontId="1"/>
  </si>
  <si>
    <t xml:space="preserve">令和7年度 一般会計款別一覧表 </t>
    <rPh sb="0" eb="1">
      <t>レイ</t>
    </rPh>
    <rPh sb="1" eb="2">
      <t>ワ</t>
    </rPh>
    <rPh sb="10" eb="11">
      <t>カン</t>
    </rPh>
    <rPh sb="11" eb="12">
      <t>ベツ</t>
    </rPh>
    <rPh sb="12" eb="14">
      <t>イチラン</t>
    </rPh>
    <rPh sb="14" eb="15">
      <t>ヒョウ</t>
    </rPh>
    <phoneticPr fontId="1"/>
  </si>
  <si>
    <t>令和6年度</t>
    <rPh sb="0" eb="2">
      <t>レイワ</t>
    </rPh>
    <phoneticPr fontId="1"/>
  </si>
  <si>
    <t>令和7年度</t>
    <rPh sb="0" eb="2">
      <t>レイワ</t>
    </rPh>
    <rPh sb="3" eb="4">
      <t>ネン</t>
    </rPh>
    <rPh sb="4" eb="5">
      <t>ド</t>
    </rPh>
    <phoneticPr fontId="1"/>
  </si>
  <si>
    <t>3月補正額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</si>
</sst>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8" formatCode="#,##0.00;&quot;△ &quot;#,##0.00"/>
  </numFmts>
  <fonts count="11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rgb="FF333333"/>
      <name val="BIZ UDPゴシック"/>
      <family val="3"/>
      <charset val="128"/>
    </font>
    <font>
      <sz val="9"/>
      <color rgb="FF333333"/>
      <name val="BIZ UDPゴシック"/>
      <family val="3"/>
      <charset val="128"/>
    </font>
    <font>
      <sz val="12"/>
      <color rgb="FF333333"/>
      <name val="Arial"/>
      <family val="2"/>
    </font>
    <font>
      <sz val="10"/>
      <color rgb="FF333333"/>
      <name val="BIZ UDPゴシック"/>
      <family val="3"/>
      <charset val="128"/>
    </font>
    <font>
      <sz val="6"/>
      <name val="ＭＳ 明朝"/>
      <family val="1"/>
      <charset val="128"/>
    </font>
    <font>
      <sz val="16"/>
      <color rgb="FF333333"/>
      <name val="BIZ UDPゴシック"/>
      <family val="3"/>
      <charset val="128"/>
    </font>
    <font>
      <sz val="12"/>
      <color rgb="FF3333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45">
    <border>
      <left/>
      <right/>
      <top/>
      <bottom/>
      <diagonal/>
    </border>
    <border>
      <left style="hair">
        <color rgb="FF333333"/>
      </left>
      <right style="thin">
        <color rgb="FF333333"/>
      </right>
      <top/>
      <bottom style="thin">
        <color rgb="FF333333"/>
      </bottom>
      <diagonal/>
    </border>
    <border>
      <left/>
      <right/>
      <top/>
      <bottom style="thin">
        <color rgb="FF333333"/>
      </bottom>
      <diagonal/>
    </border>
    <border>
      <left style="thin">
        <color rgb="FF333333"/>
      </left>
      <right style="thin">
        <color rgb="FF333333"/>
      </right>
      <top/>
      <bottom style="thin">
        <color rgb="FF333333"/>
      </bottom>
      <diagonal/>
    </border>
    <border>
      <left style="thin">
        <color rgb="FF333333"/>
      </left>
      <right/>
      <top/>
      <bottom style="thin">
        <color rgb="FF333333"/>
      </bottom>
      <diagonal/>
    </border>
    <border>
      <left style="hair">
        <color rgb="FF333333"/>
      </left>
      <right/>
      <top/>
      <bottom style="thin">
        <color rgb="FF333333"/>
      </bottom>
      <diagonal/>
    </border>
    <border>
      <left/>
      <right/>
      <top/>
      <bottom style="hair">
        <color rgb="FF333333"/>
      </bottom>
      <diagonal/>
    </border>
    <border>
      <left style="hair">
        <color rgb="FF333333"/>
      </left>
      <right/>
      <top/>
      <bottom style="hair">
        <color rgb="FF333333"/>
      </bottom>
      <diagonal/>
    </border>
    <border>
      <left style="thin">
        <color rgb="FF333333"/>
      </left>
      <right/>
      <top/>
      <bottom/>
      <diagonal/>
    </border>
    <border>
      <left style="hair">
        <color rgb="FF333333"/>
      </left>
      <right style="thin">
        <color rgb="FF333333"/>
      </right>
      <top style="hair">
        <color rgb="FF333333"/>
      </top>
      <bottom style="thin">
        <color rgb="FF333333"/>
      </bottom>
      <diagonal/>
    </border>
    <border>
      <left/>
      <right/>
      <top style="hair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hair">
        <color rgb="FF333333"/>
      </top>
      <bottom style="thin">
        <color rgb="FF333333"/>
      </bottom>
      <diagonal/>
    </border>
    <border>
      <left style="thin">
        <color rgb="FF333333"/>
      </left>
      <right/>
      <top style="hair">
        <color rgb="FF333333"/>
      </top>
      <bottom style="thin">
        <color rgb="FF333333"/>
      </bottom>
      <diagonal/>
    </border>
    <border>
      <left style="hair">
        <color rgb="FF333333"/>
      </left>
      <right style="thin">
        <color rgb="FF333333"/>
      </right>
      <top style="hair">
        <color rgb="FF333333"/>
      </top>
      <bottom style="hair">
        <color rgb="FF333333"/>
      </bottom>
      <diagonal/>
    </border>
    <border>
      <left/>
      <right/>
      <top style="hair">
        <color rgb="FF333333"/>
      </top>
      <bottom style="hair">
        <color rgb="FF333333"/>
      </bottom>
      <diagonal/>
    </border>
    <border>
      <left style="thin">
        <color rgb="FF333333"/>
      </left>
      <right style="thin">
        <color rgb="FF333333"/>
      </right>
      <top style="hair">
        <color rgb="FF333333"/>
      </top>
      <bottom style="hair">
        <color rgb="FF333333"/>
      </bottom>
      <diagonal/>
    </border>
    <border>
      <left style="thin">
        <color rgb="FF333333"/>
      </left>
      <right/>
      <top style="hair">
        <color rgb="FF333333"/>
      </top>
      <bottom style="hair">
        <color rgb="FF333333"/>
      </bottom>
      <diagonal/>
    </border>
    <border>
      <left style="hair">
        <color rgb="FF333333"/>
      </left>
      <right style="thin">
        <color rgb="FF333333"/>
      </right>
      <top style="thin">
        <color rgb="FF333333"/>
      </top>
      <bottom style="hair">
        <color rgb="FF333333"/>
      </bottom>
      <diagonal/>
    </border>
    <border>
      <left/>
      <right/>
      <top style="thin">
        <color rgb="FF333333"/>
      </top>
      <bottom style="hair">
        <color rgb="FF33333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hair">
        <color rgb="FF333333"/>
      </bottom>
      <diagonal/>
    </border>
    <border>
      <left style="thin">
        <color rgb="FF333333"/>
      </left>
      <right/>
      <top style="thin">
        <color rgb="FF333333"/>
      </top>
      <bottom style="hair">
        <color rgb="FF333333"/>
      </bottom>
      <diagonal/>
    </border>
    <border>
      <left style="hair">
        <color rgb="FF333333"/>
      </left>
      <right style="thin">
        <color rgb="FF333333"/>
      </right>
      <top style="hair">
        <color rgb="FF333333"/>
      </top>
      <bottom/>
      <diagonal/>
    </border>
    <border>
      <left style="thin">
        <color rgb="FF333333"/>
      </left>
      <right style="thin">
        <color rgb="FF333333"/>
      </right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/>
      <diagonal/>
    </border>
    <border>
      <left style="thin">
        <color rgb="FF333333"/>
      </left>
      <right/>
      <top style="thin">
        <color rgb="FF333333"/>
      </top>
      <bottom/>
      <diagonal/>
    </border>
    <border>
      <left/>
      <right/>
      <top style="thin">
        <color rgb="FF333333"/>
      </top>
      <bottom/>
      <diagonal/>
    </border>
    <border>
      <left/>
      <right style="thin">
        <color rgb="FF333333"/>
      </right>
      <top style="thin">
        <color rgb="FF333333"/>
      </top>
      <bottom/>
      <diagonal/>
    </border>
    <border>
      <left style="thin">
        <color rgb="FF333333"/>
      </left>
      <right/>
      <top style="hair">
        <color rgb="FF333333"/>
      </top>
      <bottom/>
      <diagonal/>
    </border>
    <border>
      <left/>
      <right style="thin">
        <color rgb="FF333333"/>
      </right>
      <top style="thin">
        <color rgb="FF333333"/>
      </top>
      <bottom style="hair">
        <color rgb="FF333333"/>
      </bottom>
      <diagonal/>
    </border>
    <border>
      <left/>
      <right style="hair">
        <color rgb="FF333333"/>
      </right>
      <top style="hair">
        <color rgb="FF333333"/>
      </top>
      <bottom/>
      <diagonal/>
    </border>
    <border>
      <left/>
      <right style="hair">
        <color rgb="FF333333"/>
      </right>
      <top/>
      <bottom style="thin">
        <color rgb="FF333333"/>
      </bottom>
      <diagonal/>
    </border>
    <border>
      <left/>
      <right style="hair">
        <color rgb="FF333333"/>
      </right>
      <top style="thin">
        <color rgb="FF333333"/>
      </top>
      <bottom style="hair">
        <color rgb="FF333333"/>
      </bottom>
      <diagonal/>
    </border>
    <border>
      <left/>
      <right style="hair">
        <color rgb="FF333333"/>
      </right>
      <top style="hair">
        <color rgb="FF333333"/>
      </top>
      <bottom style="hair">
        <color rgb="FF333333"/>
      </bottom>
      <diagonal/>
    </border>
    <border>
      <left/>
      <right style="hair">
        <color rgb="FF333333"/>
      </right>
      <top style="hair">
        <color rgb="FF333333"/>
      </top>
      <bottom style="thin">
        <color rgb="FF333333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 style="medium">
        <color rgb="FF333333"/>
      </right>
      <top/>
      <bottom style="thin">
        <color rgb="FF333333"/>
      </bottom>
      <diagonal/>
    </border>
    <border>
      <left style="medium">
        <color rgb="FF333333"/>
      </left>
      <right style="medium">
        <color rgb="FF333333"/>
      </right>
      <top style="thin">
        <color rgb="FF333333"/>
      </top>
      <bottom style="hair">
        <color rgb="FF333333"/>
      </bottom>
      <diagonal/>
    </border>
    <border>
      <left style="medium">
        <color rgb="FF333333"/>
      </left>
      <right style="medium">
        <color rgb="FF333333"/>
      </right>
      <top style="hair">
        <color rgb="FF333333"/>
      </top>
      <bottom style="hair">
        <color rgb="FF333333"/>
      </bottom>
      <diagonal/>
    </border>
    <border>
      <left style="medium">
        <color rgb="FF333333"/>
      </left>
      <right style="medium">
        <color rgb="FF333333"/>
      </right>
      <top style="hair">
        <color rgb="FF333333"/>
      </top>
      <bottom style="thin">
        <color rgb="FF333333"/>
      </bottom>
      <diagonal/>
    </border>
    <border>
      <left style="medium">
        <color rgb="FF333333"/>
      </left>
      <right style="medium">
        <color rgb="FF333333"/>
      </right>
      <top style="hair">
        <color rgb="FF333333"/>
      </top>
      <bottom style="medium">
        <color rgb="FF333333"/>
      </bottom>
      <diagonal/>
    </border>
    <border>
      <left style="thin">
        <color rgb="FF333333"/>
      </left>
      <right style="hair">
        <color rgb="FF333333"/>
      </right>
      <top/>
      <bottom style="thin">
        <color rgb="FF333333"/>
      </bottom>
      <diagonal/>
    </border>
    <border>
      <left/>
      <right style="thin">
        <color rgb="FF333333"/>
      </right>
      <top/>
      <bottom style="thin">
        <color rgb="FF333333"/>
      </bottom>
      <diagonal/>
    </border>
    <border>
      <left style="thin">
        <color rgb="FF333333"/>
      </left>
      <right style="hair">
        <color rgb="FF333333"/>
      </right>
      <top style="thin">
        <color rgb="FF333333"/>
      </top>
      <bottom style="hair">
        <color rgb="FF333333"/>
      </bottom>
      <diagonal/>
    </border>
    <border>
      <left style="thin">
        <color rgb="FF333333"/>
      </left>
      <right style="hair">
        <color rgb="FF333333"/>
      </right>
      <top style="hair">
        <color rgb="FF333333"/>
      </top>
      <bottom style="hair">
        <color rgb="FF333333"/>
      </bottom>
      <diagonal/>
    </border>
    <border>
      <left style="thin">
        <color rgb="FF333333"/>
      </left>
      <right style="hair">
        <color rgb="FF333333"/>
      </right>
      <top style="hair">
        <color rgb="FF333333"/>
      </top>
      <bottom style="thin">
        <color rgb="FF333333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</cellStyleXfs>
  <cellXfs count="89">
    <xf numFmtId="0" fontId="0" fillId="0" borderId="0" xfId="0"/>
    <xf numFmtId="0" fontId="4" fillId="0" borderId="0" xfId="3" applyFont="1"/>
    <xf numFmtId="37" fontId="4" fillId="0" borderId="0" xfId="3" applyNumberFormat="1" applyFont="1"/>
    <xf numFmtId="0" fontId="4" fillId="0" borderId="0" xfId="3" applyFont="1" applyAlignment="1">
      <alignment horizontal="centerContinuous" vertical="center"/>
    </xf>
    <xf numFmtId="0" fontId="5" fillId="0" borderId="0" xfId="3" applyFont="1" applyAlignment="1">
      <alignment horizontal="left" vertical="center"/>
    </xf>
    <xf numFmtId="0" fontId="4" fillId="0" borderId="2" xfId="3" applyFont="1" applyBorder="1" applyAlignment="1">
      <alignment horizontal="distributed" vertical="center" wrapText="1"/>
    </xf>
    <xf numFmtId="0" fontId="4" fillId="0" borderId="5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6" xfId="3" applyFont="1" applyBorder="1" applyAlignment="1">
      <alignment horizontal="distributed" vertical="center" wrapText="1"/>
    </xf>
    <xf numFmtId="0" fontId="4" fillId="0" borderId="7" xfId="3" applyFont="1" applyBorder="1" applyAlignment="1">
      <alignment horizontal="centerContinuous" vertical="center"/>
    </xf>
    <xf numFmtId="0" fontId="4" fillId="0" borderId="8" xfId="3" applyFont="1" applyBorder="1" applyAlignment="1">
      <alignment horizontal="centerContinuous" vertical="center"/>
    </xf>
    <xf numFmtId="176" fontId="6" fillId="0" borderId="12" xfId="3" applyNumberFormat="1" applyFont="1" applyBorder="1" applyAlignment="1">
      <alignment vertical="center"/>
    </xf>
    <xf numFmtId="0" fontId="4" fillId="0" borderId="10" xfId="3" applyFont="1" applyBorder="1" applyAlignment="1">
      <alignment horizontal="distributed" vertical="center" wrapText="1"/>
    </xf>
    <xf numFmtId="0" fontId="6" fillId="0" borderId="10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176" fontId="6" fillId="0" borderId="16" xfId="3" applyNumberFormat="1" applyFont="1" applyBorder="1" applyAlignment="1">
      <alignment vertical="center"/>
    </xf>
    <xf numFmtId="0" fontId="4" fillId="0" borderId="14" xfId="3" applyFont="1" applyBorder="1" applyAlignment="1">
      <alignment horizontal="distributed" vertical="center" wrapText="1"/>
    </xf>
    <xf numFmtId="0" fontId="6" fillId="0" borderId="14" xfId="3" applyFont="1" applyBorder="1" applyAlignment="1">
      <alignment horizontal="center" vertical="center"/>
    </xf>
    <xf numFmtId="0" fontId="4" fillId="0" borderId="16" xfId="3" applyFont="1" applyBorder="1" applyAlignment="1">
      <alignment horizontal="center" vertical="center"/>
    </xf>
    <xf numFmtId="0" fontId="7" fillId="0" borderId="14" xfId="3" applyFont="1" applyBorder="1" applyAlignment="1">
      <alignment horizontal="distributed" vertical="center" wrapText="1"/>
    </xf>
    <xf numFmtId="176" fontId="6" fillId="0" borderId="20" xfId="3" applyNumberFormat="1" applyFont="1" applyBorder="1" applyAlignment="1">
      <alignment vertical="center"/>
    </xf>
    <xf numFmtId="0" fontId="4" fillId="0" borderId="18" xfId="3" applyFont="1" applyBorder="1" applyAlignment="1">
      <alignment horizontal="distributed" vertical="center" wrapText="1"/>
    </xf>
    <xf numFmtId="0" fontId="6" fillId="0" borderId="18" xfId="3" applyFont="1" applyBorder="1" applyAlignment="1">
      <alignment horizontal="center" vertical="center"/>
    </xf>
    <xf numFmtId="0" fontId="4" fillId="0" borderId="20" xfId="3" applyFont="1" applyBorder="1" applyAlignment="1">
      <alignment horizontal="center" vertical="center"/>
    </xf>
    <xf numFmtId="0" fontId="4" fillId="2" borderId="1" xfId="3" applyFont="1" applyFill="1" applyBorder="1" applyAlignment="1">
      <alignment horizontal="right"/>
    </xf>
    <xf numFmtId="0" fontId="4" fillId="2" borderId="3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right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2" xfId="3" applyFont="1" applyFill="1" applyBorder="1"/>
    <xf numFmtId="0" fontId="4" fillId="2" borderId="4" xfId="3" applyFont="1" applyFill="1" applyBorder="1"/>
    <xf numFmtId="0" fontId="4" fillId="2" borderId="21" xfId="3" applyFont="1" applyFill="1" applyBorder="1" applyAlignment="1">
      <alignment horizontal="center" vertical="center"/>
    </xf>
    <xf numFmtId="0" fontId="4" fillId="2" borderId="22" xfId="3" applyFont="1" applyFill="1" applyBorder="1" applyAlignment="1">
      <alignment horizontal="center" vertical="center"/>
    </xf>
    <xf numFmtId="0" fontId="4" fillId="2" borderId="0" xfId="3" applyFont="1" applyFill="1" applyAlignment="1">
      <alignment horizontal="centerContinuous" vertical="center"/>
    </xf>
    <xf numFmtId="0" fontId="4" fillId="2" borderId="8" xfId="3" applyFont="1" applyFill="1" applyBorder="1" applyAlignment="1">
      <alignment horizontal="centerContinuous" vertical="center"/>
    </xf>
    <xf numFmtId="0" fontId="4" fillId="2" borderId="23" xfId="3" applyFont="1" applyFill="1" applyBorder="1" applyAlignment="1">
      <alignment horizontal="center" vertical="center"/>
    </xf>
    <xf numFmtId="0" fontId="4" fillId="2" borderId="25" xfId="3" applyFont="1" applyFill="1" applyBorder="1"/>
    <xf numFmtId="0" fontId="4" fillId="2" borderId="24" xfId="3" applyFont="1" applyFill="1" applyBorder="1"/>
    <xf numFmtId="0" fontId="4" fillId="0" borderId="0" xfId="3" applyFont="1" applyAlignment="1">
      <alignment horizontal="right" vertical="center"/>
    </xf>
    <xf numFmtId="0" fontId="9" fillId="0" borderId="0" xfId="3" applyFont="1" applyAlignment="1">
      <alignment horizontal="center" vertical="center"/>
    </xf>
    <xf numFmtId="0" fontId="4" fillId="2" borderId="22" xfId="3" quotePrefix="1" applyFont="1" applyFill="1" applyBorder="1" applyAlignment="1">
      <alignment horizontal="center" vertical="center"/>
    </xf>
    <xf numFmtId="0" fontId="4" fillId="2" borderId="27" xfId="3" applyFont="1" applyFill="1" applyBorder="1" applyAlignment="1">
      <alignment horizontal="center" vertical="center" wrapText="1"/>
    </xf>
    <xf numFmtId="178" fontId="10" fillId="0" borderId="18" xfId="3" applyNumberFormat="1" applyFont="1" applyBorder="1" applyAlignment="1">
      <alignment vertical="center"/>
    </xf>
    <xf numFmtId="176" fontId="10" fillId="0" borderId="4" xfId="3" applyNumberFormat="1" applyFont="1" applyBorder="1" applyAlignment="1">
      <alignment vertical="center"/>
    </xf>
    <xf numFmtId="176" fontId="10" fillId="0" borderId="19" xfId="3" applyNumberFormat="1" applyFont="1" applyBorder="1" applyAlignment="1">
      <alignment vertical="center"/>
    </xf>
    <xf numFmtId="178" fontId="10" fillId="0" borderId="19" xfId="3" applyNumberFormat="1" applyFont="1" applyBorder="1" applyAlignment="1">
      <alignment vertical="center"/>
    </xf>
    <xf numFmtId="176" fontId="10" fillId="0" borderId="15" xfId="3" applyNumberFormat="1" applyFont="1" applyBorder="1" applyAlignment="1">
      <alignment vertical="center"/>
    </xf>
    <xf numFmtId="178" fontId="10" fillId="0" borderId="15" xfId="3" applyNumberFormat="1" applyFont="1" applyBorder="1" applyAlignment="1">
      <alignment vertical="center"/>
    </xf>
    <xf numFmtId="176" fontId="10" fillId="0" borderId="11" xfId="3" applyNumberFormat="1" applyFont="1" applyBorder="1" applyAlignment="1">
      <alignment vertical="center"/>
    </xf>
    <xf numFmtId="178" fontId="10" fillId="0" borderId="11" xfId="3" applyNumberFormat="1" applyFont="1" applyBorder="1" applyAlignment="1">
      <alignment vertical="center"/>
    </xf>
    <xf numFmtId="178" fontId="10" fillId="0" borderId="14" xfId="3" applyNumberFormat="1" applyFont="1" applyBorder="1" applyAlignment="1">
      <alignment vertical="center"/>
    </xf>
    <xf numFmtId="178" fontId="10" fillId="0" borderId="10" xfId="3" applyNumberFormat="1" applyFont="1" applyBorder="1" applyAlignment="1">
      <alignment vertical="center"/>
    </xf>
    <xf numFmtId="176" fontId="10" fillId="0" borderId="20" xfId="3" applyNumberFormat="1" applyFont="1" applyBorder="1" applyAlignment="1">
      <alignment vertical="center"/>
    </xf>
    <xf numFmtId="176" fontId="10" fillId="0" borderId="12" xfId="3" applyNumberFormat="1" applyFont="1" applyBorder="1" applyAlignment="1">
      <alignment vertical="center"/>
    </xf>
    <xf numFmtId="0" fontId="4" fillId="2" borderId="21" xfId="3" applyFont="1" applyFill="1" applyBorder="1" applyAlignment="1">
      <alignment horizontal="centerContinuous" vertical="center"/>
    </xf>
    <xf numFmtId="178" fontId="10" fillId="0" borderId="17" xfId="3" applyNumberFormat="1" applyFont="1" applyBorder="1" applyAlignment="1">
      <alignment vertical="center"/>
    </xf>
    <xf numFmtId="178" fontId="10" fillId="0" borderId="13" xfId="3" applyNumberFormat="1" applyFont="1" applyBorder="1" applyAlignment="1">
      <alignment vertical="center"/>
    </xf>
    <xf numFmtId="178" fontId="10" fillId="0" borderId="9" xfId="3" applyNumberFormat="1" applyFont="1" applyBorder="1" applyAlignment="1">
      <alignment vertical="center"/>
    </xf>
    <xf numFmtId="0" fontId="4" fillId="2" borderId="29" xfId="3" applyFont="1" applyFill="1" applyBorder="1" applyAlignment="1">
      <alignment horizontal="center" vertical="center"/>
    </xf>
    <xf numFmtId="0" fontId="4" fillId="2" borderId="30" xfId="3" applyFont="1" applyFill="1" applyBorder="1" applyAlignment="1">
      <alignment horizontal="right" vertical="center"/>
    </xf>
    <xf numFmtId="176" fontId="10" fillId="0" borderId="31" xfId="3" applyNumberFormat="1" applyFont="1" applyBorder="1" applyAlignment="1">
      <alignment vertical="center"/>
    </xf>
    <xf numFmtId="176" fontId="10" fillId="0" borderId="32" xfId="3" applyNumberFormat="1" applyFont="1" applyBorder="1" applyAlignment="1">
      <alignment vertical="center"/>
    </xf>
    <xf numFmtId="176" fontId="10" fillId="0" borderId="33" xfId="3" applyNumberFormat="1" applyFont="1" applyBorder="1" applyAlignment="1">
      <alignment vertical="center"/>
    </xf>
    <xf numFmtId="176" fontId="6" fillId="0" borderId="36" xfId="3" applyNumberFormat="1" applyFont="1" applyBorder="1" applyAlignment="1">
      <alignment vertical="center"/>
    </xf>
    <xf numFmtId="176" fontId="6" fillId="0" borderId="37" xfId="3" applyNumberFormat="1" applyFont="1" applyBorder="1" applyAlignment="1">
      <alignment vertical="center"/>
    </xf>
    <xf numFmtId="176" fontId="6" fillId="0" borderId="38" xfId="3" applyNumberFormat="1" applyFont="1" applyBorder="1" applyAlignment="1">
      <alignment vertical="center"/>
    </xf>
    <xf numFmtId="176" fontId="10" fillId="0" borderId="35" xfId="3" applyNumberFormat="1" applyFont="1" applyBorder="1" applyAlignment="1">
      <alignment vertical="center"/>
    </xf>
    <xf numFmtId="176" fontId="10" fillId="0" borderId="36" xfId="3" applyNumberFormat="1" applyFont="1" applyBorder="1" applyAlignment="1">
      <alignment vertical="center"/>
    </xf>
    <xf numFmtId="176" fontId="10" fillId="0" borderId="39" xfId="3" applyNumberFormat="1" applyFont="1" applyBorder="1" applyAlignment="1">
      <alignment vertical="center"/>
    </xf>
    <xf numFmtId="0" fontId="4" fillId="2" borderId="41" xfId="3" applyFont="1" applyFill="1" applyBorder="1" applyAlignment="1">
      <alignment horizontal="right"/>
    </xf>
    <xf numFmtId="0" fontId="4" fillId="2" borderId="40" xfId="3" applyFont="1" applyFill="1" applyBorder="1" applyAlignment="1">
      <alignment horizontal="center" vertical="center" wrapText="1"/>
    </xf>
    <xf numFmtId="176" fontId="6" fillId="0" borderId="42" xfId="3" applyNumberFormat="1" applyFont="1" applyBorder="1" applyAlignment="1">
      <alignment vertical="center"/>
    </xf>
    <xf numFmtId="176" fontId="6" fillId="0" borderId="43" xfId="3" applyNumberFormat="1" applyFont="1" applyBorder="1" applyAlignment="1">
      <alignment vertical="center"/>
    </xf>
    <xf numFmtId="176" fontId="6" fillId="0" borderId="44" xfId="3" applyNumberFormat="1" applyFont="1" applyBorder="1" applyAlignment="1">
      <alignment vertical="center"/>
    </xf>
    <xf numFmtId="176" fontId="10" fillId="0" borderId="40" xfId="3" applyNumberFormat="1" applyFont="1" applyBorder="1" applyAlignment="1">
      <alignment vertical="center"/>
    </xf>
    <xf numFmtId="176" fontId="10" fillId="0" borderId="42" xfId="3" applyNumberFormat="1" applyFont="1" applyBorder="1" applyAlignment="1">
      <alignment vertical="center"/>
    </xf>
    <xf numFmtId="176" fontId="10" fillId="0" borderId="44" xfId="3" applyNumberFormat="1" applyFont="1" applyBorder="1" applyAlignment="1">
      <alignment vertical="center"/>
    </xf>
    <xf numFmtId="0" fontId="4" fillId="0" borderId="4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2" borderId="20" xfId="3" applyFont="1" applyFill="1" applyBorder="1" applyAlignment="1">
      <alignment horizontal="center" vertical="center"/>
    </xf>
    <xf numFmtId="0" fontId="4" fillId="2" borderId="28" xfId="3" applyFont="1" applyFill="1" applyBorder="1" applyAlignment="1">
      <alignment horizontal="center" vertical="center"/>
    </xf>
    <xf numFmtId="0" fontId="4" fillId="2" borderId="24" xfId="3" applyFont="1" applyFill="1" applyBorder="1" applyAlignment="1">
      <alignment horizontal="center" vertical="center"/>
    </xf>
    <xf numFmtId="0" fontId="4" fillId="2" borderId="25" xfId="3" applyFont="1" applyFill="1" applyBorder="1" applyAlignment="1">
      <alignment horizontal="center" vertical="center"/>
    </xf>
    <xf numFmtId="0" fontId="4" fillId="2" borderId="26" xfId="3" applyFont="1" applyFill="1" applyBorder="1" applyAlignment="1">
      <alignment horizontal="center" vertical="center"/>
    </xf>
    <xf numFmtId="0" fontId="4" fillId="2" borderId="27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34" xfId="3" applyFont="1" applyFill="1" applyBorder="1" applyAlignment="1">
      <alignment horizontal="center" vertical="center" wrapText="1"/>
    </xf>
    <xf numFmtId="0" fontId="4" fillId="2" borderId="35" xfId="3" applyFont="1" applyFill="1" applyBorder="1" applyAlignment="1">
      <alignment horizontal="center" vertical="center"/>
    </xf>
  </cellXfs>
  <cellStyles count="5">
    <cellStyle name="桁区切り 2" xfId="1" xr:uid="{00000000-0005-0000-0000-000001000000}"/>
    <cellStyle name="標準" xfId="0" builtinId="0"/>
    <cellStyle name="標準 2" xfId="2" xr:uid="{BF6E854A-A801-4F96-A417-8B54EA588C83}"/>
    <cellStyle name="標準 25" xfId="4" xr:uid="{4BBAB104-85BF-4F14-820F-F1F29DD40A77}"/>
    <cellStyle name="標準 3" xfId="3" xr:uid="{7F81F555-04ED-4C91-9335-EA61BA9DC4EC}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款 別 一 覧 表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5CF-4757-8D9A-BCAFCB827585}"/>
            </c:ext>
          </c:extLst>
        </c:ser>
        <c:ser>
          <c:idx val="1"/>
          <c:order val="1"/>
          <c:spPr>
            <a:pattFill prst="wave">
              <a:fgClr>
                <a:srgbClr xmlns:mc="http://schemas.openxmlformats.org/markup-compatibility/2006" xmlns:a14="http://schemas.microsoft.com/office/drawing/2010/main" val="00FF00" mc:Ignorable="a14" a14:legacySpreadsheetColorIndex="11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5CF-4757-8D9A-BCAFCB827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1049631"/>
        <c:axId val="1"/>
      </c:barChart>
      <c:catAx>
        <c:axId val="1371049631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71049631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款 別 一 覧 表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276-49D5-A141-FBAFC39721F1}"/>
            </c:ext>
          </c:extLst>
        </c:ser>
        <c:ser>
          <c:idx val="1"/>
          <c:order val="1"/>
          <c:spPr>
            <a:pattFill prst="wave">
              <a:fgClr>
                <a:srgbClr xmlns:mc="http://schemas.openxmlformats.org/markup-compatibility/2006" xmlns:a14="http://schemas.microsoft.com/office/drawing/2010/main" val="00FF00" mc:Ignorable="a14" a14:legacySpreadsheetColorIndex="11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276-49D5-A141-FBAFC3972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3872671"/>
        <c:axId val="1"/>
      </c:barChart>
      <c:catAx>
        <c:axId val="1373872671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（単位：千円）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73872671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25</xdr:row>
      <xdr:rowOff>428625</xdr:rowOff>
    </xdr:from>
    <xdr:to>
      <xdr:col>11</xdr:col>
      <xdr:colOff>0</xdr:colOff>
      <xdr:row>34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0E9AC90-F778-47AD-A2E7-AC46C2CA4D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23</xdr:row>
      <xdr:rowOff>180975</xdr:rowOff>
    </xdr:from>
    <xdr:to>
      <xdr:col>11</xdr:col>
      <xdr:colOff>0</xdr:colOff>
      <xdr:row>32</xdr:row>
      <xdr:rowOff>419100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1DF0E29-0767-4A1E-8BEB-A3BA0B2BD3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60C5A-0FDA-4AC5-9D73-70DEFBAD5C6A}">
  <sheetPr transitionEvaluation="1"/>
  <dimension ref="A1:K34"/>
  <sheetViews>
    <sheetView showGridLines="0" tabSelected="1" defaultGridColor="0" view="pageBreakPreview" colorId="22" zoomScale="70" zoomScaleNormal="80" zoomScaleSheetLayoutView="70" workbookViewId="0">
      <selection activeCell="N12" sqref="N12"/>
    </sheetView>
  </sheetViews>
  <sheetFormatPr defaultColWidth="9.625" defaultRowHeight="14.25" x14ac:dyDescent="0.15"/>
  <cols>
    <col min="1" max="1" width="3" style="1" customWidth="1"/>
    <col min="2" max="2" width="4" style="1" customWidth="1"/>
    <col min="3" max="3" width="14.625" style="1" customWidth="1"/>
    <col min="4" max="4" width="14" style="1" customWidth="1"/>
    <col min="5" max="5" width="9" style="1" customWidth="1"/>
    <col min="6" max="8" width="14" style="1" customWidth="1"/>
    <col min="9" max="9" width="9" style="1" customWidth="1"/>
    <col min="10" max="10" width="14" style="1" customWidth="1"/>
    <col min="11" max="11" width="10" style="1" customWidth="1"/>
    <col min="12" max="16384" width="9.625" style="1"/>
  </cols>
  <sheetData>
    <row r="1" spans="1:11" ht="19.899999999999999" customHeight="1" x14ac:dyDescent="0.15">
      <c r="A1" s="78" t="s">
        <v>48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15.6" customHeight="1" x14ac:dyDescent="0.15">
      <c r="A2" s="79" t="s">
        <v>36</v>
      </c>
      <c r="B2" s="79"/>
      <c r="C2" s="79"/>
      <c r="D2" s="38"/>
      <c r="E2" s="38"/>
      <c r="F2" s="38"/>
      <c r="G2" s="38"/>
      <c r="H2" s="38"/>
      <c r="I2" s="38"/>
      <c r="J2" s="38"/>
      <c r="K2" s="38"/>
    </row>
    <row r="3" spans="1:11" ht="19.899999999999999" customHeight="1" x14ac:dyDescent="0.15">
      <c r="A3" s="77"/>
      <c r="B3" s="77"/>
      <c r="C3" s="77"/>
      <c r="K3" s="37" t="s">
        <v>0</v>
      </c>
    </row>
    <row r="4" spans="1:11" ht="15.95" customHeight="1" thickBot="1" x14ac:dyDescent="0.2">
      <c r="A4" s="36"/>
      <c r="B4" s="35"/>
      <c r="C4" s="35"/>
      <c r="D4" s="80" t="s">
        <v>49</v>
      </c>
      <c r="E4" s="81"/>
      <c r="F4" s="82" t="s">
        <v>50</v>
      </c>
      <c r="G4" s="83"/>
      <c r="H4" s="83"/>
      <c r="I4" s="84"/>
      <c r="J4" s="34" t="s">
        <v>39</v>
      </c>
      <c r="K4" s="34" t="s">
        <v>40</v>
      </c>
    </row>
    <row r="5" spans="1:11" ht="15.95" customHeight="1" x14ac:dyDescent="0.15">
      <c r="A5" s="33" t="s">
        <v>1</v>
      </c>
      <c r="B5" s="32"/>
      <c r="C5" s="32"/>
      <c r="D5" s="40" t="s">
        <v>44</v>
      </c>
      <c r="E5" s="30" t="s">
        <v>37</v>
      </c>
      <c r="F5" s="85" t="s">
        <v>38</v>
      </c>
      <c r="G5" s="87" t="s">
        <v>51</v>
      </c>
      <c r="H5" s="57" t="s">
        <v>45</v>
      </c>
      <c r="I5" s="53" t="s">
        <v>35</v>
      </c>
      <c r="J5" s="31" t="s">
        <v>41</v>
      </c>
      <c r="K5" s="39" t="s">
        <v>47</v>
      </c>
    </row>
    <row r="6" spans="1:11" ht="15.95" customHeight="1" x14ac:dyDescent="0.15">
      <c r="A6" s="29"/>
      <c r="B6" s="28"/>
      <c r="C6" s="27"/>
      <c r="D6" s="69" t="s">
        <v>43</v>
      </c>
      <c r="E6" s="68" t="s">
        <v>2</v>
      </c>
      <c r="F6" s="86"/>
      <c r="G6" s="88"/>
      <c r="H6" s="58" t="s">
        <v>46</v>
      </c>
      <c r="I6" s="24" t="s">
        <v>2</v>
      </c>
      <c r="J6" s="26" t="s">
        <v>42</v>
      </c>
      <c r="K6" s="25" t="s">
        <v>9</v>
      </c>
    </row>
    <row r="7" spans="1:11" ht="36.950000000000003" customHeight="1" x14ac:dyDescent="0.15">
      <c r="A7" s="23" t="s">
        <v>3</v>
      </c>
      <c r="B7" s="22">
        <v>1</v>
      </c>
      <c r="C7" s="21" t="s">
        <v>10</v>
      </c>
      <c r="D7" s="70">
        <v>68746000</v>
      </c>
      <c r="E7" s="41">
        <f>ROUND(D7/D$30*100,2)</f>
        <v>28.06</v>
      </c>
      <c r="F7" s="20">
        <v>71510000</v>
      </c>
      <c r="G7" s="62">
        <v>1800000</v>
      </c>
      <c r="H7" s="59">
        <f>SUM(F7:G7)</f>
        <v>73310000</v>
      </c>
      <c r="I7" s="54">
        <f>ROUND(H7/H$30*100,2)</f>
        <v>28.59</v>
      </c>
      <c r="J7" s="43">
        <f>H7-D7</f>
        <v>4564000</v>
      </c>
      <c r="K7" s="44">
        <f>IF(D7=0,0,ROUND(J7/D7*100,2))</f>
        <v>6.64</v>
      </c>
    </row>
    <row r="8" spans="1:11" ht="36.950000000000003" customHeight="1" x14ac:dyDescent="0.15">
      <c r="A8" s="18"/>
      <c r="B8" s="17">
        <v>2</v>
      </c>
      <c r="C8" s="16" t="s">
        <v>34</v>
      </c>
      <c r="D8" s="71">
        <v>1415000</v>
      </c>
      <c r="E8" s="49">
        <f t="shared" ref="E8:E32" si="0">ROUND(D8/D$30*100,2)</f>
        <v>0.57999999999999996</v>
      </c>
      <c r="F8" s="15">
        <v>1415000</v>
      </c>
      <c r="G8" s="63">
        <v>0</v>
      </c>
      <c r="H8" s="60">
        <f t="shared" ref="H8:H32" si="1">SUM(F8:G8)</f>
        <v>1415000</v>
      </c>
      <c r="I8" s="55">
        <f t="shared" ref="I8:I32" si="2">ROUND(H8/H$30*100,2)</f>
        <v>0.55000000000000004</v>
      </c>
      <c r="J8" s="45">
        <f>H8-D8</f>
        <v>0</v>
      </c>
      <c r="K8" s="46">
        <f t="shared" ref="K8:K32" si="3">IF(D8=0,0,ROUND(J8/D8*100,2))</f>
        <v>0</v>
      </c>
    </row>
    <row r="9" spans="1:11" ht="36.950000000000003" customHeight="1" x14ac:dyDescent="0.15">
      <c r="A9" s="18"/>
      <c r="B9" s="17">
        <v>3</v>
      </c>
      <c r="C9" s="16" t="s">
        <v>11</v>
      </c>
      <c r="D9" s="71">
        <v>35000</v>
      </c>
      <c r="E9" s="49">
        <f t="shared" si="0"/>
        <v>0.01</v>
      </c>
      <c r="F9" s="15">
        <v>50000</v>
      </c>
      <c r="G9" s="63">
        <v>0</v>
      </c>
      <c r="H9" s="60">
        <f t="shared" si="1"/>
        <v>50000</v>
      </c>
      <c r="I9" s="55">
        <f t="shared" si="2"/>
        <v>0.02</v>
      </c>
      <c r="J9" s="45">
        <f>H9-D9</f>
        <v>15000</v>
      </c>
      <c r="K9" s="46">
        <f t="shared" si="3"/>
        <v>42.86</v>
      </c>
    </row>
    <row r="10" spans="1:11" ht="36.950000000000003" customHeight="1" x14ac:dyDescent="0.15">
      <c r="A10" s="18"/>
      <c r="B10" s="17">
        <v>4</v>
      </c>
      <c r="C10" s="16" t="s">
        <v>12</v>
      </c>
      <c r="D10" s="71">
        <v>350000</v>
      </c>
      <c r="E10" s="49">
        <f t="shared" si="0"/>
        <v>0.14000000000000001</v>
      </c>
      <c r="F10" s="15">
        <v>400000</v>
      </c>
      <c r="G10" s="63">
        <v>0</v>
      </c>
      <c r="H10" s="60">
        <f t="shared" si="1"/>
        <v>400000</v>
      </c>
      <c r="I10" s="55">
        <f t="shared" si="2"/>
        <v>0.16</v>
      </c>
      <c r="J10" s="45">
        <f>H10-D10</f>
        <v>50000</v>
      </c>
      <c r="K10" s="46">
        <f t="shared" si="3"/>
        <v>14.29</v>
      </c>
    </row>
    <row r="11" spans="1:11" ht="36.950000000000003" customHeight="1" x14ac:dyDescent="0.15">
      <c r="A11" s="18"/>
      <c r="B11" s="17">
        <v>5</v>
      </c>
      <c r="C11" s="16" t="s">
        <v>33</v>
      </c>
      <c r="D11" s="71">
        <v>300000</v>
      </c>
      <c r="E11" s="49">
        <f t="shared" si="0"/>
        <v>0.12</v>
      </c>
      <c r="F11" s="15">
        <v>500000</v>
      </c>
      <c r="G11" s="63">
        <v>0</v>
      </c>
      <c r="H11" s="60">
        <f t="shared" si="1"/>
        <v>500000</v>
      </c>
      <c r="I11" s="55">
        <f t="shared" si="2"/>
        <v>0.19</v>
      </c>
      <c r="J11" s="45">
        <f t="shared" ref="J11:J32" si="4">H11-D11</f>
        <v>200000</v>
      </c>
      <c r="K11" s="46">
        <f t="shared" si="3"/>
        <v>66.67</v>
      </c>
    </row>
    <row r="12" spans="1:11" ht="36.950000000000003" customHeight="1" x14ac:dyDescent="0.15">
      <c r="A12" s="18"/>
      <c r="B12" s="17">
        <v>6</v>
      </c>
      <c r="C12" s="16" t="s">
        <v>32</v>
      </c>
      <c r="D12" s="71">
        <v>1100000</v>
      </c>
      <c r="E12" s="49">
        <f t="shared" si="0"/>
        <v>0.45</v>
      </c>
      <c r="F12" s="15">
        <v>1300000</v>
      </c>
      <c r="G12" s="63">
        <v>0</v>
      </c>
      <c r="H12" s="60">
        <f t="shared" si="1"/>
        <v>1300000</v>
      </c>
      <c r="I12" s="55">
        <f t="shared" si="2"/>
        <v>0.51</v>
      </c>
      <c r="J12" s="45">
        <f t="shared" si="4"/>
        <v>200000</v>
      </c>
      <c r="K12" s="46">
        <f t="shared" si="3"/>
        <v>18.18</v>
      </c>
    </row>
    <row r="13" spans="1:11" ht="36.950000000000003" customHeight="1" x14ac:dyDescent="0.15">
      <c r="A13" s="18"/>
      <c r="B13" s="17">
        <v>7</v>
      </c>
      <c r="C13" s="16" t="s">
        <v>31</v>
      </c>
      <c r="D13" s="71">
        <v>12000000</v>
      </c>
      <c r="E13" s="49">
        <f t="shared" si="0"/>
        <v>4.9000000000000004</v>
      </c>
      <c r="F13" s="15">
        <v>13253000</v>
      </c>
      <c r="G13" s="63">
        <v>907000</v>
      </c>
      <c r="H13" s="60">
        <f t="shared" si="1"/>
        <v>14160000</v>
      </c>
      <c r="I13" s="55">
        <f t="shared" si="2"/>
        <v>5.52</v>
      </c>
      <c r="J13" s="45">
        <f t="shared" si="4"/>
        <v>2160000</v>
      </c>
      <c r="K13" s="46">
        <f t="shared" si="3"/>
        <v>18</v>
      </c>
    </row>
    <row r="14" spans="1:11" ht="36.950000000000003" customHeight="1" x14ac:dyDescent="0.15">
      <c r="A14" s="18"/>
      <c r="B14" s="17">
        <v>8</v>
      </c>
      <c r="C14" s="16" t="s">
        <v>30</v>
      </c>
      <c r="D14" s="71">
        <v>80000</v>
      </c>
      <c r="E14" s="49">
        <f t="shared" si="0"/>
        <v>0.03</v>
      </c>
      <c r="F14" s="15">
        <v>80000</v>
      </c>
      <c r="G14" s="63">
        <v>0</v>
      </c>
      <c r="H14" s="60">
        <f t="shared" si="1"/>
        <v>80000</v>
      </c>
      <c r="I14" s="55">
        <f t="shared" si="2"/>
        <v>0.03</v>
      </c>
      <c r="J14" s="45">
        <f t="shared" si="4"/>
        <v>0</v>
      </c>
      <c r="K14" s="46">
        <f t="shared" si="3"/>
        <v>0</v>
      </c>
    </row>
    <row r="15" spans="1:11" ht="36.950000000000003" customHeight="1" x14ac:dyDescent="0.15">
      <c r="A15" s="18"/>
      <c r="B15" s="17">
        <v>9</v>
      </c>
      <c r="C15" s="16" t="s">
        <v>29</v>
      </c>
      <c r="D15" s="71">
        <v>85000</v>
      </c>
      <c r="E15" s="49">
        <f t="shared" si="0"/>
        <v>0.03</v>
      </c>
      <c r="F15" s="15">
        <v>120000</v>
      </c>
      <c r="G15" s="63">
        <v>0</v>
      </c>
      <c r="H15" s="60">
        <f t="shared" si="1"/>
        <v>120000</v>
      </c>
      <c r="I15" s="55">
        <f t="shared" si="2"/>
        <v>0.05</v>
      </c>
      <c r="J15" s="45">
        <f t="shared" si="4"/>
        <v>35000</v>
      </c>
      <c r="K15" s="46">
        <f t="shared" si="3"/>
        <v>41.18</v>
      </c>
    </row>
    <row r="16" spans="1:11" ht="36.950000000000003" customHeight="1" x14ac:dyDescent="0.15">
      <c r="A16" s="18"/>
      <c r="B16" s="17">
        <v>10</v>
      </c>
      <c r="C16" s="19" t="s">
        <v>28</v>
      </c>
      <c r="D16" s="71">
        <v>2400</v>
      </c>
      <c r="E16" s="49">
        <f t="shared" si="0"/>
        <v>0</v>
      </c>
      <c r="F16" s="15">
        <v>2500</v>
      </c>
      <c r="G16" s="63">
        <v>0</v>
      </c>
      <c r="H16" s="60">
        <f t="shared" si="1"/>
        <v>2500</v>
      </c>
      <c r="I16" s="55">
        <f t="shared" si="2"/>
        <v>0</v>
      </c>
      <c r="J16" s="45">
        <f t="shared" si="4"/>
        <v>100</v>
      </c>
      <c r="K16" s="46">
        <f t="shared" si="3"/>
        <v>4.17</v>
      </c>
    </row>
    <row r="17" spans="1:11" ht="36.950000000000003" customHeight="1" x14ac:dyDescent="0.15">
      <c r="A17" s="18"/>
      <c r="B17" s="17">
        <v>11</v>
      </c>
      <c r="C17" s="16" t="s">
        <v>27</v>
      </c>
      <c r="D17" s="71">
        <v>2606000</v>
      </c>
      <c r="E17" s="49">
        <f t="shared" si="0"/>
        <v>1.06</v>
      </c>
      <c r="F17" s="15">
        <v>435000</v>
      </c>
      <c r="G17" s="63">
        <v>0</v>
      </c>
      <c r="H17" s="60">
        <f t="shared" si="1"/>
        <v>435000</v>
      </c>
      <c r="I17" s="55">
        <f t="shared" si="2"/>
        <v>0.17</v>
      </c>
      <c r="J17" s="45">
        <f t="shared" si="4"/>
        <v>-2171000</v>
      </c>
      <c r="K17" s="46">
        <f t="shared" si="3"/>
        <v>-83.31</v>
      </c>
    </row>
    <row r="18" spans="1:11" ht="36.950000000000003" customHeight="1" x14ac:dyDescent="0.15">
      <c r="A18" s="18"/>
      <c r="B18" s="17">
        <v>12</v>
      </c>
      <c r="C18" s="16" t="s">
        <v>13</v>
      </c>
      <c r="D18" s="71">
        <v>26773000</v>
      </c>
      <c r="E18" s="49">
        <f t="shared" si="0"/>
        <v>10.93</v>
      </c>
      <c r="F18" s="15">
        <v>28876000</v>
      </c>
      <c r="G18" s="63">
        <v>2370000</v>
      </c>
      <c r="H18" s="60">
        <f t="shared" si="1"/>
        <v>31246000</v>
      </c>
      <c r="I18" s="55">
        <f t="shared" si="2"/>
        <v>12.19</v>
      </c>
      <c r="J18" s="45">
        <f t="shared" si="4"/>
        <v>4473000</v>
      </c>
      <c r="K18" s="46">
        <f t="shared" si="3"/>
        <v>16.71</v>
      </c>
    </row>
    <row r="19" spans="1:11" ht="36.950000000000003" customHeight="1" x14ac:dyDescent="0.15">
      <c r="A19" s="18" t="s">
        <v>23</v>
      </c>
      <c r="B19" s="17">
        <v>13</v>
      </c>
      <c r="C19" s="16" t="s">
        <v>26</v>
      </c>
      <c r="D19" s="71">
        <v>58000</v>
      </c>
      <c r="E19" s="49">
        <f t="shared" si="0"/>
        <v>0.02</v>
      </c>
      <c r="F19" s="15">
        <v>58000</v>
      </c>
      <c r="G19" s="63">
        <v>0</v>
      </c>
      <c r="H19" s="60">
        <f t="shared" si="1"/>
        <v>58000</v>
      </c>
      <c r="I19" s="55">
        <f t="shared" si="2"/>
        <v>0.02</v>
      </c>
      <c r="J19" s="45">
        <f t="shared" si="4"/>
        <v>0</v>
      </c>
      <c r="K19" s="46">
        <f t="shared" si="3"/>
        <v>0</v>
      </c>
    </row>
    <row r="20" spans="1:11" ht="36.950000000000003" customHeight="1" x14ac:dyDescent="0.15">
      <c r="A20" s="18" t="s">
        <v>3</v>
      </c>
      <c r="B20" s="17">
        <v>14</v>
      </c>
      <c r="C20" s="16" t="s">
        <v>25</v>
      </c>
      <c r="D20" s="71">
        <v>1040388</v>
      </c>
      <c r="E20" s="49">
        <f t="shared" si="0"/>
        <v>0.42</v>
      </c>
      <c r="F20" s="15">
        <v>764527</v>
      </c>
      <c r="G20" s="63">
        <v>10862</v>
      </c>
      <c r="H20" s="60">
        <f t="shared" si="1"/>
        <v>775389</v>
      </c>
      <c r="I20" s="55">
        <f t="shared" si="2"/>
        <v>0.3</v>
      </c>
      <c r="J20" s="45">
        <f t="shared" si="4"/>
        <v>-264999</v>
      </c>
      <c r="K20" s="46">
        <f t="shared" si="3"/>
        <v>-25.47</v>
      </c>
    </row>
    <row r="21" spans="1:11" ht="36.950000000000003" customHeight="1" x14ac:dyDescent="0.15">
      <c r="A21" s="18" t="s">
        <v>3</v>
      </c>
      <c r="B21" s="17">
        <v>15</v>
      </c>
      <c r="C21" s="16" t="s">
        <v>24</v>
      </c>
      <c r="D21" s="71">
        <v>2851598</v>
      </c>
      <c r="E21" s="49">
        <f t="shared" si="0"/>
        <v>1.1599999999999999</v>
      </c>
      <c r="F21" s="15">
        <v>2990730</v>
      </c>
      <c r="G21" s="63">
        <v>0</v>
      </c>
      <c r="H21" s="60">
        <f t="shared" si="1"/>
        <v>2990730</v>
      </c>
      <c r="I21" s="55">
        <f t="shared" si="2"/>
        <v>1.17</v>
      </c>
      <c r="J21" s="45">
        <f t="shared" si="4"/>
        <v>139132</v>
      </c>
      <c r="K21" s="46">
        <f t="shared" si="3"/>
        <v>4.88</v>
      </c>
    </row>
    <row r="22" spans="1:11" ht="36.950000000000003" customHeight="1" x14ac:dyDescent="0.15">
      <c r="A22" s="18"/>
      <c r="B22" s="17">
        <v>16</v>
      </c>
      <c r="C22" s="16" t="s">
        <v>14</v>
      </c>
      <c r="D22" s="71">
        <v>57903003</v>
      </c>
      <c r="E22" s="49">
        <f t="shared" si="0"/>
        <v>23.63</v>
      </c>
      <c r="F22" s="15">
        <v>61031244</v>
      </c>
      <c r="G22" s="63">
        <v>716337</v>
      </c>
      <c r="H22" s="60">
        <f t="shared" si="1"/>
        <v>61747581</v>
      </c>
      <c r="I22" s="55">
        <f t="shared" si="2"/>
        <v>24.08</v>
      </c>
      <c r="J22" s="45">
        <f t="shared" si="4"/>
        <v>3844578</v>
      </c>
      <c r="K22" s="46">
        <f t="shared" si="3"/>
        <v>6.64</v>
      </c>
    </row>
    <row r="23" spans="1:11" ht="36.950000000000003" customHeight="1" x14ac:dyDescent="0.15">
      <c r="A23" s="18" t="s">
        <v>23</v>
      </c>
      <c r="B23" s="17">
        <v>17</v>
      </c>
      <c r="C23" s="16" t="s">
        <v>15</v>
      </c>
      <c r="D23" s="71">
        <v>18157970</v>
      </c>
      <c r="E23" s="49">
        <f t="shared" si="0"/>
        <v>7.41</v>
      </c>
      <c r="F23" s="15">
        <v>19960336</v>
      </c>
      <c r="G23" s="63">
        <v>135360</v>
      </c>
      <c r="H23" s="60">
        <f t="shared" si="1"/>
        <v>20095696</v>
      </c>
      <c r="I23" s="55">
        <f t="shared" si="2"/>
        <v>7.84</v>
      </c>
      <c r="J23" s="45">
        <f t="shared" si="4"/>
        <v>1937726</v>
      </c>
      <c r="K23" s="46">
        <f t="shared" si="3"/>
        <v>10.67</v>
      </c>
    </row>
    <row r="24" spans="1:11" ht="36.950000000000003" customHeight="1" x14ac:dyDescent="0.15">
      <c r="A24" s="18" t="s">
        <v>3</v>
      </c>
      <c r="B24" s="17">
        <v>18</v>
      </c>
      <c r="C24" s="16" t="s">
        <v>16</v>
      </c>
      <c r="D24" s="71">
        <v>134981</v>
      </c>
      <c r="E24" s="49">
        <f t="shared" si="0"/>
        <v>0.06</v>
      </c>
      <c r="F24" s="15">
        <v>89486</v>
      </c>
      <c r="G24" s="63">
        <v>91109</v>
      </c>
      <c r="H24" s="60">
        <f t="shared" si="1"/>
        <v>180595</v>
      </c>
      <c r="I24" s="55">
        <f t="shared" si="2"/>
        <v>7.0000000000000007E-2</v>
      </c>
      <c r="J24" s="45">
        <f t="shared" si="4"/>
        <v>45614</v>
      </c>
      <c r="K24" s="46">
        <f t="shared" si="3"/>
        <v>33.79</v>
      </c>
    </row>
    <row r="25" spans="1:11" ht="36.950000000000003" customHeight="1" x14ac:dyDescent="0.15">
      <c r="A25" s="18" t="s">
        <v>3</v>
      </c>
      <c r="B25" s="17">
        <v>19</v>
      </c>
      <c r="C25" s="16" t="s">
        <v>17</v>
      </c>
      <c r="D25" s="71">
        <v>2319763</v>
      </c>
      <c r="E25" s="49">
        <f t="shared" si="0"/>
        <v>0.95</v>
      </c>
      <c r="F25" s="15">
        <v>2700000</v>
      </c>
      <c r="G25" s="63">
        <v>13600</v>
      </c>
      <c r="H25" s="60">
        <f t="shared" si="1"/>
        <v>2713600</v>
      </c>
      <c r="I25" s="55">
        <f t="shared" si="2"/>
        <v>1.06</v>
      </c>
      <c r="J25" s="45">
        <f t="shared" si="4"/>
        <v>393837</v>
      </c>
      <c r="K25" s="46">
        <f t="shared" si="3"/>
        <v>16.98</v>
      </c>
    </row>
    <row r="26" spans="1:11" ht="36.950000000000003" customHeight="1" x14ac:dyDescent="0.15">
      <c r="A26" s="18" t="s">
        <v>3</v>
      </c>
      <c r="B26" s="17">
        <v>20</v>
      </c>
      <c r="C26" s="16" t="s">
        <v>18</v>
      </c>
      <c r="D26" s="71">
        <v>21666712</v>
      </c>
      <c r="E26" s="49">
        <f t="shared" si="0"/>
        <v>8.84</v>
      </c>
      <c r="F26" s="15">
        <v>18369746</v>
      </c>
      <c r="G26" s="63">
        <v>22457</v>
      </c>
      <c r="H26" s="60">
        <f t="shared" si="1"/>
        <v>18392203</v>
      </c>
      <c r="I26" s="55">
        <f t="shared" si="2"/>
        <v>7.17</v>
      </c>
      <c r="J26" s="45">
        <f t="shared" si="4"/>
        <v>-3274509</v>
      </c>
      <c r="K26" s="46">
        <f t="shared" si="3"/>
        <v>-15.11</v>
      </c>
    </row>
    <row r="27" spans="1:11" ht="36.950000000000003" customHeight="1" x14ac:dyDescent="0.15">
      <c r="A27" s="18" t="s">
        <v>3</v>
      </c>
      <c r="B27" s="17">
        <v>21</v>
      </c>
      <c r="C27" s="16" t="s">
        <v>19</v>
      </c>
      <c r="D27" s="71">
        <v>1305147</v>
      </c>
      <c r="E27" s="49">
        <f t="shared" si="0"/>
        <v>0.53</v>
      </c>
      <c r="F27" s="15">
        <v>1203854</v>
      </c>
      <c r="G27" s="63">
        <v>0</v>
      </c>
      <c r="H27" s="60">
        <f t="shared" si="1"/>
        <v>1203854</v>
      </c>
      <c r="I27" s="55">
        <f t="shared" si="2"/>
        <v>0.47</v>
      </c>
      <c r="J27" s="45">
        <f t="shared" si="4"/>
        <v>-101293</v>
      </c>
      <c r="K27" s="46">
        <f t="shared" si="3"/>
        <v>-7.76</v>
      </c>
    </row>
    <row r="28" spans="1:11" ht="36.950000000000003" customHeight="1" x14ac:dyDescent="0.15">
      <c r="A28" s="18" t="s">
        <v>3</v>
      </c>
      <c r="B28" s="17">
        <v>22</v>
      </c>
      <c r="C28" s="16" t="s">
        <v>20</v>
      </c>
      <c r="D28" s="71">
        <v>9433792</v>
      </c>
      <c r="E28" s="49">
        <f t="shared" si="0"/>
        <v>3.85</v>
      </c>
      <c r="F28" s="15">
        <v>9066395</v>
      </c>
      <c r="G28" s="63">
        <v>30495</v>
      </c>
      <c r="H28" s="60">
        <f t="shared" si="1"/>
        <v>9096890</v>
      </c>
      <c r="I28" s="55">
        <f t="shared" si="2"/>
        <v>3.55</v>
      </c>
      <c r="J28" s="45">
        <f t="shared" si="4"/>
        <v>-336902</v>
      </c>
      <c r="K28" s="46">
        <f t="shared" si="3"/>
        <v>-3.57</v>
      </c>
    </row>
    <row r="29" spans="1:11" ht="36.950000000000003" customHeight="1" x14ac:dyDescent="0.15">
      <c r="A29" s="14"/>
      <c r="B29" s="13">
        <v>23</v>
      </c>
      <c r="C29" s="12" t="s">
        <v>21</v>
      </c>
      <c r="D29" s="72">
        <v>16651900</v>
      </c>
      <c r="E29" s="50">
        <f t="shared" si="0"/>
        <v>6.8</v>
      </c>
      <c r="F29" s="11">
        <v>14268800</v>
      </c>
      <c r="G29" s="64">
        <v>1879700</v>
      </c>
      <c r="H29" s="61">
        <f t="shared" si="1"/>
        <v>16148500</v>
      </c>
      <c r="I29" s="56">
        <f t="shared" si="2"/>
        <v>6.3</v>
      </c>
      <c r="J29" s="47">
        <f t="shared" si="4"/>
        <v>-503400</v>
      </c>
      <c r="K29" s="48">
        <f t="shared" si="3"/>
        <v>-3.02</v>
      </c>
    </row>
    <row r="30" spans="1:11" ht="36.950000000000003" customHeight="1" x14ac:dyDescent="0.15">
      <c r="A30" s="76" t="s">
        <v>4</v>
      </c>
      <c r="B30" s="77"/>
      <c r="C30" s="77"/>
      <c r="D30" s="73">
        <f>SUM(D7:D29)</f>
        <v>245015654</v>
      </c>
      <c r="E30" s="41">
        <f t="shared" si="0"/>
        <v>100</v>
      </c>
      <c r="F30" s="42">
        <f>SUM(F7:F29)</f>
        <v>248444618</v>
      </c>
      <c r="G30" s="65">
        <f>SUM(G7:G29)</f>
        <v>7976920</v>
      </c>
      <c r="H30" s="59">
        <f>SUM(F30:G30)</f>
        <v>256421538</v>
      </c>
      <c r="I30" s="54">
        <f t="shared" si="2"/>
        <v>100</v>
      </c>
      <c r="J30" s="43">
        <f t="shared" si="4"/>
        <v>11405884</v>
      </c>
      <c r="K30" s="44">
        <f t="shared" si="3"/>
        <v>4.66</v>
      </c>
    </row>
    <row r="31" spans="1:11" ht="36.950000000000003" customHeight="1" x14ac:dyDescent="0.15">
      <c r="A31" s="10" t="s">
        <v>5</v>
      </c>
      <c r="B31" s="9" t="s">
        <v>3</v>
      </c>
      <c r="C31" s="8" t="s">
        <v>6</v>
      </c>
      <c r="D31" s="74">
        <f>D7+D20+D21+D24+D25+D26+D27+D28</f>
        <v>107498381</v>
      </c>
      <c r="E31" s="41">
        <f t="shared" si="0"/>
        <v>43.87</v>
      </c>
      <c r="F31" s="51">
        <f>SUM(F7,F20,F21,F24,F25,F26,F27,F28)</f>
        <v>106694738</v>
      </c>
      <c r="G31" s="66">
        <f>SUM(G7,G20,G21,G24,G25,G26,G27,G28)</f>
        <v>1968523</v>
      </c>
      <c r="H31" s="59">
        <f t="shared" si="1"/>
        <v>108663261</v>
      </c>
      <c r="I31" s="54">
        <f t="shared" si="2"/>
        <v>42.38</v>
      </c>
      <c r="J31" s="43">
        <f t="shared" si="4"/>
        <v>1164880</v>
      </c>
      <c r="K31" s="44">
        <f t="shared" si="3"/>
        <v>1.08</v>
      </c>
    </row>
    <row r="32" spans="1:11" ht="36.950000000000003" customHeight="1" thickBot="1" x14ac:dyDescent="0.2">
      <c r="A32" s="7" t="s">
        <v>7</v>
      </c>
      <c r="B32" s="6"/>
      <c r="C32" s="5" t="s">
        <v>8</v>
      </c>
      <c r="D32" s="75">
        <f>SUM(D30-D31)</f>
        <v>137517273</v>
      </c>
      <c r="E32" s="50">
        <f t="shared" si="0"/>
        <v>56.13</v>
      </c>
      <c r="F32" s="52">
        <f>SUM(F30-F31)</f>
        <v>141749880</v>
      </c>
      <c r="G32" s="67">
        <f>SUM(G30-G31)</f>
        <v>6008397</v>
      </c>
      <c r="H32" s="61">
        <f t="shared" si="1"/>
        <v>147758277</v>
      </c>
      <c r="I32" s="56">
        <f t="shared" si="2"/>
        <v>57.62</v>
      </c>
      <c r="J32" s="47">
        <f t="shared" si="4"/>
        <v>10241004</v>
      </c>
      <c r="K32" s="48">
        <f t="shared" si="3"/>
        <v>7.45</v>
      </c>
    </row>
    <row r="33" spans="1:11" ht="15" customHeight="1" x14ac:dyDescent="0.15">
      <c r="A33" s="4" t="s">
        <v>22</v>
      </c>
      <c r="C33" s="3"/>
      <c r="D33" s="3"/>
      <c r="E33" s="2"/>
      <c r="F33" s="3"/>
      <c r="G33" s="3"/>
      <c r="H33" s="3"/>
      <c r="I33" s="2"/>
      <c r="J33" s="3"/>
      <c r="K33" s="2"/>
    </row>
    <row r="34" spans="1:11" ht="30" customHeight="1" x14ac:dyDescent="0.15"/>
  </sheetData>
  <mergeCells count="7">
    <mergeCell ref="A30:C30"/>
    <mergeCell ref="A1:K1"/>
    <mergeCell ref="A2:C3"/>
    <mergeCell ref="D4:E4"/>
    <mergeCell ref="F4:I4"/>
    <mergeCell ref="F5:F6"/>
    <mergeCell ref="G5:G6"/>
  </mergeCells>
  <phoneticPr fontId="1"/>
  <printOptions horizontalCentered="1"/>
  <pageMargins left="0.70866141732283472" right="0.70866141732283472" top="0.86614173228346458" bottom="0.74803149606299213" header="0.31496062992125984" footer="0.31496062992125984"/>
  <pageSetup paperSize="9" scale="74" firstPageNumber="10" orientation="portrait" blackAndWhite="1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R7.3補（R8.3分）</vt:lpstr>
      <vt:lpstr>'R7.3補（R8.3分）'!Print_Area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2026-03-17T07:39:00Z</dcterms:created>
  <dcterms:modified xsi:type="dcterms:W3CDTF">2026-03-17T07:40:39Z</dcterms:modified>
</cp:coreProperties>
</file>