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5 庶務\★オープンデータ\R6年度【】\02_R6.3補正（R6.3分）（後送分）【済】\"/>
    </mc:Choice>
  </mc:AlternateContent>
  <xr:revisionPtr revIDLastSave="0" documentId="13_ncr:1_{0C7E3CA6-79C7-44AE-942C-657D3E87F724}" xr6:coauthVersionLast="47" xr6:coauthVersionMax="47" xr10:uidLastSave="{00000000-0000-0000-0000-000000000000}"/>
  <bookViews>
    <workbookView xWindow="-108" yWindow="-108" windowWidth="23256" windowHeight="12576" xr2:uid="{B65AB7B2-2B95-48BC-A4A0-47D8267A490F}"/>
  </bookViews>
  <sheets>
    <sheet name="歳入R6.3補" sheetId="1" r:id="rId1"/>
  </sheets>
  <definedNames>
    <definedName name="_xlnm.Print_Area" localSheetId="0">'歳入R6.3補'!$A$1:$L$87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1" l="1"/>
  <c r="J7" i="1" s="1"/>
  <c r="K7" i="1"/>
  <c r="L7" i="1" s="1"/>
  <c r="I10" i="1"/>
  <c r="K10" i="1" s="1"/>
  <c r="L10" i="1" s="1"/>
  <c r="I13" i="1"/>
  <c r="J13" i="1" s="1"/>
  <c r="I16" i="1"/>
  <c r="J16" i="1" s="1"/>
  <c r="I19" i="1"/>
  <c r="J19" i="1" s="1"/>
  <c r="I22" i="1"/>
  <c r="K22" i="1" s="1"/>
  <c r="L22" i="1" s="1"/>
  <c r="I25" i="1"/>
  <c r="J25" i="1" s="1"/>
  <c r="E28" i="1"/>
  <c r="I28" i="1"/>
  <c r="K28" i="1" s="1"/>
  <c r="L28" i="1" s="1"/>
  <c r="I31" i="1"/>
  <c r="J31" i="1" s="1"/>
  <c r="K31" i="1"/>
  <c r="L31" i="1" s="1"/>
  <c r="I34" i="1"/>
  <c r="K34" i="1"/>
  <c r="L34" i="1" s="1"/>
  <c r="I37" i="1"/>
  <c r="J37" i="1" s="1"/>
  <c r="I40" i="1"/>
  <c r="J40" i="1" s="1"/>
  <c r="I43" i="1"/>
  <c r="J43" i="1" s="1"/>
  <c r="I46" i="1"/>
  <c r="K46" i="1"/>
  <c r="L46" i="1"/>
  <c r="I49" i="1"/>
  <c r="J49" i="1" s="1"/>
  <c r="E52" i="1"/>
  <c r="I52" i="1"/>
  <c r="K52" i="1" s="1"/>
  <c r="L52" i="1" s="1"/>
  <c r="I55" i="1"/>
  <c r="J55" i="1" s="1"/>
  <c r="K55" i="1"/>
  <c r="L55" i="1" s="1"/>
  <c r="E58" i="1"/>
  <c r="I58" i="1"/>
  <c r="K58" i="1"/>
  <c r="L58" i="1" s="1"/>
  <c r="I61" i="1"/>
  <c r="J61" i="1" s="1"/>
  <c r="K61" i="1"/>
  <c r="L61" i="1" s="1"/>
  <c r="I64" i="1"/>
  <c r="J64" i="1" s="1"/>
  <c r="I67" i="1"/>
  <c r="J67" i="1" s="1"/>
  <c r="I70" i="1"/>
  <c r="K70" i="1"/>
  <c r="L70" i="1"/>
  <c r="I73" i="1"/>
  <c r="J73" i="1" s="1"/>
  <c r="E76" i="1"/>
  <c r="I76" i="1"/>
  <c r="K76" i="1" s="1"/>
  <c r="J76" i="1"/>
  <c r="D79" i="1"/>
  <c r="E7" i="1" s="1"/>
  <c r="F79" i="1"/>
  <c r="F85" i="1" s="1"/>
  <c r="I85" i="1" s="1"/>
  <c r="G79" i="1"/>
  <c r="G85" i="1" s="1"/>
  <c r="I79" i="1"/>
  <c r="J22" i="1" s="1"/>
  <c r="K79" i="1"/>
  <c r="L79" i="1" s="1"/>
  <c r="D82" i="1"/>
  <c r="E82" i="1" s="1"/>
  <c r="F82" i="1"/>
  <c r="H82" i="1"/>
  <c r="I82" i="1"/>
  <c r="J82" i="1" s="1"/>
  <c r="K82" i="1"/>
  <c r="L82" i="1" s="1"/>
  <c r="D85" i="1"/>
  <c r="E85" i="1" s="1"/>
  <c r="J85" i="1" l="1"/>
  <c r="K85" i="1"/>
  <c r="L85" i="1" s="1"/>
  <c r="K67" i="1"/>
  <c r="L67" i="1" s="1"/>
  <c r="E64" i="1"/>
  <c r="J58" i="1"/>
  <c r="K43" i="1"/>
  <c r="L43" i="1" s="1"/>
  <c r="E40" i="1"/>
  <c r="J34" i="1"/>
  <c r="K19" i="1"/>
  <c r="L19" i="1" s="1"/>
  <c r="E16" i="1"/>
  <c r="J10" i="1"/>
  <c r="E73" i="1"/>
  <c r="E49" i="1"/>
  <c r="E25" i="1"/>
  <c r="J52" i="1"/>
  <c r="K37" i="1"/>
  <c r="L37" i="1" s="1"/>
  <c r="E34" i="1"/>
  <c r="J28" i="1"/>
  <c r="K13" i="1"/>
  <c r="L13" i="1" s="1"/>
  <c r="E10" i="1"/>
  <c r="J79" i="1"/>
  <c r="E67" i="1"/>
  <c r="E43" i="1"/>
  <c r="E19" i="1"/>
  <c r="K64" i="1"/>
  <c r="L64" i="1" s="1"/>
  <c r="E61" i="1"/>
  <c r="K40" i="1"/>
  <c r="L40" i="1" s="1"/>
  <c r="E37" i="1"/>
  <c r="K16" i="1"/>
  <c r="L16" i="1" s="1"/>
  <c r="E13" i="1"/>
  <c r="J70" i="1"/>
  <c r="J46" i="1"/>
  <c r="K73" i="1"/>
  <c r="L73" i="1" s="1"/>
  <c r="E70" i="1"/>
  <c r="K49" i="1"/>
  <c r="L49" i="1" s="1"/>
  <c r="E46" i="1"/>
  <c r="K25" i="1"/>
  <c r="L25" i="1" s="1"/>
  <c r="E22" i="1"/>
  <c r="E79" i="1"/>
  <c r="E55" i="1"/>
  <c r="E31" i="1"/>
</calcChain>
</file>

<file path=xl/sharedStrings.xml><?xml version="1.0" encoding="utf-8"?>
<sst xmlns="http://schemas.openxmlformats.org/spreadsheetml/2006/main" count="58" uniqueCount="49">
  <si>
    <t xml:space="preserve">      注)   構成比は、合計しても100%にならない場合がある。</t>
    <rPh sb="6" eb="7">
      <t>チュウ</t>
    </rPh>
    <rPh sb="11" eb="14">
      <t>コウセイヒ</t>
    </rPh>
    <rPh sb="16" eb="18">
      <t>ゴウケイ</t>
    </rPh>
    <rPh sb="30" eb="32">
      <t>バアイ</t>
    </rPh>
    <phoneticPr fontId="3"/>
  </si>
  <si>
    <t>依 存 財 源</t>
  </si>
  <si>
    <t>自主財源</t>
  </si>
  <si>
    <t>○</t>
    <phoneticPr fontId="3"/>
  </si>
  <si>
    <t>内訳</t>
    <rPh sb="0" eb="2">
      <t>ウチワケ</t>
    </rPh>
    <phoneticPr fontId="3"/>
  </si>
  <si>
    <t>歳　入　合　計</t>
  </si>
  <si>
    <r>
      <rPr>
        <sz val="14"/>
        <rFont val="BIZ UDPゴシック"/>
        <family val="3"/>
        <charset val="128"/>
      </rPr>
      <t>皆減</t>
    </r>
    <rPh sb="0" eb="1">
      <t>ミナ</t>
    </rPh>
    <rPh sb="1" eb="2">
      <t>ゲン</t>
    </rPh>
    <phoneticPr fontId="3"/>
  </si>
  <si>
    <t>自動車取得税交付金</t>
    <phoneticPr fontId="3"/>
  </si>
  <si>
    <t>市債</t>
  </si>
  <si>
    <t>諸収入</t>
  </si>
  <si>
    <t>○</t>
  </si>
  <si>
    <t>繰越金</t>
  </si>
  <si>
    <t>繰入金</t>
  </si>
  <si>
    <t>寄附金</t>
  </si>
  <si>
    <t>財産収入</t>
  </si>
  <si>
    <t>県支出金</t>
  </si>
  <si>
    <t>国庫支出金</t>
  </si>
  <si>
    <t>使用料及び
手数料</t>
    <phoneticPr fontId="3"/>
  </si>
  <si>
    <t>分担金及び
負担金</t>
    <phoneticPr fontId="3"/>
  </si>
  <si>
    <t>交通安全対策
特別交付金</t>
    <phoneticPr fontId="3"/>
  </si>
  <si>
    <t>地方交付税</t>
  </si>
  <si>
    <t>地方特例
交付金</t>
    <phoneticPr fontId="3"/>
  </si>
  <si>
    <t>国有提供施設等
所在市町村助成
交付金</t>
    <phoneticPr fontId="3"/>
  </si>
  <si>
    <t>環境性能割
交付金</t>
    <phoneticPr fontId="3"/>
  </si>
  <si>
    <t>ゴルフ場利用税交付金</t>
  </si>
  <si>
    <t>地方消費税
交付金</t>
    <phoneticPr fontId="3"/>
  </si>
  <si>
    <t>法人事業税
交付金</t>
    <phoneticPr fontId="3"/>
  </si>
  <si>
    <t>株式等譲渡
所得割交付金</t>
    <phoneticPr fontId="3"/>
  </si>
  <si>
    <t>配当割交付金</t>
  </si>
  <si>
    <t>利子割交付金</t>
  </si>
  <si>
    <t>地方譲与税</t>
  </si>
  <si>
    <t>市税</t>
  </si>
  <si>
    <t>％</t>
  </si>
  <si>
    <t>％</t>
    <phoneticPr fontId="3"/>
  </si>
  <si>
    <t>（Ａ）</t>
  </si>
  <si>
    <t>増減率</t>
    <rPh sb="0" eb="2">
      <t>ゾウゲン</t>
    </rPh>
    <rPh sb="2" eb="3">
      <t>リツ</t>
    </rPh>
    <phoneticPr fontId="3"/>
  </si>
  <si>
    <t>（Ｂ）－（Ａ）</t>
    <phoneticPr fontId="3"/>
  </si>
  <si>
    <t>構成比</t>
    <rPh sb="0" eb="3">
      <t>コウセイヒ</t>
    </rPh>
    <phoneticPr fontId="3"/>
  </si>
  <si>
    <t>計（Ｂ）</t>
  </si>
  <si>
    <t>3月補正額
（後送分）</t>
    <rPh sb="1" eb="2">
      <t>ガツ</t>
    </rPh>
    <rPh sb="7" eb="8">
      <t>アト</t>
    </rPh>
    <rPh sb="8" eb="9">
      <t>オク</t>
    </rPh>
    <rPh sb="9" eb="10">
      <t>ブン</t>
    </rPh>
    <phoneticPr fontId="3"/>
  </si>
  <si>
    <t>現計予算額</t>
    <rPh sb="0" eb="2">
      <t>ゲンケイ</t>
    </rPh>
    <rPh sb="2" eb="5">
      <t>ヨサンガク</t>
    </rPh>
    <phoneticPr fontId="3"/>
  </si>
  <si>
    <t>予算額</t>
    <rPh sb="2" eb="3">
      <t>ガク</t>
    </rPh>
    <phoneticPr fontId="3"/>
  </si>
  <si>
    <t>款　　別</t>
  </si>
  <si>
    <t>増　減　額</t>
    <rPh sb="0" eb="1">
      <t>ゾウ</t>
    </rPh>
    <rPh sb="2" eb="3">
      <t>ゲン</t>
    </rPh>
    <rPh sb="4" eb="5">
      <t>ガク</t>
    </rPh>
    <phoneticPr fontId="3"/>
  </si>
  <si>
    <t>６　　年　　度</t>
    <phoneticPr fontId="10"/>
  </si>
  <si>
    <t>５年度同期補正後</t>
    <rPh sb="1" eb="3">
      <t>ネンド</t>
    </rPh>
    <rPh sb="3" eb="5">
      <t>ドウキ</t>
    </rPh>
    <rPh sb="5" eb="7">
      <t>ホセイ</t>
    </rPh>
    <rPh sb="7" eb="8">
      <t>ゴ</t>
    </rPh>
    <phoneticPr fontId="10"/>
  </si>
  <si>
    <t>(単位：千円)</t>
    <phoneticPr fontId="3"/>
  </si>
  <si>
    <t>　　（歳    入）</t>
    <phoneticPr fontId="3"/>
  </si>
  <si>
    <t xml:space="preserve">令 和 6 年 度 一 般 会 計 款 別 一 覧 表 </t>
    <rPh sb="0" eb="1">
      <t>レイ</t>
    </rPh>
    <rPh sb="2" eb="3">
      <t>ワ</t>
    </rPh>
    <rPh sb="18" eb="19">
      <t>カン</t>
    </rPh>
    <rPh sb="20" eb="21">
      <t>ベツ</t>
    </rPh>
    <rPh sb="22" eb="27">
      <t>イチランヒョウ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</si>
</sst>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0.00_);[Red]\(0.00\)"/>
    <numFmt numFmtId="178" formatCode="#,##0.00;&quot;△ &quot;#,##0.00"/>
  </numFmts>
  <fonts count="12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BIZ UDPゴシック"/>
      <family val="3"/>
      <charset val="128"/>
    </font>
    <font>
      <sz val="6"/>
      <name val="ＭＳ Ｐ明朝"/>
      <family val="1"/>
      <charset val="128"/>
    </font>
    <font>
      <sz val="7"/>
      <name val="BIZ UDPゴシック"/>
      <family val="3"/>
      <charset val="128"/>
    </font>
    <font>
      <sz val="12"/>
      <name val="BIZ UDPゴシック"/>
      <family val="3"/>
      <charset val="128"/>
    </font>
    <font>
      <sz val="9"/>
      <name val="BIZ UDPゴシック"/>
      <family val="3"/>
      <charset val="128"/>
    </font>
    <font>
      <sz val="14"/>
      <name val="Arial"/>
      <family val="2"/>
    </font>
    <font>
      <sz val="14"/>
      <name val="BIZ UDPゴシック"/>
      <family val="3"/>
      <charset val="128"/>
    </font>
    <font>
      <sz val="10"/>
      <name val="BIZ UDPゴシック"/>
      <family val="3"/>
      <charset val="128"/>
    </font>
    <font>
      <sz val="11"/>
      <name val="ＭＳ 明朝"/>
      <family val="1"/>
      <charset val="128"/>
    </font>
    <font>
      <sz val="16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Border="1" applyAlignment="1">
      <alignment horizontal="right"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177" fontId="7" fillId="0" borderId="1" xfId="0" applyNumberFormat="1" applyFont="1" applyBorder="1" applyAlignment="1">
      <alignment horizontal="right" vertical="center"/>
    </xf>
    <xf numFmtId="38" fontId="7" fillId="0" borderId="2" xfId="0" applyNumberFormat="1" applyFont="1" applyBorder="1" applyAlignment="1">
      <alignment horizontal="right" vertical="center"/>
    </xf>
    <xf numFmtId="176" fontId="7" fillId="0" borderId="3" xfId="0" applyNumberFormat="1" applyFont="1" applyBorder="1" applyAlignment="1">
      <alignment horizontal="right" vertical="center"/>
    </xf>
    <xf numFmtId="176" fontId="7" fillId="0" borderId="4" xfId="0" applyNumberFormat="1" applyFont="1" applyBorder="1" applyAlignment="1">
      <alignment vertical="center"/>
    </xf>
    <xf numFmtId="176" fontId="7" fillId="0" borderId="5" xfId="0" applyNumberFormat="1" applyFont="1" applyBorder="1" applyAlignment="1">
      <alignment horizontal="right" vertical="center" shrinkToFit="1"/>
    </xf>
    <xf numFmtId="176" fontId="7" fillId="0" borderId="2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178" fontId="7" fillId="0" borderId="7" xfId="0" applyNumberFormat="1" applyFont="1" applyBorder="1" applyAlignment="1">
      <alignment horizontal="right" vertical="center"/>
    </xf>
    <xf numFmtId="176" fontId="7" fillId="0" borderId="8" xfId="0" applyNumberFormat="1" applyFont="1" applyBorder="1" applyAlignment="1">
      <alignment horizontal="right" vertical="center"/>
    </xf>
    <xf numFmtId="177" fontId="7" fillId="0" borderId="7" xfId="0" applyNumberFormat="1" applyFont="1" applyBorder="1" applyAlignment="1">
      <alignment horizontal="right" vertical="center"/>
    </xf>
    <xf numFmtId="176" fontId="7" fillId="0" borderId="0" xfId="0" applyNumberFormat="1" applyFont="1" applyAlignment="1">
      <alignment horizontal="right" vertical="center"/>
    </xf>
    <xf numFmtId="176" fontId="7" fillId="0" borderId="9" xfId="0" applyNumberFormat="1" applyFont="1" applyBorder="1" applyAlignment="1">
      <alignment vertical="center"/>
    </xf>
    <xf numFmtId="176" fontId="7" fillId="0" borderId="10" xfId="0" applyNumberFormat="1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177" fontId="7" fillId="0" borderId="12" xfId="0" applyNumberFormat="1" applyFont="1" applyBorder="1" applyAlignment="1">
      <alignment horizontal="right" vertical="center"/>
    </xf>
    <xf numFmtId="38" fontId="7" fillId="0" borderId="13" xfId="0" applyNumberFormat="1" applyFont="1" applyBorder="1" applyAlignment="1">
      <alignment horizontal="right" vertical="center"/>
    </xf>
    <xf numFmtId="0" fontId="7" fillId="0" borderId="14" xfId="0" applyFont="1" applyBorder="1" applyAlignment="1">
      <alignment horizontal="right" vertical="center"/>
    </xf>
    <xf numFmtId="176" fontId="7" fillId="0" borderId="15" xfId="0" applyNumberFormat="1" applyFont="1" applyBorder="1" applyAlignment="1">
      <alignment vertical="center"/>
    </xf>
    <xf numFmtId="0" fontId="7" fillId="0" borderId="16" xfId="0" applyFont="1" applyBorder="1" applyAlignment="1">
      <alignment horizontal="right" vertical="center" shrinkToFit="1"/>
    </xf>
    <xf numFmtId="0" fontId="7" fillId="0" borderId="13" xfId="0" applyFont="1" applyBorder="1" applyAlignment="1">
      <alignment horizontal="right" vertical="center"/>
    </xf>
    <xf numFmtId="176" fontId="7" fillId="0" borderId="18" xfId="0" applyNumberFormat="1" applyFont="1" applyBorder="1" applyAlignment="1">
      <alignment vertical="center"/>
    </xf>
    <xf numFmtId="176" fontId="7" fillId="0" borderId="19" xfId="0" applyNumberFormat="1" applyFont="1" applyBorder="1" applyAlignment="1">
      <alignment horizontal="right" vertical="center" shrinkToFit="1"/>
    </xf>
    <xf numFmtId="176" fontId="7" fillId="0" borderId="10" xfId="0" applyNumberFormat="1" applyFont="1" applyBorder="1" applyAlignment="1">
      <alignment horizontal="right" vertical="center" shrinkToFit="1"/>
    </xf>
    <xf numFmtId="0" fontId="5" fillId="0" borderId="0" xfId="0" applyFont="1" applyAlignment="1">
      <alignment horizontal="left" vertical="top" wrapText="1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/>
    <xf numFmtId="176" fontId="7" fillId="0" borderId="0" xfId="0" applyNumberFormat="1" applyFont="1" applyAlignment="1">
      <alignment vertical="center"/>
    </xf>
    <xf numFmtId="176" fontId="7" fillId="0" borderId="9" xfId="0" applyNumberFormat="1" applyFont="1" applyBorder="1" applyAlignment="1">
      <alignment vertical="center" shrinkToFit="1"/>
    </xf>
    <xf numFmtId="176" fontId="7" fillId="0" borderId="10" xfId="0" applyNumberFormat="1" applyFont="1" applyBorder="1" applyAlignment="1">
      <alignment vertical="center" shrinkToFit="1"/>
    </xf>
    <xf numFmtId="38" fontId="7" fillId="0" borderId="8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/>
    <xf numFmtId="0" fontId="5" fillId="0" borderId="12" xfId="0" applyFont="1" applyBorder="1" applyAlignment="1">
      <alignment horizontal="center" vertical="center"/>
    </xf>
    <xf numFmtId="0" fontId="5" fillId="0" borderId="17" xfId="0" applyFont="1" applyBorder="1"/>
    <xf numFmtId="0" fontId="5" fillId="0" borderId="14" xfId="0" applyFont="1" applyBorder="1"/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Continuous" vertical="center"/>
    </xf>
    <xf numFmtId="0" fontId="5" fillId="0" borderId="0" xfId="0" applyFont="1" applyAlignment="1">
      <alignment horizontal="left" vertical="center"/>
    </xf>
    <xf numFmtId="0" fontId="5" fillId="0" borderId="12" xfId="0" applyFont="1" applyBorder="1" applyAlignment="1">
      <alignment horizontal="center" vertical="center" textRotation="255"/>
    </xf>
    <xf numFmtId="0" fontId="5" fillId="0" borderId="7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 textRotation="255"/>
    </xf>
    <xf numFmtId="0" fontId="5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7" xfId="0" applyFont="1" applyBorder="1" applyAlignment="1">
      <alignment horizontal="distributed" vertical="center" wrapText="1"/>
    </xf>
    <xf numFmtId="0" fontId="5" fillId="0" borderId="11" xfId="0" applyFont="1" applyBorder="1" applyAlignment="1">
      <alignment horizontal="distributed" vertical="center" wrapText="1"/>
    </xf>
    <xf numFmtId="0" fontId="5" fillId="0" borderId="6" xfId="0" applyFont="1" applyBorder="1" applyAlignment="1">
      <alignment horizontal="distributed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8" xfId="0" applyFont="1" applyBorder="1"/>
    <xf numFmtId="0" fontId="2" fillId="0" borderId="2" xfId="0" applyFont="1" applyBorder="1"/>
    <xf numFmtId="0" fontId="2" fillId="0" borderId="0" xfId="0" applyFont="1"/>
    <xf numFmtId="0" fontId="2" fillId="0" borderId="3" xfId="0" applyFont="1" applyBorder="1"/>
    <xf numFmtId="176" fontId="7" fillId="0" borderId="10" xfId="0" applyNumberFormat="1" applyFont="1" applyBorder="1" applyAlignment="1">
      <alignment vertical="center"/>
    </xf>
    <xf numFmtId="176" fontId="7" fillId="0" borderId="9" xfId="0" applyNumberFormat="1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17" xfId="0" applyFont="1" applyBorder="1" applyAlignment="1">
      <alignment horizontal="distributed" vertical="center" wrapText="1"/>
    </xf>
    <xf numFmtId="0" fontId="2" fillId="0" borderId="11" xfId="0" applyFont="1" applyBorder="1" applyAlignment="1">
      <alignment horizontal="distributed" vertical="center" wrapText="1"/>
    </xf>
    <xf numFmtId="0" fontId="2" fillId="0" borderId="6" xfId="0" applyFont="1" applyBorder="1" applyAlignment="1">
      <alignment horizontal="distributed" vertical="center" wrapText="1"/>
    </xf>
    <xf numFmtId="0" fontId="9" fillId="0" borderId="17" xfId="0" applyFont="1" applyBorder="1" applyAlignment="1">
      <alignment horizontal="distributed" vertical="center" wrapText="1"/>
    </xf>
    <xf numFmtId="0" fontId="9" fillId="0" borderId="11" xfId="0" applyFont="1" applyBorder="1" applyAlignment="1">
      <alignment horizontal="distributed" vertical="center" wrapText="1"/>
    </xf>
    <xf numFmtId="0" fontId="9" fillId="0" borderId="6" xfId="0" applyFont="1" applyBorder="1" applyAlignment="1">
      <alignment horizontal="distributed" vertical="center" wrapText="1"/>
    </xf>
    <xf numFmtId="0" fontId="11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FFA43-960D-4783-A58E-A1585A7920E2}">
  <sheetPr>
    <pageSetUpPr fitToPage="1"/>
  </sheetPr>
  <dimension ref="A1:AA109"/>
  <sheetViews>
    <sheetView showGridLines="0" tabSelected="1" view="pageBreakPreview" zoomScale="70" zoomScaleNormal="70" zoomScaleSheetLayoutView="70" workbookViewId="0">
      <selection activeCell="D10" sqref="D10"/>
    </sheetView>
  </sheetViews>
  <sheetFormatPr defaultColWidth="9.6640625" defaultRowHeight="12.6" x14ac:dyDescent="0.15"/>
  <cols>
    <col min="1" max="1" width="3.44140625" style="1" customWidth="1"/>
    <col min="2" max="2" width="4.6640625" style="1" customWidth="1"/>
    <col min="3" max="3" width="13.77734375" style="1" customWidth="1"/>
    <col min="4" max="4" width="18.44140625" style="1" customWidth="1"/>
    <col min="5" max="5" width="11.5546875" style="1" customWidth="1"/>
    <col min="6" max="6" width="18.44140625" style="1" customWidth="1"/>
    <col min="7" max="7" width="3.44140625" style="1" customWidth="1"/>
    <col min="8" max="8" width="15" style="1" customWidth="1"/>
    <col min="9" max="9" width="18.88671875" style="1" customWidth="1"/>
    <col min="10" max="10" width="11.88671875" style="1" customWidth="1"/>
    <col min="11" max="11" width="19.21875" style="1" customWidth="1"/>
    <col min="12" max="12" width="12.109375" style="1" customWidth="1"/>
    <col min="13" max="13" width="9" style="3" customWidth="1"/>
    <col min="14" max="14" width="10.88671875" style="3" bestFit="1" customWidth="1"/>
    <col min="15" max="15" width="13.33203125" style="3" bestFit="1" customWidth="1"/>
    <col min="16" max="18" width="9" style="3" customWidth="1"/>
    <col min="19" max="19" width="9" style="2" customWidth="1"/>
    <col min="20" max="24" width="9.6640625" style="1"/>
    <col min="25" max="25" width="6.44140625" style="1" customWidth="1"/>
    <col min="26" max="16384" width="9.6640625" style="1"/>
  </cols>
  <sheetData>
    <row r="1" spans="1:19" ht="21" customHeight="1" x14ac:dyDescent="0.15">
      <c r="A1" s="75" t="s">
        <v>48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9" s="5" customFormat="1" ht="35.25" customHeight="1" x14ac:dyDescent="0.15">
      <c r="A2" s="47" t="s">
        <v>47</v>
      </c>
      <c r="B2" s="46"/>
      <c r="C2" s="46"/>
      <c r="K2" s="6"/>
      <c r="L2" s="45" t="s">
        <v>46</v>
      </c>
      <c r="M2" s="4"/>
      <c r="N2" s="4"/>
      <c r="O2" s="4"/>
      <c r="P2" s="4"/>
      <c r="Q2" s="4"/>
      <c r="R2" s="4"/>
      <c r="S2" s="6"/>
    </row>
    <row r="3" spans="1:19" s="5" customFormat="1" ht="21" customHeight="1" thickBot="1" x14ac:dyDescent="0.2">
      <c r="A3" s="34"/>
      <c r="B3" s="44"/>
      <c r="C3" s="43"/>
      <c r="D3" s="57" t="s">
        <v>45</v>
      </c>
      <c r="E3" s="66"/>
      <c r="F3" s="57" t="s">
        <v>44</v>
      </c>
      <c r="G3" s="51"/>
      <c r="H3" s="51"/>
      <c r="I3" s="51"/>
      <c r="J3" s="66"/>
      <c r="K3" s="57" t="s">
        <v>43</v>
      </c>
      <c r="L3" s="66"/>
      <c r="M3" s="4"/>
      <c r="N3" s="4"/>
      <c r="O3" s="4"/>
      <c r="P3" s="4"/>
      <c r="Q3" s="4"/>
      <c r="R3" s="4"/>
      <c r="S3" s="6"/>
    </row>
    <row r="4" spans="1:19" s="5" customFormat="1" ht="15.75" customHeight="1" thickTop="1" x14ac:dyDescent="0.15">
      <c r="A4" s="58" t="s">
        <v>42</v>
      </c>
      <c r="B4" s="52"/>
      <c r="C4" s="67"/>
      <c r="D4" s="22" t="s">
        <v>41</v>
      </c>
      <c r="E4" s="42" t="s">
        <v>37</v>
      </c>
      <c r="F4" s="76" t="s">
        <v>40</v>
      </c>
      <c r="G4" s="77" t="s">
        <v>39</v>
      </c>
      <c r="H4" s="78"/>
      <c r="I4" s="51" t="s">
        <v>38</v>
      </c>
      <c r="J4" s="42" t="s">
        <v>37</v>
      </c>
      <c r="K4" s="58" t="s">
        <v>36</v>
      </c>
      <c r="L4" s="42" t="s">
        <v>35</v>
      </c>
      <c r="M4" s="4"/>
      <c r="N4" s="4"/>
      <c r="O4" s="4"/>
      <c r="P4" s="4"/>
      <c r="Q4" s="4"/>
      <c r="R4" s="4"/>
      <c r="S4" s="6"/>
    </row>
    <row r="5" spans="1:19" s="5" customFormat="1" ht="15.75" customHeight="1" x14ac:dyDescent="0.15">
      <c r="A5" s="41"/>
      <c r="C5" s="33"/>
      <c r="D5" s="22" t="s">
        <v>34</v>
      </c>
      <c r="E5" s="40" t="s">
        <v>32</v>
      </c>
      <c r="F5" s="58"/>
      <c r="G5" s="79"/>
      <c r="H5" s="80"/>
      <c r="I5" s="52"/>
      <c r="J5" s="40" t="s">
        <v>33</v>
      </c>
      <c r="K5" s="58"/>
      <c r="L5" s="39" t="s">
        <v>32</v>
      </c>
      <c r="M5" s="4"/>
      <c r="N5" s="4"/>
      <c r="O5" s="4"/>
      <c r="P5" s="4"/>
      <c r="Q5" s="4"/>
      <c r="R5" s="4"/>
      <c r="S5" s="6"/>
    </row>
    <row r="6" spans="1:19" s="5" customFormat="1" ht="13.5" customHeight="1" x14ac:dyDescent="0.15">
      <c r="A6" s="57" t="s">
        <v>10</v>
      </c>
      <c r="B6" s="51">
        <v>1</v>
      </c>
      <c r="C6" s="54" t="s">
        <v>31</v>
      </c>
      <c r="D6" s="28"/>
      <c r="E6" s="23"/>
      <c r="F6" s="28"/>
      <c r="G6" s="27"/>
      <c r="H6" s="26"/>
      <c r="I6" s="25"/>
      <c r="J6" s="23"/>
      <c r="K6" s="24"/>
      <c r="L6" s="23"/>
      <c r="M6" s="4"/>
      <c r="N6" s="4"/>
      <c r="O6" s="4"/>
      <c r="P6" s="4"/>
      <c r="Q6" s="4"/>
      <c r="R6" s="4"/>
      <c r="S6" s="6"/>
    </row>
    <row r="7" spans="1:19" s="5" customFormat="1" ht="13.5" customHeight="1" x14ac:dyDescent="0.15">
      <c r="A7" s="60"/>
      <c r="B7" s="62"/>
      <c r="C7" s="55"/>
      <c r="D7" s="17">
        <v>66000000</v>
      </c>
      <c r="E7" s="18">
        <f>ROUND(D7/D$79*100,2)</f>
        <v>31.77</v>
      </c>
      <c r="F7" s="35">
        <v>64000000</v>
      </c>
      <c r="G7" s="31"/>
      <c r="H7" s="20">
        <v>0</v>
      </c>
      <c r="I7" s="19">
        <f>SUM(F7,H7)</f>
        <v>64000000</v>
      </c>
      <c r="J7" s="18">
        <f>ROUND(I7/I$79*100,2)</f>
        <v>29.13</v>
      </c>
      <c r="K7" s="17">
        <f>I7-D7</f>
        <v>-2000000</v>
      </c>
      <c r="L7" s="16">
        <f>ROUND(K7/D7*100,2)</f>
        <v>-3.03</v>
      </c>
      <c r="M7" s="4"/>
      <c r="N7" s="4"/>
      <c r="O7" s="4"/>
      <c r="P7" s="4"/>
      <c r="Q7" s="4"/>
      <c r="R7" s="4"/>
      <c r="S7" s="6"/>
    </row>
    <row r="8" spans="1:19" s="5" customFormat="1" ht="13.5" customHeight="1" x14ac:dyDescent="0.15">
      <c r="A8" s="61"/>
      <c r="B8" s="63"/>
      <c r="C8" s="56"/>
      <c r="D8" s="14"/>
      <c r="E8" s="9"/>
      <c r="F8" s="14"/>
      <c r="G8" s="30"/>
      <c r="H8" s="29"/>
      <c r="I8" s="11"/>
      <c r="J8" s="9"/>
      <c r="K8" s="10"/>
      <c r="L8" s="9"/>
      <c r="M8" s="4"/>
      <c r="N8" s="4"/>
      <c r="O8" s="4"/>
      <c r="P8" s="4"/>
      <c r="Q8" s="4"/>
      <c r="R8" s="4"/>
      <c r="S8" s="6"/>
    </row>
    <row r="9" spans="1:19" s="5" customFormat="1" ht="13.5" customHeight="1" x14ac:dyDescent="0.15">
      <c r="A9" s="34"/>
      <c r="B9" s="51">
        <v>2</v>
      </c>
      <c r="C9" s="54" t="s">
        <v>30</v>
      </c>
      <c r="D9" s="28"/>
      <c r="E9" s="23"/>
      <c r="F9" s="28"/>
      <c r="G9" s="27"/>
      <c r="H9" s="26"/>
      <c r="I9" s="25"/>
      <c r="J9" s="23"/>
      <c r="K9" s="24"/>
      <c r="L9" s="23"/>
      <c r="M9" s="4"/>
      <c r="N9" s="4"/>
      <c r="O9" s="4"/>
      <c r="P9" s="4"/>
      <c r="Q9" s="4"/>
      <c r="R9" s="4"/>
      <c r="S9" s="6"/>
    </row>
    <row r="10" spans="1:19" s="5" customFormat="1" ht="13.5" customHeight="1" x14ac:dyDescent="0.15">
      <c r="A10" s="22"/>
      <c r="B10" s="62"/>
      <c r="C10" s="55"/>
      <c r="D10" s="17">
        <v>1333000</v>
      </c>
      <c r="E10" s="18">
        <f>ROUND(D10/D$79*100,2)</f>
        <v>0.64</v>
      </c>
      <c r="F10" s="35">
        <v>1410000</v>
      </c>
      <c r="G10" s="31"/>
      <c r="H10" s="20">
        <v>0</v>
      </c>
      <c r="I10" s="19">
        <f>SUM(F10,H10)</f>
        <v>1410000</v>
      </c>
      <c r="J10" s="18">
        <f>ROUND(I10/I$79*100,2)</f>
        <v>0.64</v>
      </c>
      <c r="K10" s="17">
        <f>I10-D10</f>
        <v>77000</v>
      </c>
      <c r="L10" s="16">
        <f>ROUND(K10/D10*100,2)</f>
        <v>5.78</v>
      </c>
      <c r="M10" s="4"/>
      <c r="N10" s="4"/>
      <c r="O10" s="4"/>
      <c r="P10" s="4"/>
      <c r="Q10" s="4"/>
      <c r="R10" s="4"/>
      <c r="S10" s="6"/>
    </row>
    <row r="11" spans="1:19" s="5" customFormat="1" ht="13.5" customHeight="1" x14ac:dyDescent="0.15">
      <c r="A11" s="15"/>
      <c r="B11" s="63"/>
      <c r="C11" s="56"/>
      <c r="D11" s="14"/>
      <c r="E11" s="9"/>
      <c r="F11" s="14"/>
      <c r="G11" s="30"/>
      <c r="H11" s="29"/>
      <c r="I11" s="11"/>
      <c r="J11" s="9"/>
      <c r="K11" s="10"/>
      <c r="L11" s="9"/>
      <c r="M11" s="4"/>
      <c r="N11" s="4"/>
      <c r="O11" s="4"/>
      <c r="P11" s="4"/>
      <c r="Q11" s="4"/>
      <c r="R11" s="4"/>
      <c r="S11" s="6"/>
    </row>
    <row r="12" spans="1:19" s="5" customFormat="1" ht="13.5" customHeight="1" x14ac:dyDescent="0.15">
      <c r="A12" s="34"/>
      <c r="B12" s="51">
        <v>3</v>
      </c>
      <c r="C12" s="69" t="s">
        <v>29</v>
      </c>
      <c r="D12" s="28"/>
      <c r="E12" s="23"/>
      <c r="F12" s="28"/>
      <c r="G12" s="27"/>
      <c r="H12" s="26"/>
      <c r="I12" s="25"/>
      <c r="J12" s="23"/>
      <c r="K12" s="24"/>
      <c r="L12" s="23"/>
      <c r="M12" s="4"/>
      <c r="N12" s="4"/>
      <c r="O12" s="4"/>
      <c r="P12" s="4"/>
      <c r="Q12" s="4"/>
      <c r="R12" s="4"/>
      <c r="S12" s="6"/>
    </row>
    <row r="13" spans="1:19" s="5" customFormat="1" ht="13.5" customHeight="1" x14ac:dyDescent="0.15">
      <c r="A13" s="22"/>
      <c r="B13" s="62"/>
      <c r="C13" s="70"/>
      <c r="D13" s="35">
        <v>70000</v>
      </c>
      <c r="E13" s="18">
        <f>ROUND(D13/D$79*100,2)</f>
        <v>0.03</v>
      </c>
      <c r="F13" s="35">
        <v>35000</v>
      </c>
      <c r="G13" s="31"/>
      <c r="H13" s="20">
        <v>0</v>
      </c>
      <c r="I13" s="19">
        <f>SUM(F13,H13)</f>
        <v>35000</v>
      </c>
      <c r="J13" s="18">
        <f>ROUND(I13/I$79*100,2)</f>
        <v>0.02</v>
      </c>
      <c r="K13" s="17">
        <f>I13-D13</f>
        <v>-35000</v>
      </c>
      <c r="L13" s="16">
        <f>ROUND(K13/D13*100,2)</f>
        <v>-50</v>
      </c>
      <c r="M13" s="4"/>
      <c r="N13" s="4"/>
      <c r="O13" s="4"/>
      <c r="P13" s="4"/>
      <c r="Q13" s="4"/>
      <c r="R13" s="4"/>
      <c r="S13" s="6"/>
    </row>
    <row r="14" spans="1:19" s="5" customFormat="1" ht="13.5" customHeight="1" x14ac:dyDescent="0.15">
      <c r="A14" s="15"/>
      <c r="B14" s="63"/>
      <c r="C14" s="71"/>
      <c r="D14" s="14"/>
      <c r="E14" s="9"/>
      <c r="F14" s="14"/>
      <c r="G14" s="30"/>
      <c r="H14" s="29"/>
      <c r="I14" s="11"/>
      <c r="J14" s="9"/>
      <c r="K14" s="10"/>
      <c r="L14" s="9"/>
      <c r="M14" s="4"/>
      <c r="N14" s="4"/>
      <c r="O14" s="4"/>
      <c r="P14" s="4"/>
      <c r="Q14" s="4"/>
      <c r="R14" s="4"/>
      <c r="S14" s="6"/>
    </row>
    <row r="15" spans="1:19" s="5" customFormat="1" ht="13.5" customHeight="1" x14ac:dyDescent="0.15">
      <c r="A15" s="34"/>
      <c r="B15" s="51">
        <v>4</v>
      </c>
      <c r="C15" s="69" t="s">
        <v>28</v>
      </c>
      <c r="D15" s="28"/>
      <c r="E15" s="23"/>
      <c r="F15" s="28"/>
      <c r="G15" s="27"/>
      <c r="H15" s="26"/>
      <c r="I15" s="25"/>
      <c r="J15" s="23"/>
      <c r="K15" s="24"/>
      <c r="L15" s="23"/>
      <c r="M15" s="4"/>
      <c r="N15" s="4"/>
      <c r="O15" s="4"/>
      <c r="P15" s="4"/>
      <c r="Q15" s="4"/>
      <c r="R15" s="4"/>
      <c r="S15" s="6"/>
    </row>
    <row r="16" spans="1:19" s="5" customFormat="1" ht="13.5" customHeight="1" x14ac:dyDescent="0.15">
      <c r="A16" s="22"/>
      <c r="B16" s="62"/>
      <c r="C16" s="70"/>
      <c r="D16" s="35">
        <v>400000</v>
      </c>
      <c r="E16" s="18">
        <f>ROUND(D16/D$79*100,2)</f>
        <v>0.19</v>
      </c>
      <c r="F16" s="35">
        <v>350000</v>
      </c>
      <c r="G16" s="31"/>
      <c r="H16" s="20">
        <v>0</v>
      </c>
      <c r="I16" s="19">
        <f>SUM(F16,H16)</f>
        <v>350000</v>
      </c>
      <c r="J16" s="18">
        <f>ROUND(I16/I$79*100,2)</f>
        <v>0.16</v>
      </c>
      <c r="K16" s="17">
        <f>I16-D16</f>
        <v>-50000</v>
      </c>
      <c r="L16" s="16">
        <f>ROUND(K16/D16*100,2)</f>
        <v>-12.5</v>
      </c>
      <c r="M16" s="4"/>
      <c r="N16" s="4"/>
      <c r="O16" s="4"/>
      <c r="P16" s="4"/>
      <c r="Q16" s="4"/>
      <c r="R16" s="4"/>
      <c r="S16" s="6"/>
    </row>
    <row r="17" spans="1:19" s="5" customFormat="1" ht="13.5" customHeight="1" x14ac:dyDescent="0.15">
      <c r="A17" s="15"/>
      <c r="B17" s="63"/>
      <c r="C17" s="71"/>
      <c r="D17" s="14"/>
      <c r="E17" s="9"/>
      <c r="F17" s="14"/>
      <c r="G17" s="30"/>
      <c r="H17" s="29"/>
      <c r="I17" s="11"/>
      <c r="J17" s="9"/>
      <c r="K17" s="10"/>
      <c r="L17" s="9"/>
      <c r="M17" s="4"/>
      <c r="N17" s="4"/>
      <c r="O17" s="4"/>
      <c r="P17" s="4"/>
      <c r="Q17" s="4"/>
      <c r="R17" s="4"/>
      <c r="S17" s="6"/>
    </row>
    <row r="18" spans="1:19" s="5" customFormat="1" ht="13.5" customHeight="1" x14ac:dyDescent="0.15">
      <c r="A18" s="34"/>
      <c r="B18" s="51">
        <v>5</v>
      </c>
      <c r="C18" s="69" t="s">
        <v>27</v>
      </c>
      <c r="D18" s="28"/>
      <c r="E18" s="23"/>
      <c r="F18" s="28"/>
      <c r="G18" s="27"/>
      <c r="H18" s="26"/>
      <c r="I18" s="25"/>
      <c r="J18" s="23"/>
      <c r="K18" s="24"/>
      <c r="L18" s="23"/>
      <c r="M18" s="4"/>
      <c r="N18" s="4"/>
      <c r="O18" s="4"/>
      <c r="P18" s="4"/>
      <c r="Q18" s="4"/>
      <c r="R18" s="4"/>
      <c r="S18" s="6"/>
    </row>
    <row r="19" spans="1:19" s="5" customFormat="1" ht="13.5" customHeight="1" x14ac:dyDescent="0.15">
      <c r="A19" s="22"/>
      <c r="B19" s="62"/>
      <c r="C19" s="70"/>
      <c r="D19" s="35">
        <v>300000</v>
      </c>
      <c r="E19" s="18">
        <f>ROUND(D19/D$79*100,2)</f>
        <v>0.14000000000000001</v>
      </c>
      <c r="F19" s="35">
        <v>300000</v>
      </c>
      <c r="G19" s="31"/>
      <c r="H19" s="20">
        <v>0</v>
      </c>
      <c r="I19" s="19">
        <f>SUM(F19,H19)</f>
        <v>300000</v>
      </c>
      <c r="J19" s="18">
        <f>ROUND(I19/I$79*100,2)</f>
        <v>0.14000000000000001</v>
      </c>
      <c r="K19" s="17">
        <f>I19-D19</f>
        <v>0</v>
      </c>
      <c r="L19" s="16">
        <f>ROUND(K19/D19*100,2)</f>
        <v>0</v>
      </c>
      <c r="M19" s="4"/>
      <c r="N19" s="4"/>
      <c r="O19" s="4"/>
      <c r="P19" s="4"/>
      <c r="Q19" s="4"/>
      <c r="R19" s="4"/>
      <c r="S19" s="6"/>
    </row>
    <row r="20" spans="1:19" s="5" customFormat="1" ht="13.5" customHeight="1" x14ac:dyDescent="0.15">
      <c r="A20" s="15"/>
      <c r="B20" s="63"/>
      <c r="C20" s="71"/>
      <c r="D20" s="14"/>
      <c r="E20" s="9"/>
      <c r="F20" s="14"/>
      <c r="G20" s="30"/>
      <c r="H20" s="29"/>
      <c r="I20" s="11"/>
      <c r="J20" s="9"/>
      <c r="K20" s="10"/>
      <c r="L20" s="9"/>
      <c r="M20" s="4"/>
      <c r="N20" s="4"/>
      <c r="O20" s="4"/>
      <c r="P20" s="4"/>
      <c r="Q20" s="4"/>
      <c r="R20" s="4"/>
      <c r="S20" s="6"/>
    </row>
    <row r="21" spans="1:19" s="5" customFormat="1" ht="13.5" customHeight="1" x14ac:dyDescent="0.15">
      <c r="A21" s="34"/>
      <c r="B21" s="51">
        <v>6</v>
      </c>
      <c r="C21" s="54" t="s">
        <v>26</v>
      </c>
      <c r="D21" s="28"/>
      <c r="E21" s="23"/>
      <c r="F21" s="28"/>
      <c r="G21" s="27"/>
      <c r="H21" s="26"/>
      <c r="I21" s="25"/>
      <c r="J21" s="23"/>
      <c r="K21" s="24"/>
      <c r="L21" s="23"/>
      <c r="M21" s="4"/>
      <c r="N21" s="4"/>
      <c r="O21" s="4"/>
      <c r="P21" s="4"/>
      <c r="Q21" s="4"/>
      <c r="R21" s="4"/>
      <c r="S21" s="6"/>
    </row>
    <row r="22" spans="1:19" s="5" customFormat="1" ht="13.5" customHeight="1" x14ac:dyDescent="0.15">
      <c r="A22" s="22"/>
      <c r="B22" s="62"/>
      <c r="C22" s="55"/>
      <c r="D22" s="17">
        <v>1000000</v>
      </c>
      <c r="E22" s="18">
        <f>ROUND(D22/D$79*100,2)</f>
        <v>0.48</v>
      </c>
      <c r="F22" s="35">
        <v>1100000</v>
      </c>
      <c r="G22" s="31"/>
      <c r="H22" s="20">
        <v>0</v>
      </c>
      <c r="I22" s="19">
        <f>SUM(F22,H22)</f>
        <v>1100000</v>
      </c>
      <c r="J22" s="18">
        <f>ROUND(I22/I$79*100,2)</f>
        <v>0.5</v>
      </c>
      <c r="K22" s="17">
        <f>I22-D22</f>
        <v>100000</v>
      </c>
      <c r="L22" s="16">
        <f>ROUND(K22/D22*100,2)</f>
        <v>10</v>
      </c>
      <c r="M22" s="4"/>
      <c r="N22" s="4"/>
      <c r="O22" s="4"/>
      <c r="P22" s="4"/>
      <c r="Q22" s="4"/>
      <c r="R22" s="4"/>
      <c r="S22" s="6"/>
    </row>
    <row r="23" spans="1:19" s="5" customFormat="1" ht="13.5" customHeight="1" x14ac:dyDescent="0.15">
      <c r="A23" s="15"/>
      <c r="B23" s="63"/>
      <c r="C23" s="56"/>
      <c r="D23" s="14"/>
      <c r="E23" s="9"/>
      <c r="F23" s="14"/>
      <c r="G23" s="30"/>
      <c r="H23" s="29"/>
      <c r="I23" s="11"/>
      <c r="J23" s="9"/>
      <c r="K23" s="10"/>
      <c r="L23" s="9"/>
      <c r="M23" s="4"/>
      <c r="N23" s="4"/>
      <c r="O23" s="4"/>
      <c r="P23" s="4"/>
      <c r="Q23" s="4"/>
      <c r="R23" s="4"/>
      <c r="S23" s="6"/>
    </row>
    <row r="24" spans="1:19" s="5" customFormat="1" ht="13.5" customHeight="1" x14ac:dyDescent="0.15">
      <c r="A24" s="34"/>
      <c r="B24" s="51">
        <v>7</v>
      </c>
      <c r="C24" s="69" t="s">
        <v>25</v>
      </c>
      <c r="D24" s="28"/>
      <c r="E24" s="23"/>
      <c r="F24" s="28"/>
      <c r="G24" s="27"/>
      <c r="H24" s="26"/>
      <c r="I24" s="25"/>
      <c r="J24" s="23"/>
      <c r="K24" s="24"/>
      <c r="L24" s="23"/>
      <c r="M24" s="4"/>
      <c r="N24" s="4"/>
      <c r="O24" s="4"/>
      <c r="P24" s="4"/>
      <c r="Q24" s="4"/>
      <c r="R24" s="4"/>
      <c r="S24" s="6"/>
    </row>
    <row r="25" spans="1:19" s="5" customFormat="1" ht="13.5" customHeight="1" x14ac:dyDescent="0.15">
      <c r="A25" s="22"/>
      <c r="B25" s="62"/>
      <c r="C25" s="70"/>
      <c r="D25" s="35">
        <v>11500000</v>
      </c>
      <c r="E25" s="18">
        <f>ROUND(D25/D$79*100,2)</f>
        <v>5.53</v>
      </c>
      <c r="F25" s="35">
        <v>11500000</v>
      </c>
      <c r="G25" s="31"/>
      <c r="H25" s="20">
        <v>0</v>
      </c>
      <c r="I25" s="19">
        <f>SUM(F25,H25)</f>
        <v>11500000</v>
      </c>
      <c r="J25" s="18">
        <f>ROUND(I25/I$79*100,2)</f>
        <v>5.23</v>
      </c>
      <c r="K25" s="17">
        <f>I25-D25</f>
        <v>0</v>
      </c>
      <c r="L25" s="16">
        <f>ROUND(K25/D25*100,2)</f>
        <v>0</v>
      </c>
      <c r="M25" s="4"/>
      <c r="N25" s="4"/>
      <c r="O25" s="4"/>
      <c r="P25" s="4"/>
      <c r="Q25" s="4"/>
      <c r="R25" s="4"/>
      <c r="S25" s="6"/>
    </row>
    <row r="26" spans="1:19" s="5" customFormat="1" ht="13.5" customHeight="1" x14ac:dyDescent="0.15">
      <c r="A26" s="15"/>
      <c r="B26" s="63"/>
      <c r="C26" s="71"/>
      <c r="D26" s="14"/>
      <c r="E26" s="9"/>
      <c r="F26" s="14"/>
      <c r="G26" s="30"/>
      <c r="H26" s="29"/>
      <c r="I26" s="11"/>
      <c r="J26" s="9"/>
      <c r="K26" s="10"/>
      <c r="L26" s="9"/>
      <c r="M26" s="4"/>
      <c r="N26" s="4"/>
      <c r="O26" s="4"/>
      <c r="P26" s="4"/>
      <c r="Q26" s="4"/>
      <c r="R26" s="4"/>
      <c r="S26" s="6"/>
    </row>
    <row r="27" spans="1:19" s="5" customFormat="1" ht="13.5" customHeight="1" x14ac:dyDescent="0.15">
      <c r="A27" s="34"/>
      <c r="B27" s="51">
        <v>8</v>
      </c>
      <c r="C27" s="54" t="s">
        <v>24</v>
      </c>
      <c r="D27" s="28"/>
      <c r="E27" s="23"/>
      <c r="F27" s="28"/>
      <c r="G27" s="27"/>
      <c r="H27" s="26"/>
      <c r="I27" s="25"/>
      <c r="J27" s="23"/>
      <c r="K27" s="24"/>
      <c r="L27" s="23"/>
      <c r="M27" s="4"/>
      <c r="N27" s="4"/>
      <c r="O27" s="4"/>
      <c r="P27" s="4"/>
      <c r="Q27" s="4"/>
      <c r="R27" s="4"/>
      <c r="S27" s="6"/>
    </row>
    <row r="28" spans="1:19" s="5" customFormat="1" ht="13.5" customHeight="1" x14ac:dyDescent="0.15">
      <c r="A28" s="22"/>
      <c r="B28" s="62"/>
      <c r="C28" s="55"/>
      <c r="D28" s="17">
        <v>80000</v>
      </c>
      <c r="E28" s="18">
        <f>ROUND(D28/D$79*100,2)</f>
        <v>0.04</v>
      </c>
      <c r="F28" s="17">
        <v>80000</v>
      </c>
      <c r="G28" s="31"/>
      <c r="H28" s="20">
        <v>0</v>
      </c>
      <c r="I28" s="19">
        <f>SUM(F28,H28)</f>
        <v>80000</v>
      </c>
      <c r="J28" s="18">
        <f>ROUND(I28/I$79*100,2)</f>
        <v>0.04</v>
      </c>
      <c r="K28" s="17">
        <f>I28-D28</f>
        <v>0</v>
      </c>
      <c r="L28" s="16">
        <f>ROUND(K28/D28*100,2)</f>
        <v>0</v>
      </c>
      <c r="M28" s="4"/>
      <c r="N28" s="4"/>
      <c r="O28" s="4"/>
      <c r="P28" s="4"/>
      <c r="Q28" s="4"/>
      <c r="R28" s="4"/>
      <c r="S28" s="6"/>
    </row>
    <row r="29" spans="1:19" s="5" customFormat="1" ht="13.5" customHeight="1" x14ac:dyDescent="0.15">
      <c r="A29" s="15"/>
      <c r="B29" s="63"/>
      <c r="C29" s="56"/>
      <c r="D29" s="14"/>
      <c r="E29" s="9"/>
      <c r="F29" s="14"/>
      <c r="G29" s="30"/>
      <c r="H29" s="29"/>
      <c r="I29" s="11"/>
      <c r="J29" s="9"/>
      <c r="K29" s="10"/>
      <c r="L29" s="9"/>
      <c r="M29" s="4"/>
      <c r="N29" s="4"/>
      <c r="O29" s="4"/>
      <c r="P29" s="4"/>
      <c r="Q29" s="4"/>
      <c r="R29" s="4"/>
      <c r="S29" s="6"/>
    </row>
    <row r="30" spans="1:19" s="5" customFormat="1" ht="13.5" customHeight="1" x14ac:dyDescent="0.15">
      <c r="A30" s="34"/>
      <c r="B30" s="51">
        <v>9</v>
      </c>
      <c r="C30" s="54" t="s">
        <v>23</v>
      </c>
      <c r="D30" s="28"/>
      <c r="E30" s="23"/>
      <c r="F30" s="28"/>
      <c r="G30" s="27"/>
      <c r="H30" s="26"/>
      <c r="I30" s="25"/>
      <c r="J30" s="23"/>
      <c r="K30" s="24"/>
      <c r="L30" s="23"/>
      <c r="M30" s="4"/>
      <c r="N30" s="4"/>
      <c r="O30" s="4"/>
      <c r="P30" s="4"/>
      <c r="Q30" s="4"/>
      <c r="R30" s="4"/>
      <c r="S30" s="6"/>
    </row>
    <row r="31" spans="1:19" s="5" customFormat="1" ht="13.5" customHeight="1" x14ac:dyDescent="0.15">
      <c r="A31" s="22"/>
      <c r="B31" s="62"/>
      <c r="C31" s="55"/>
      <c r="D31" s="17">
        <v>70000</v>
      </c>
      <c r="E31" s="18">
        <f>ROUND(D31/D$79*100,2)</f>
        <v>0.03</v>
      </c>
      <c r="F31" s="35">
        <v>85000</v>
      </c>
      <c r="G31" s="31"/>
      <c r="H31" s="20">
        <v>0</v>
      </c>
      <c r="I31" s="19">
        <f>SUM(F31,H31)</f>
        <v>85000</v>
      </c>
      <c r="J31" s="18">
        <f>ROUND(I31/I$79*100,2)</f>
        <v>0.04</v>
      </c>
      <c r="K31" s="17">
        <f>I31-D31</f>
        <v>15000</v>
      </c>
      <c r="L31" s="16">
        <f>ROUND(K31/D31*100,2)</f>
        <v>21.43</v>
      </c>
      <c r="M31" s="4"/>
      <c r="N31" s="4"/>
      <c r="O31" s="4"/>
      <c r="P31" s="4"/>
      <c r="Q31" s="4"/>
      <c r="R31" s="4"/>
      <c r="S31" s="6"/>
    </row>
    <row r="32" spans="1:19" s="5" customFormat="1" ht="13.5" customHeight="1" x14ac:dyDescent="0.15">
      <c r="A32" s="15"/>
      <c r="B32" s="63"/>
      <c r="C32" s="56"/>
      <c r="D32" s="14"/>
      <c r="E32" s="9"/>
      <c r="F32" s="14"/>
      <c r="G32" s="30"/>
      <c r="H32" s="29"/>
      <c r="I32" s="11"/>
      <c r="J32" s="9"/>
      <c r="K32" s="10"/>
      <c r="L32" s="9"/>
      <c r="M32" s="4"/>
      <c r="N32" s="4"/>
      <c r="O32" s="4"/>
      <c r="P32" s="4"/>
      <c r="Q32" s="4"/>
      <c r="R32" s="4"/>
      <c r="S32" s="6"/>
    </row>
    <row r="33" spans="1:19" s="5" customFormat="1" ht="13.5" customHeight="1" x14ac:dyDescent="0.15">
      <c r="A33" s="34"/>
      <c r="B33" s="51">
        <v>10</v>
      </c>
      <c r="C33" s="72" t="s">
        <v>22</v>
      </c>
      <c r="D33" s="28"/>
      <c r="E33" s="23"/>
      <c r="F33" s="28"/>
      <c r="G33" s="27"/>
      <c r="H33" s="26"/>
      <c r="I33" s="25"/>
      <c r="J33" s="23"/>
      <c r="K33" s="24"/>
      <c r="L33" s="23"/>
      <c r="M33" s="4"/>
      <c r="N33" s="4"/>
      <c r="O33" s="4"/>
      <c r="P33" s="4"/>
      <c r="Q33" s="4"/>
      <c r="R33" s="4"/>
      <c r="S33" s="6"/>
    </row>
    <row r="34" spans="1:19" s="5" customFormat="1" ht="13.5" customHeight="1" x14ac:dyDescent="0.15">
      <c r="A34" s="22"/>
      <c r="B34" s="62"/>
      <c r="C34" s="73"/>
      <c r="D34" s="35">
        <v>2400</v>
      </c>
      <c r="E34" s="18">
        <f>ROUND(D34/D$79*100,2)</f>
        <v>0</v>
      </c>
      <c r="F34" s="17">
        <v>2400</v>
      </c>
      <c r="G34" s="31"/>
      <c r="H34" s="20">
        <v>0</v>
      </c>
      <c r="I34" s="19">
        <f>SUM(F34,H34)</f>
        <v>2400</v>
      </c>
      <c r="J34" s="18">
        <f>ROUND(I34/I$79*100,2)</f>
        <v>0</v>
      </c>
      <c r="K34" s="17">
        <f>I34-D34</f>
        <v>0</v>
      </c>
      <c r="L34" s="16">
        <f>ROUND(K34/D34*100,2)</f>
        <v>0</v>
      </c>
      <c r="M34" s="4"/>
      <c r="N34" s="4"/>
      <c r="O34" s="4"/>
      <c r="P34" s="4"/>
      <c r="Q34" s="4"/>
      <c r="R34" s="4"/>
      <c r="S34" s="6"/>
    </row>
    <row r="35" spans="1:19" s="5" customFormat="1" ht="13.5" customHeight="1" x14ac:dyDescent="0.15">
      <c r="A35" s="15"/>
      <c r="B35" s="63"/>
      <c r="C35" s="74"/>
      <c r="D35" s="14"/>
      <c r="E35" s="9"/>
      <c r="F35" s="14"/>
      <c r="G35" s="30"/>
      <c r="H35" s="29"/>
      <c r="I35" s="11"/>
      <c r="J35" s="9"/>
      <c r="K35" s="10"/>
      <c r="L35" s="9"/>
      <c r="M35" s="4"/>
      <c r="N35" s="4"/>
      <c r="O35" s="4"/>
      <c r="P35" s="4"/>
      <c r="Q35" s="4"/>
      <c r="R35" s="4"/>
      <c r="S35" s="6"/>
    </row>
    <row r="36" spans="1:19" s="5" customFormat="1" ht="13.5" customHeight="1" x14ac:dyDescent="0.15">
      <c r="A36" s="34"/>
      <c r="B36" s="51">
        <v>11</v>
      </c>
      <c r="C36" s="54" t="s">
        <v>21</v>
      </c>
      <c r="D36" s="28"/>
      <c r="E36" s="23"/>
      <c r="F36" s="28"/>
      <c r="G36" s="27"/>
      <c r="H36" s="26"/>
      <c r="I36" s="25"/>
      <c r="J36" s="23"/>
      <c r="K36" s="24"/>
      <c r="L36" s="23"/>
      <c r="M36" s="4"/>
      <c r="N36" s="4"/>
      <c r="O36" s="4"/>
      <c r="P36" s="4"/>
      <c r="Q36" s="4"/>
      <c r="R36" s="4"/>
      <c r="S36" s="6"/>
    </row>
    <row r="37" spans="1:19" s="5" customFormat="1" ht="13.5" customHeight="1" x14ac:dyDescent="0.15">
      <c r="A37" s="22"/>
      <c r="B37" s="62"/>
      <c r="C37" s="55"/>
      <c r="D37" s="35">
        <v>366000</v>
      </c>
      <c r="E37" s="18">
        <f>ROUND(D37/D$79*100,2)</f>
        <v>0.18</v>
      </c>
      <c r="F37" s="35">
        <v>2396000</v>
      </c>
      <c r="G37" s="31"/>
      <c r="H37" s="20">
        <v>0</v>
      </c>
      <c r="I37" s="19">
        <f>SUM(F37,H37)</f>
        <v>2396000</v>
      </c>
      <c r="J37" s="18">
        <f>ROUND(I37/I$79*100,2)</f>
        <v>1.0900000000000001</v>
      </c>
      <c r="K37" s="17">
        <f>I37-D37</f>
        <v>2030000</v>
      </c>
      <c r="L37" s="16">
        <f>ROUND(K37/D37*100,2)</f>
        <v>554.64</v>
      </c>
      <c r="M37" s="4"/>
      <c r="N37" s="4"/>
      <c r="O37" s="4"/>
      <c r="P37" s="4"/>
      <c r="Q37" s="4"/>
      <c r="R37" s="4"/>
      <c r="S37" s="6"/>
    </row>
    <row r="38" spans="1:19" s="5" customFormat="1" ht="13.5" customHeight="1" x14ac:dyDescent="0.15">
      <c r="A38" s="15"/>
      <c r="B38" s="63"/>
      <c r="C38" s="56"/>
      <c r="D38" s="14"/>
      <c r="E38" s="9"/>
      <c r="F38" s="14"/>
      <c r="G38" s="30"/>
      <c r="H38" s="29"/>
      <c r="I38" s="11"/>
      <c r="J38" s="9"/>
      <c r="K38" s="10"/>
      <c r="L38" s="9"/>
      <c r="M38" s="4"/>
      <c r="N38" s="4"/>
      <c r="O38" s="4"/>
      <c r="P38" s="4"/>
      <c r="Q38" s="4"/>
      <c r="R38" s="4"/>
      <c r="S38" s="6"/>
    </row>
    <row r="39" spans="1:19" s="5" customFormat="1" ht="13.5" customHeight="1" x14ac:dyDescent="0.15">
      <c r="A39" s="34"/>
      <c r="B39" s="51">
        <v>12</v>
      </c>
      <c r="C39" s="54" t="s">
        <v>20</v>
      </c>
      <c r="D39" s="28"/>
      <c r="E39" s="23"/>
      <c r="F39" s="28"/>
      <c r="G39" s="27"/>
      <c r="H39" s="26"/>
      <c r="I39" s="25"/>
      <c r="J39" s="23"/>
      <c r="K39" s="24"/>
      <c r="L39" s="23"/>
      <c r="M39" s="4"/>
      <c r="N39" s="4"/>
      <c r="O39" s="4"/>
      <c r="P39" s="4"/>
      <c r="Q39" s="4"/>
      <c r="R39" s="4"/>
      <c r="S39" s="6"/>
    </row>
    <row r="40" spans="1:19" s="5" customFormat="1" ht="13.5" customHeight="1" x14ac:dyDescent="0.15">
      <c r="A40" s="22"/>
      <c r="B40" s="62"/>
      <c r="C40" s="55"/>
      <c r="D40" s="35">
        <v>21700000</v>
      </c>
      <c r="E40" s="18">
        <f>ROUND(D40/D$79*100,2)</f>
        <v>10.44</v>
      </c>
      <c r="F40" s="35">
        <v>23700000</v>
      </c>
      <c r="G40" s="21"/>
      <c r="H40" s="20">
        <v>0</v>
      </c>
      <c r="I40" s="19">
        <f>SUM(F40,H40)</f>
        <v>23700000</v>
      </c>
      <c r="J40" s="18">
        <f>ROUND(I40/I$79*100,2)</f>
        <v>10.79</v>
      </c>
      <c r="K40" s="17">
        <f>I40-D40</f>
        <v>2000000</v>
      </c>
      <c r="L40" s="16">
        <f>ROUND(K40/D40*100,2)</f>
        <v>9.2200000000000006</v>
      </c>
      <c r="M40" s="4"/>
      <c r="N40" s="4"/>
      <c r="O40" s="4"/>
      <c r="P40" s="4"/>
      <c r="Q40" s="4"/>
      <c r="R40" s="4"/>
      <c r="S40" s="6"/>
    </row>
    <row r="41" spans="1:19" s="5" customFormat="1" ht="13.5" customHeight="1" x14ac:dyDescent="0.15">
      <c r="A41" s="22"/>
      <c r="B41" s="62"/>
      <c r="C41" s="55"/>
      <c r="D41" s="17"/>
      <c r="E41" s="18"/>
      <c r="F41" s="17"/>
      <c r="G41" s="30"/>
      <c r="H41" s="29"/>
      <c r="I41" s="19"/>
      <c r="J41" s="18"/>
      <c r="K41" s="38"/>
      <c r="L41" s="18"/>
      <c r="M41" s="4"/>
      <c r="N41" s="4"/>
      <c r="O41" s="4"/>
      <c r="P41" s="4"/>
      <c r="Q41" s="4"/>
      <c r="R41" s="4"/>
      <c r="S41" s="6"/>
    </row>
    <row r="42" spans="1:19" s="5" customFormat="1" ht="13.5" customHeight="1" x14ac:dyDescent="0.15">
      <c r="A42" s="34"/>
      <c r="B42" s="51">
        <v>13</v>
      </c>
      <c r="C42" s="69" t="s">
        <v>19</v>
      </c>
      <c r="D42" s="28"/>
      <c r="E42" s="23"/>
      <c r="F42" s="28"/>
      <c r="G42" s="27"/>
      <c r="H42" s="26"/>
      <c r="I42" s="25"/>
      <c r="J42" s="23"/>
      <c r="K42" s="24"/>
      <c r="L42" s="23"/>
      <c r="M42" s="4"/>
      <c r="N42" s="4"/>
      <c r="O42" s="4"/>
      <c r="P42" s="4"/>
      <c r="Q42" s="4"/>
      <c r="R42" s="4"/>
      <c r="S42" s="6"/>
    </row>
    <row r="43" spans="1:19" s="5" customFormat="1" ht="13.5" customHeight="1" x14ac:dyDescent="0.15">
      <c r="A43" s="22"/>
      <c r="B43" s="62"/>
      <c r="C43" s="70"/>
      <c r="D43" s="17">
        <v>60000</v>
      </c>
      <c r="E43" s="18">
        <f>ROUND(D43/D$79*100,2)</f>
        <v>0.03</v>
      </c>
      <c r="F43" s="35">
        <v>58000</v>
      </c>
      <c r="G43" s="31"/>
      <c r="H43" s="20">
        <v>0</v>
      </c>
      <c r="I43" s="19">
        <f>SUM(F43,H43)</f>
        <v>58000</v>
      </c>
      <c r="J43" s="18">
        <f>ROUND(I43/I$79*100,2)</f>
        <v>0.03</v>
      </c>
      <c r="K43" s="17">
        <f>I43-D43</f>
        <v>-2000</v>
      </c>
      <c r="L43" s="16">
        <f>ROUND(K43/D43*100,2)</f>
        <v>-3.33</v>
      </c>
      <c r="M43" s="4"/>
      <c r="N43" s="4"/>
      <c r="O43" s="4"/>
      <c r="P43" s="4"/>
      <c r="Q43" s="4"/>
      <c r="R43" s="4"/>
      <c r="S43" s="6"/>
    </row>
    <row r="44" spans="1:19" s="5" customFormat="1" ht="13.5" customHeight="1" x14ac:dyDescent="0.15">
      <c r="A44" s="15"/>
      <c r="B44" s="63"/>
      <c r="C44" s="71"/>
      <c r="D44" s="14"/>
      <c r="E44" s="9"/>
      <c r="F44" s="14"/>
      <c r="G44" s="30"/>
      <c r="H44" s="29"/>
      <c r="I44" s="11"/>
      <c r="J44" s="9"/>
      <c r="K44" s="10"/>
      <c r="L44" s="9"/>
      <c r="M44" s="4"/>
      <c r="N44" s="4"/>
      <c r="O44" s="4"/>
      <c r="P44" s="4"/>
      <c r="Q44" s="4"/>
      <c r="R44" s="4"/>
      <c r="S44" s="6"/>
    </row>
    <row r="45" spans="1:19" s="5" customFormat="1" ht="13.5" customHeight="1" x14ac:dyDescent="0.15">
      <c r="A45" s="57" t="s">
        <v>10</v>
      </c>
      <c r="B45" s="51">
        <v>14</v>
      </c>
      <c r="C45" s="54" t="s">
        <v>18</v>
      </c>
      <c r="D45" s="28"/>
      <c r="E45" s="23"/>
      <c r="F45" s="28"/>
      <c r="G45" s="27"/>
      <c r="H45" s="26"/>
      <c r="I45" s="25"/>
      <c r="J45" s="23"/>
      <c r="K45" s="24"/>
      <c r="L45" s="23"/>
      <c r="M45" s="4"/>
      <c r="N45" s="4"/>
      <c r="O45" s="4"/>
      <c r="P45" s="4"/>
      <c r="Q45" s="4"/>
      <c r="R45" s="4"/>
      <c r="S45" s="6"/>
    </row>
    <row r="46" spans="1:19" s="5" customFormat="1" ht="13.5" customHeight="1" x14ac:dyDescent="0.15">
      <c r="A46" s="60"/>
      <c r="B46" s="62"/>
      <c r="C46" s="55"/>
      <c r="D46" s="35">
        <v>1306155</v>
      </c>
      <c r="E46" s="18">
        <f>ROUND(D46/D$79*100,2)</f>
        <v>0.63</v>
      </c>
      <c r="F46" s="35">
        <v>997847</v>
      </c>
      <c r="G46" s="31"/>
      <c r="H46" s="20">
        <v>0</v>
      </c>
      <c r="I46" s="19">
        <f>SUM(F46,H46)</f>
        <v>997847</v>
      </c>
      <c r="J46" s="18">
        <f>ROUND(I46/I$79*100,2)</f>
        <v>0.45</v>
      </c>
      <c r="K46" s="17">
        <f>I46-D46</f>
        <v>-308308</v>
      </c>
      <c r="L46" s="16">
        <f>ROUND(K46/D46*100,2)</f>
        <v>-23.6</v>
      </c>
      <c r="M46" s="4"/>
      <c r="N46" s="4"/>
      <c r="O46" s="4"/>
      <c r="P46" s="4"/>
      <c r="Q46" s="4"/>
      <c r="R46" s="4"/>
      <c r="S46" s="6"/>
    </row>
    <row r="47" spans="1:19" s="5" customFormat="1" ht="13.5" customHeight="1" x14ac:dyDescent="0.15">
      <c r="A47" s="61"/>
      <c r="B47" s="63"/>
      <c r="C47" s="56"/>
      <c r="D47" s="14"/>
      <c r="E47" s="9"/>
      <c r="F47" s="14"/>
      <c r="G47" s="30"/>
      <c r="H47" s="29"/>
      <c r="I47" s="11"/>
      <c r="J47" s="9"/>
      <c r="K47" s="10"/>
      <c r="L47" s="9"/>
      <c r="M47" s="4"/>
      <c r="N47" s="4"/>
      <c r="O47" s="4"/>
      <c r="P47" s="4"/>
      <c r="Q47" s="4"/>
      <c r="R47" s="4"/>
      <c r="S47" s="6"/>
    </row>
    <row r="48" spans="1:19" s="5" customFormat="1" ht="13.5" customHeight="1" x14ac:dyDescent="0.15">
      <c r="A48" s="57" t="s">
        <v>10</v>
      </c>
      <c r="B48" s="51">
        <v>15</v>
      </c>
      <c r="C48" s="54" t="s">
        <v>17</v>
      </c>
      <c r="D48" s="28"/>
      <c r="E48" s="23"/>
      <c r="F48" s="28"/>
      <c r="G48" s="27"/>
      <c r="H48" s="26"/>
      <c r="I48" s="25"/>
      <c r="J48" s="23"/>
      <c r="K48" s="24"/>
      <c r="L48" s="23"/>
      <c r="M48" s="4"/>
      <c r="N48" s="4"/>
      <c r="O48" s="4"/>
      <c r="P48" s="4"/>
      <c r="Q48" s="4"/>
      <c r="R48" s="4"/>
      <c r="S48" s="6"/>
    </row>
    <row r="49" spans="1:19" s="5" customFormat="1" ht="13.5" customHeight="1" x14ac:dyDescent="0.15">
      <c r="A49" s="60"/>
      <c r="B49" s="62"/>
      <c r="C49" s="55"/>
      <c r="D49" s="35">
        <v>2690177</v>
      </c>
      <c r="E49" s="18">
        <f>ROUND(D49/D$79*100,2)</f>
        <v>1.29</v>
      </c>
      <c r="F49" s="35">
        <v>2851598</v>
      </c>
      <c r="G49" s="31"/>
      <c r="H49" s="20">
        <v>0</v>
      </c>
      <c r="I49" s="19">
        <f>SUM(F49,H49)</f>
        <v>2851598</v>
      </c>
      <c r="J49" s="18">
        <f>ROUND(I49/I$79*100,2)</f>
        <v>1.3</v>
      </c>
      <c r="K49" s="17">
        <f>I49-D49</f>
        <v>161421</v>
      </c>
      <c r="L49" s="16">
        <f>ROUND(K49/D49*100,2)</f>
        <v>6</v>
      </c>
      <c r="M49" s="4"/>
      <c r="N49" s="4"/>
      <c r="O49" s="4"/>
      <c r="P49" s="4"/>
      <c r="Q49" s="4"/>
      <c r="R49" s="4"/>
      <c r="S49" s="6"/>
    </row>
    <row r="50" spans="1:19" s="5" customFormat="1" ht="13.5" customHeight="1" x14ac:dyDescent="0.15">
      <c r="A50" s="61"/>
      <c r="B50" s="63"/>
      <c r="C50" s="56"/>
      <c r="D50" s="14"/>
      <c r="E50" s="9"/>
      <c r="F50" s="14"/>
      <c r="G50" s="30"/>
      <c r="H50" s="29"/>
      <c r="I50" s="11"/>
      <c r="J50" s="9"/>
      <c r="K50" s="10"/>
      <c r="L50" s="9"/>
      <c r="M50" s="4"/>
      <c r="N50" s="4"/>
      <c r="O50" s="4"/>
      <c r="P50" s="4"/>
      <c r="Q50" s="4"/>
      <c r="R50" s="4"/>
      <c r="S50" s="6"/>
    </row>
    <row r="51" spans="1:19" s="5" customFormat="1" ht="13.5" customHeight="1" x14ac:dyDescent="0.15">
      <c r="A51" s="34"/>
      <c r="B51" s="51">
        <v>16</v>
      </c>
      <c r="C51" s="54" t="s">
        <v>16</v>
      </c>
      <c r="D51" s="28"/>
      <c r="E51" s="23"/>
      <c r="F51" s="28"/>
      <c r="G51" s="27"/>
      <c r="H51" s="26"/>
      <c r="I51" s="25"/>
      <c r="J51" s="23"/>
      <c r="K51" s="24"/>
      <c r="L51" s="23"/>
      <c r="M51" s="4"/>
      <c r="N51" s="4"/>
      <c r="O51" s="4"/>
      <c r="P51" s="4"/>
      <c r="Q51" s="4"/>
      <c r="R51" s="4"/>
      <c r="S51" s="6"/>
    </row>
    <row r="52" spans="1:19" s="5" customFormat="1" ht="13.5" customHeight="1" x14ac:dyDescent="0.15">
      <c r="A52" s="22"/>
      <c r="B52" s="62"/>
      <c r="C52" s="55"/>
      <c r="D52" s="35">
        <v>44400002</v>
      </c>
      <c r="E52" s="18">
        <f>ROUND(D52/D$79*100,2)</f>
        <v>21.37</v>
      </c>
      <c r="F52" s="35">
        <v>46957562</v>
      </c>
      <c r="G52" s="37"/>
      <c r="H52" s="36">
        <v>0</v>
      </c>
      <c r="I52" s="19">
        <f>SUM(F52,H52)</f>
        <v>46957562</v>
      </c>
      <c r="J52" s="18">
        <f>ROUND(I52/I$79*100,2)</f>
        <v>21.37</v>
      </c>
      <c r="K52" s="17">
        <f>I52-D52</f>
        <v>2557560</v>
      </c>
      <c r="L52" s="16">
        <f>ROUND(K52/D52*100,2)</f>
        <v>5.76</v>
      </c>
      <c r="M52" s="4"/>
      <c r="N52" s="4"/>
      <c r="O52" s="4"/>
      <c r="P52" s="4"/>
      <c r="Q52" s="4"/>
      <c r="R52" s="4"/>
      <c r="S52" s="6"/>
    </row>
    <row r="53" spans="1:19" s="5" customFormat="1" ht="13.5" customHeight="1" x14ac:dyDescent="0.15">
      <c r="A53" s="15"/>
      <c r="B53" s="63"/>
      <c r="C53" s="56"/>
      <c r="D53" s="14"/>
      <c r="E53" s="9"/>
      <c r="F53" s="14"/>
      <c r="G53" s="30"/>
      <c r="H53" s="29"/>
      <c r="I53" s="11"/>
      <c r="J53" s="9"/>
      <c r="K53" s="10"/>
      <c r="L53" s="9"/>
      <c r="M53" s="4"/>
      <c r="N53" s="4"/>
      <c r="O53" s="4"/>
      <c r="P53" s="4"/>
      <c r="Q53" s="4"/>
      <c r="R53" s="4"/>
      <c r="S53" s="6"/>
    </row>
    <row r="54" spans="1:19" s="5" customFormat="1" ht="13.5" customHeight="1" x14ac:dyDescent="0.15">
      <c r="A54" s="34"/>
      <c r="B54" s="51">
        <v>17</v>
      </c>
      <c r="C54" s="54" t="s">
        <v>15</v>
      </c>
      <c r="D54" s="28"/>
      <c r="E54" s="23"/>
      <c r="F54" s="28"/>
      <c r="G54" s="27"/>
      <c r="H54" s="26"/>
      <c r="I54" s="25"/>
      <c r="J54" s="23"/>
      <c r="K54" s="24"/>
      <c r="L54" s="23"/>
      <c r="M54" s="4"/>
      <c r="N54" s="4"/>
      <c r="O54" s="4"/>
      <c r="P54" s="4"/>
      <c r="Q54" s="4"/>
      <c r="R54" s="4"/>
      <c r="S54" s="6"/>
    </row>
    <row r="55" spans="1:19" s="5" customFormat="1" ht="13.5" customHeight="1" x14ac:dyDescent="0.15">
      <c r="A55" s="22"/>
      <c r="B55" s="62"/>
      <c r="C55" s="55"/>
      <c r="D55" s="35">
        <v>17008212</v>
      </c>
      <c r="E55" s="18">
        <f>ROUND(D55/D$79*100,2)</f>
        <v>8.19</v>
      </c>
      <c r="F55" s="35">
        <v>17089809</v>
      </c>
      <c r="G55" s="31"/>
      <c r="H55" s="20">
        <v>0</v>
      </c>
      <c r="I55" s="19">
        <f>SUM(F55,H55)</f>
        <v>17089809</v>
      </c>
      <c r="J55" s="18">
        <f>ROUND(I55/I$79*100,2)</f>
        <v>7.78</v>
      </c>
      <c r="K55" s="17">
        <f>I55-D55</f>
        <v>81597</v>
      </c>
      <c r="L55" s="16">
        <f>ROUND(K55/D55*100,2)</f>
        <v>0.48</v>
      </c>
      <c r="M55" s="4"/>
      <c r="N55" s="4"/>
      <c r="O55" s="4"/>
      <c r="P55" s="4"/>
      <c r="Q55" s="4"/>
      <c r="R55" s="4"/>
      <c r="S55" s="6"/>
    </row>
    <row r="56" spans="1:19" s="5" customFormat="1" ht="13.5" customHeight="1" x14ac:dyDescent="0.15">
      <c r="A56" s="15"/>
      <c r="B56" s="63"/>
      <c r="C56" s="56"/>
      <c r="D56" s="14"/>
      <c r="E56" s="9"/>
      <c r="F56" s="14"/>
      <c r="G56" s="30"/>
      <c r="H56" s="29"/>
      <c r="I56" s="11"/>
      <c r="J56" s="9"/>
      <c r="K56" s="10"/>
      <c r="L56" s="9"/>
      <c r="M56" s="4"/>
      <c r="N56" s="4"/>
      <c r="O56" s="4"/>
      <c r="P56" s="4"/>
      <c r="Q56" s="4"/>
      <c r="R56" s="4"/>
      <c r="S56" s="6"/>
    </row>
    <row r="57" spans="1:19" s="5" customFormat="1" ht="13.5" customHeight="1" x14ac:dyDescent="0.15">
      <c r="A57" s="57" t="s">
        <v>10</v>
      </c>
      <c r="B57" s="51">
        <v>18</v>
      </c>
      <c r="C57" s="54" t="s">
        <v>14</v>
      </c>
      <c r="D57" s="28"/>
      <c r="E57" s="23"/>
      <c r="F57" s="28"/>
      <c r="G57" s="27"/>
      <c r="H57" s="26"/>
      <c r="I57" s="25"/>
      <c r="J57" s="23"/>
      <c r="K57" s="24"/>
      <c r="L57" s="23"/>
      <c r="M57" s="4"/>
      <c r="N57" s="4"/>
      <c r="O57" s="4"/>
      <c r="P57" s="4"/>
      <c r="Q57" s="4"/>
      <c r="R57" s="4"/>
      <c r="S57" s="6"/>
    </row>
    <row r="58" spans="1:19" s="5" customFormat="1" ht="13.5" customHeight="1" x14ac:dyDescent="0.15">
      <c r="A58" s="60"/>
      <c r="B58" s="62"/>
      <c r="C58" s="55"/>
      <c r="D58" s="35">
        <v>77847</v>
      </c>
      <c r="E58" s="18">
        <f>ROUND(D58/D$79*100,2)</f>
        <v>0.04</v>
      </c>
      <c r="F58" s="35">
        <v>95185</v>
      </c>
      <c r="G58" s="31"/>
      <c r="H58" s="20">
        <v>0</v>
      </c>
      <c r="I58" s="19">
        <f>SUM(F58,H58)</f>
        <v>95185</v>
      </c>
      <c r="J58" s="18">
        <f>ROUND(I58/I$79*100,2)</f>
        <v>0.04</v>
      </c>
      <c r="K58" s="17">
        <f>I58-D58</f>
        <v>17338</v>
      </c>
      <c r="L58" s="16">
        <f>ROUND(K58/D58*100,2)</f>
        <v>22.27</v>
      </c>
      <c r="M58" s="4"/>
      <c r="N58" s="4"/>
      <c r="O58" s="4"/>
      <c r="P58" s="4"/>
      <c r="Q58" s="4"/>
      <c r="R58" s="4"/>
      <c r="S58" s="6"/>
    </row>
    <row r="59" spans="1:19" s="5" customFormat="1" ht="13.5" customHeight="1" x14ac:dyDescent="0.15">
      <c r="A59" s="61"/>
      <c r="B59" s="63"/>
      <c r="C59" s="56"/>
      <c r="D59" s="14"/>
      <c r="E59" s="9"/>
      <c r="F59" s="14"/>
      <c r="G59" s="30"/>
      <c r="H59" s="29"/>
      <c r="I59" s="11"/>
      <c r="J59" s="9"/>
      <c r="K59" s="10"/>
      <c r="L59" s="9"/>
      <c r="M59" s="4"/>
      <c r="N59" s="4"/>
      <c r="O59" s="4"/>
      <c r="P59" s="4"/>
      <c r="Q59" s="4"/>
      <c r="R59" s="4"/>
      <c r="S59" s="6"/>
    </row>
    <row r="60" spans="1:19" s="5" customFormat="1" ht="13.5" customHeight="1" x14ac:dyDescent="0.15">
      <c r="A60" s="57" t="s">
        <v>10</v>
      </c>
      <c r="B60" s="51">
        <v>19</v>
      </c>
      <c r="C60" s="54" t="s">
        <v>13</v>
      </c>
      <c r="D60" s="28"/>
      <c r="E60" s="23"/>
      <c r="F60" s="28"/>
      <c r="G60" s="27"/>
      <c r="H60" s="26"/>
      <c r="I60" s="25"/>
      <c r="J60" s="23"/>
      <c r="K60" s="24"/>
      <c r="L60" s="23"/>
      <c r="M60" s="4"/>
      <c r="N60" s="4"/>
      <c r="O60" s="4"/>
      <c r="P60" s="4"/>
      <c r="Q60" s="4"/>
      <c r="R60" s="4"/>
      <c r="S60" s="6"/>
    </row>
    <row r="61" spans="1:19" s="5" customFormat="1" ht="13.5" customHeight="1" x14ac:dyDescent="0.15">
      <c r="A61" s="60"/>
      <c r="B61" s="62"/>
      <c r="C61" s="55"/>
      <c r="D61" s="35">
        <v>1200000</v>
      </c>
      <c r="E61" s="18">
        <f>ROUND(D61/D$79*100,2)</f>
        <v>0.57999999999999996</v>
      </c>
      <c r="F61" s="35">
        <v>2300000</v>
      </c>
      <c r="G61" s="31"/>
      <c r="H61" s="20">
        <v>0</v>
      </c>
      <c r="I61" s="19">
        <f>SUM(F61,H61)</f>
        <v>2300000</v>
      </c>
      <c r="J61" s="18">
        <f>ROUND(I61/I$79*100,2)</f>
        <v>1.05</v>
      </c>
      <c r="K61" s="17">
        <f>I61-D61</f>
        <v>1100000</v>
      </c>
      <c r="L61" s="16">
        <f>ROUND(K61/D61*100,2)</f>
        <v>91.67</v>
      </c>
      <c r="M61" s="4"/>
      <c r="N61" s="4"/>
      <c r="O61" s="4"/>
      <c r="P61" s="4"/>
      <c r="Q61" s="4"/>
      <c r="R61" s="4"/>
      <c r="S61" s="6"/>
    </row>
    <row r="62" spans="1:19" s="5" customFormat="1" ht="13.5" customHeight="1" x14ac:dyDescent="0.15">
      <c r="A62" s="61"/>
      <c r="B62" s="63"/>
      <c r="C62" s="56"/>
      <c r="D62" s="14"/>
      <c r="E62" s="9"/>
      <c r="F62" s="14"/>
      <c r="G62" s="30"/>
      <c r="H62" s="29"/>
      <c r="I62" s="11"/>
      <c r="J62" s="9"/>
      <c r="K62" s="10"/>
      <c r="L62" s="9"/>
      <c r="M62" s="4"/>
      <c r="N62" s="4"/>
      <c r="O62" s="4"/>
      <c r="P62" s="4"/>
      <c r="Q62" s="4"/>
      <c r="R62" s="4"/>
      <c r="S62" s="6"/>
    </row>
    <row r="63" spans="1:19" s="5" customFormat="1" ht="13.5" customHeight="1" x14ac:dyDescent="0.15">
      <c r="A63" s="57" t="s">
        <v>10</v>
      </c>
      <c r="B63" s="51">
        <v>20</v>
      </c>
      <c r="C63" s="54" t="s">
        <v>12</v>
      </c>
      <c r="D63" s="28"/>
      <c r="E63" s="23"/>
      <c r="F63" s="28"/>
      <c r="G63" s="27"/>
      <c r="H63" s="26"/>
      <c r="I63" s="25"/>
      <c r="J63" s="23"/>
      <c r="K63" s="24"/>
      <c r="L63" s="23"/>
      <c r="M63" s="4"/>
      <c r="N63" s="4"/>
      <c r="O63" s="4"/>
      <c r="P63" s="4"/>
      <c r="Q63" s="4"/>
      <c r="R63" s="4"/>
      <c r="S63" s="6"/>
    </row>
    <row r="64" spans="1:19" s="5" customFormat="1" ht="13.5" customHeight="1" x14ac:dyDescent="0.15">
      <c r="A64" s="60"/>
      <c r="B64" s="62"/>
      <c r="C64" s="55"/>
      <c r="D64" s="35">
        <v>16951907</v>
      </c>
      <c r="E64" s="18">
        <f>ROUND(D64/D$79*100,2)</f>
        <v>8.16</v>
      </c>
      <c r="F64" s="35">
        <v>21103140</v>
      </c>
      <c r="G64" s="21"/>
      <c r="H64" s="20">
        <v>14000</v>
      </c>
      <c r="I64" s="19">
        <f>SUM(F64,H64)</f>
        <v>21117140</v>
      </c>
      <c r="J64" s="18">
        <f>ROUND(I64/I$79*100,2)</f>
        <v>9.61</v>
      </c>
      <c r="K64" s="17">
        <f>I64-D64</f>
        <v>4165233</v>
      </c>
      <c r="L64" s="16">
        <f>ROUND(K64/D64*100,2)</f>
        <v>24.57</v>
      </c>
      <c r="M64" s="4"/>
      <c r="N64" s="4"/>
      <c r="O64" s="4"/>
      <c r="P64" s="4"/>
      <c r="Q64" s="4"/>
      <c r="R64" s="4"/>
      <c r="S64" s="6"/>
    </row>
    <row r="65" spans="1:27" s="5" customFormat="1" ht="13.5" customHeight="1" x14ac:dyDescent="0.15">
      <c r="A65" s="61"/>
      <c r="B65" s="63"/>
      <c r="C65" s="56"/>
      <c r="D65" s="14"/>
      <c r="E65" s="9"/>
      <c r="F65" s="14"/>
      <c r="G65" s="31"/>
      <c r="H65" s="20"/>
      <c r="I65" s="11"/>
      <c r="J65" s="9"/>
      <c r="K65" s="10"/>
      <c r="L65" s="9"/>
      <c r="M65" s="4"/>
      <c r="N65" s="4"/>
      <c r="O65" s="4"/>
      <c r="P65" s="4"/>
      <c r="Q65" s="4"/>
      <c r="R65" s="4"/>
      <c r="S65" s="6"/>
    </row>
    <row r="66" spans="1:27" s="5" customFormat="1" ht="13.5" customHeight="1" x14ac:dyDescent="0.15">
      <c r="A66" s="57" t="s">
        <v>10</v>
      </c>
      <c r="B66" s="51">
        <v>21</v>
      </c>
      <c r="C66" s="54" t="s">
        <v>11</v>
      </c>
      <c r="D66" s="28"/>
      <c r="E66" s="23"/>
      <c r="F66" s="28"/>
      <c r="G66" s="27"/>
      <c r="H66" s="26"/>
      <c r="I66" s="25"/>
      <c r="J66" s="23"/>
      <c r="K66" s="24"/>
      <c r="L66" s="23"/>
      <c r="M66" s="4"/>
      <c r="N66" s="4"/>
      <c r="O66" s="4"/>
      <c r="P66" s="4"/>
      <c r="Q66" s="4"/>
      <c r="R66" s="4"/>
      <c r="S66" s="6"/>
    </row>
    <row r="67" spans="1:27" s="5" customFormat="1" ht="13.5" customHeight="1" x14ac:dyDescent="0.15">
      <c r="A67" s="60"/>
      <c r="B67" s="62"/>
      <c r="C67" s="55"/>
      <c r="D67" s="35">
        <v>900000</v>
      </c>
      <c r="E67" s="18">
        <f>ROUND(D67/D$79*100,2)</f>
        <v>0.43</v>
      </c>
      <c r="F67" s="35">
        <v>900000</v>
      </c>
      <c r="G67" s="31"/>
      <c r="H67" s="20">
        <v>0</v>
      </c>
      <c r="I67" s="19">
        <f>SUM(F67,H67)</f>
        <v>900000</v>
      </c>
      <c r="J67" s="18">
        <f>ROUND(I67/I$79*100,2)</f>
        <v>0.41</v>
      </c>
      <c r="K67" s="17">
        <f>I67-D67</f>
        <v>0</v>
      </c>
      <c r="L67" s="16">
        <f>ROUND(K67/D67*100,2)</f>
        <v>0</v>
      </c>
      <c r="M67" s="4"/>
      <c r="N67" s="4"/>
      <c r="O67" s="4"/>
      <c r="P67" s="4"/>
      <c r="Q67" s="4"/>
      <c r="R67" s="4"/>
      <c r="S67" s="6"/>
    </row>
    <row r="68" spans="1:27" s="5" customFormat="1" ht="13.5" customHeight="1" x14ac:dyDescent="0.15">
      <c r="A68" s="61"/>
      <c r="B68" s="63"/>
      <c r="C68" s="56"/>
      <c r="D68" s="14"/>
      <c r="E68" s="9"/>
      <c r="F68" s="14"/>
      <c r="G68" s="30"/>
      <c r="H68" s="29"/>
      <c r="I68" s="11"/>
      <c r="J68" s="9"/>
      <c r="K68" s="10"/>
      <c r="L68" s="9"/>
      <c r="M68" s="4"/>
      <c r="N68" s="4"/>
      <c r="O68" s="4"/>
      <c r="P68" s="4"/>
      <c r="Q68" s="4"/>
      <c r="R68" s="4"/>
      <c r="S68" s="6"/>
    </row>
    <row r="69" spans="1:27" s="5" customFormat="1" ht="13.5" customHeight="1" x14ac:dyDescent="0.15">
      <c r="A69" s="57" t="s">
        <v>10</v>
      </c>
      <c r="B69" s="51">
        <v>22</v>
      </c>
      <c r="C69" s="54" t="s">
        <v>9</v>
      </c>
      <c r="D69" s="28"/>
      <c r="E69" s="23"/>
      <c r="F69" s="28"/>
      <c r="G69" s="27"/>
      <c r="H69" s="26"/>
      <c r="I69" s="25"/>
      <c r="J69" s="23"/>
      <c r="K69" s="24"/>
      <c r="L69" s="23"/>
      <c r="M69" s="4"/>
      <c r="N69" s="4"/>
      <c r="O69" s="4"/>
      <c r="P69" s="4"/>
      <c r="Q69" s="4"/>
      <c r="R69" s="4"/>
      <c r="S69" s="6"/>
    </row>
    <row r="70" spans="1:27" s="5" customFormat="1" ht="13.5" customHeight="1" x14ac:dyDescent="0.15">
      <c r="A70" s="60"/>
      <c r="B70" s="62"/>
      <c r="C70" s="55"/>
      <c r="D70" s="35">
        <v>9345300</v>
      </c>
      <c r="E70" s="18">
        <f>ROUND(D70/D$79*100,2)</f>
        <v>4.5</v>
      </c>
      <c r="F70" s="35">
        <v>8778459</v>
      </c>
      <c r="G70" s="21"/>
      <c r="H70" s="20">
        <v>913</v>
      </c>
      <c r="I70" s="19">
        <f>SUM(F70,H70)</f>
        <v>8779372</v>
      </c>
      <c r="J70" s="18">
        <f>ROUND(I70/I$79*100,2)</f>
        <v>4</v>
      </c>
      <c r="K70" s="17">
        <f>I70-D70</f>
        <v>-565928</v>
      </c>
      <c r="L70" s="16">
        <f>ROUND(K70/D70*100,2)</f>
        <v>-6.06</v>
      </c>
      <c r="M70" s="4"/>
      <c r="N70" s="4"/>
      <c r="O70" s="4"/>
      <c r="P70" s="4"/>
      <c r="Q70" s="4"/>
      <c r="R70" s="4"/>
      <c r="S70" s="6"/>
      <c r="T70" s="32"/>
      <c r="U70" s="32"/>
      <c r="V70" s="32"/>
      <c r="W70" s="32"/>
      <c r="X70" s="32"/>
      <c r="Y70" s="32"/>
      <c r="Z70" s="32"/>
      <c r="AA70" s="32"/>
    </row>
    <row r="71" spans="1:27" s="5" customFormat="1" ht="13.5" customHeight="1" x14ac:dyDescent="0.15">
      <c r="A71" s="61"/>
      <c r="B71" s="63"/>
      <c r="C71" s="56"/>
      <c r="D71" s="14"/>
      <c r="E71" s="9"/>
      <c r="F71" s="14"/>
      <c r="G71" s="30"/>
      <c r="H71" s="29"/>
      <c r="I71" s="11"/>
      <c r="J71" s="9"/>
      <c r="K71" s="10"/>
      <c r="L71" s="9"/>
      <c r="M71" s="4"/>
      <c r="N71" s="4"/>
      <c r="O71" s="4"/>
      <c r="P71" s="4"/>
      <c r="Q71" s="4"/>
      <c r="R71" s="4"/>
      <c r="S71" s="6"/>
      <c r="T71" s="32"/>
      <c r="U71" s="32"/>
      <c r="V71" s="32"/>
      <c r="W71" s="32"/>
      <c r="X71" s="32"/>
      <c r="Y71" s="32"/>
      <c r="Z71" s="32"/>
      <c r="AA71" s="32"/>
    </row>
    <row r="72" spans="1:27" s="5" customFormat="1" ht="13.5" customHeight="1" x14ac:dyDescent="0.15">
      <c r="A72" s="34"/>
      <c r="B72" s="51">
        <v>23</v>
      </c>
      <c r="C72" s="54" t="s">
        <v>8</v>
      </c>
      <c r="D72" s="28"/>
      <c r="E72" s="23"/>
      <c r="F72" s="28"/>
      <c r="G72" s="27"/>
      <c r="H72" s="26"/>
      <c r="I72" s="25"/>
      <c r="J72" s="23"/>
      <c r="K72" s="24"/>
      <c r="L72" s="23"/>
      <c r="M72" s="4"/>
      <c r="N72" s="4"/>
      <c r="O72" s="4"/>
      <c r="P72" s="4"/>
      <c r="Q72" s="4"/>
      <c r="R72" s="4"/>
      <c r="S72" s="6"/>
    </row>
    <row r="73" spans="1:27" s="5" customFormat="1" ht="13.5" customHeight="1" x14ac:dyDescent="0.15">
      <c r="A73" s="22"/>
      <c r="B73" s="62"/>
      <c r="C73" s="55"/>
      <c r="D73" s="35">
        <v>11009000</v>
      </c>
      <c r="E73" s="18">
        <f>ROUND(D73/D$79*100,2)</f>
        <v>5.3</v>
      </c>
      <c r="F73" s="35">
        <v>13635000</v>
      </c>
      <c r="G73" s="31"/>
      <c r="H73" s="20">
        <v>0</v>
      </c>
      <c r="I73" s="19">
        <f>SUM(F73,H73)</f>
        <v>13635000</v>
      </c>
      <c r="J73" s="18">
        <f>ROUND(I73/I$79*100,2)</f>
        <v>6.21</v>
      </c>
      <c r="K73" s="17">
        <f>I73-D73</f>
        <v>2626000</v>
      </c>
      <c r="L73" s="16">
        <f>ROUND(K73/D73*100,2)</f>
        <v>23.85</v>
      </c>
      <c r="M73" s="4"/>
      <c r="N73" s="4"/>
      <c r="O73" s="4"/>
      <c r="P73" s="4"/>
      <c r="Q73" s="4"/>
      <c r="R73" s="4"/>
      <c r="S73" s="6"/>
    </row>
    <row r="74" spans="1:27" s="5" customFormat="1" ht="13.5" customHeight="1" x14ac:dyDescent="0.15">
      <c r="A74" s="15"/>
      <c r="B74" s="63"/>
      <c r="C74" s="56"/>
      <c r="D74" s="14"/>
      <c r="E74" s="9"/>
      <c r="F74" s="14"/>
      <c r="G74" s="30"/>
      <c r="H74" s="29"/>
      <c r="I74" s="11"/>
      <c r="J74" s="9"/>
      <c r="K74" s="10"/>
      <c r="L74" s="9"/>
      <c r="M74" s="4"/>
      <c r="N74" s="4"/>
      <c r="O74" s="4"/>
      <c r="P74" s="4"/>
      <c r="Q74" s="4"/>
      <c r="R74" s="4"/>
      <c r="S74" s="6"/>
    </row>
    <row r="75" spans="1:27" s="5" customFormat="1" ht="13.5" hidden="1" customHeight="1" x14ac:dyDescent="0.15">
      <c r="A75" s="34"/>
      <c r="B75" s="51"/>
      <c r="C75" s="54" t="s">
        <v>7</v>
      </c>
      <c r="D75" s="28"/>
      <c r="E75" s="23"/>
      <c r="F75" s="28"/>
      <c r="G75" s="27"/>
      <c r="H75" s="26"/>
      <c r="I75" s="25"/>
      <c r="J75" s="23"/>
      <c r="K75" s="24"/>
      <c r="L75" s="23"/>
      <c r="M75" s="4"/>
      <c r="N75" s="4"/>
      <c r="O75" s="4"/>
      <c r="P75" s="4"/>
      <c r="Q75" s="4"/>
      <c r="R75" s="4"/>
      <c r="S75" s="6"/>
    </row>
    <row r="76" spans="1:27" s="5" customFormat="1" ht="13.5" hidden="1" customHeight="1" x14ac:dyDescent="0.15">
      <c r="A76" s="22"/>
      <c r="B76" s="62"/>
      <c r="C76" s="55"/>
      <c r="D76" s="17">
        <v>0</v>
      </c>
      <c r="E76" s="18">
        <f>ROUND(D76/D$79*100,2)</f>
        <v>0</v>
      </c>
      <c r="F76" s="17">
        <v>0</v>
      </c>
      <c r="G76" s="31"/>
      <c r="H76" s="20"/>
      <c r="I76" s="19">
        <f>SUM(F76,H76)</f>
        <v>0</v>
      </c>
      <c r="J76" s="18">
        <f>ROUND(I76/I$79*100,2)</f>
        <v>0</v>
      </c>
      <c r="K76" s="17">
        <f>I76-D76</f>
        <v>0</v>
      </c>
      <c r="L76" s="16" t="s">
        <v>6</v>
      </c>
      <c r="M76" s="4"/>
      <c r="N76" s="4"/>
      <c r="O76" s="4"/>
      <c r="P76" s="4"/>
      <c r="Q76" s="4"/>
      <c r="R76" s="4"/>
      <c r="S76" s="6"/>
    </row>
    <row r="77" spans="1:27" s="5" customFormat="1" ht="13.5" hidden="1" customHeight="1" x14ac:dyDescent="0.15">
      <c r="A77" s="15"/>
      <c r="B77" s="63"/>
      <c r="C77" s="56"/>
      <c r="D77" s="14"/>
      <c r="E77" s="9"/>
      <c r="F77" s="14"/>
      <c r="G77" s="30"/>
      <c r="H77" s="29"/>
      <c r="I77" s="11"/>
      <c r="J77" s="9"/>
      <c r="K77" s="10"/>
      <c r="L77" s="9"/>
      <c r="M77" s="4"/>
      <c r="N77" s="4"/>
      <c r="O77" s="4"/>
      <c r="P77" s="4"/>
      <c r="Q77" s="4"/>
      <c r="R77" s="4"/>
      <c r="S77" s="6"/>
    </row>
    <row r="78" spans="1:27" s="5" customFormat="1" ht="13.5" customHeight="1" x14ac:dyDescent="0.15">
      <c r="A78" s="57" t="s">
        <v>5</v>
      </c>
      <c r="B78" s="51"/>
      <c r="C78" s="66"/>
      <c r="D78" s="28"/>
      <c r="E78" s="23"/>
      <c r="F78" s="28"/>
      <c r="G78" s="27"/>
      <c r="H78" s="26"/>
      <c r="I78" s="25"/>
      <c r="J78" s="23"/>
      <c r="K78" s="24"/>
      <c r="L78" s="23"/>
      <c r="M78" s="4"/>
      <c r="N78" s="4"/>
      <c r="O78" s="4"/>
      <c r="P78" s="4"/>
      <c r="Q78" s="4"/>
      <c r="R78" s="4"/>
      <c r="S78" s="6"/>
    </row>
    <row r="79" spans="1:27" s="5" customFormat="1" ht="13.5" customHeight="1" x14ac:dyDescent="0.15">
      <c r="A79" s="58"/>
      <c r="B79" s="52"/>
      <c r="C79" s="67"/>
      <c r="D79" s="17">
        <f>SUM(D6:D77)</f>
        <v>207770000</v>
      </c>
      <c r="E79" s="18">
        <f>ROUND(D79/D$79*100,2)</f>
        <v>100</v>
      </c>
      <c r="F79" s="17">
        <f>SUM(F6:F77)</f>
        <v>219725000</v>
      </c>
      <c r="G79" s="64">
        <f>SUM(G6:H77)</f>
        <v>14913</v>
      </c>
      <c r="H79" s="65"/>
      <c r="I79" s="19">
        <f>SUM(F79,G79)</f>
        <v>219739913</v>
      </c>
      <c r="J79" s="18">
        <f>ROUND(I79/I$79*100,2)</f>
        <v>100</v>
      </c>
      <c r="K79" s="17">
        <f>I79-D79</f>
        <v>11969913</v>
      </c>
      <c r="L79" s="16">
        <f>ROUND(K79/D79*100,2)</f>
        <v>5.76</v>
      </c>
      <c r="M79" s="4"/>
      <c r="N79" s="4"/>
      <c r="O79" s="4"/>
      <c r="P79" s="4"/>
      <c r="Q79" s="4"/>
      <c r="R79" s="4"/>
      <c r="S79" s="6"/>
      <c r="T79" s="32"/>
      <c r="U79" s="32"/>
      <c r="V79" s="32"/>
      <c r="W79" s="32"/>
      <c r="X79" s="32"/>
      <c r="Y79" s="32"/>
      <c r="Z79" s="32"/>
      <c r="AA79" s="32"/>
    </row>
    <row r="80" spans="1:27" s="5" customFormat="1" ht="13.5" customHeight="1" x14ac:dyDescent="0.15">
      <c r="A80" s="59"/>
      <c r="B80" s="53"/>
      <c r="C80" s="68"/>
      <c r="D80" s="14"/>
      <c r="E80" s="9"/>
      <c r="F80" s="14"/>
      <c r="G80" s="30"/>
      <c r="H80" s="29"/>
      <c r="I80" s="11"/>
      <c r="J80" s="9"/>
      <c r="K80" s="10"/>
      <c r="L80" s="9"/>
      <c r="M80" s="4"/>
      <c r="N80" s="4"/>
      <c r="O80" s="4"/>
      <c r="P80" s="4"/>
      <c r="Q80" s="4"/>
      <c r="R80" s="4"/>
      <c r="S80" s="6"/>
    </row>
    <row r="81" spans="1:19" s="5" customFormat="1" ht="13.5" customHeight="1" x14ac:dyDescent="0.15">
      <c r="A81" s="48" t="s">
        <v>4</v>
      </c>
      <c r="B81" s="51" t="s">
        <v>3</v>
      </c>
      <c r="C81" s="54" t="s">
        <v>2</v>
      </c>
      <c r="D81" s="28"/>
      <c r="E81" s="23"/>
      <c r="F81" s="28"/>
      <c r="G81" s="27"/>
      <c r="H81" s="26"/>
      <c r="I81" s="25"/>
      <c r="J81" s="23"/>
      <c r="K81" s="24"/>
      <c r="L81" s="23"/>
      <c r="M81" s="4"/>
      <c r="N81" s="4"/>
      <c r="O81" s="4"/>
      <c r="P81" s="4"/>
      <c r="Q81" s="4"/>
      <c r="R81" s="4"/>
      <c r="S81" s="6"/>
    </row>
    <row r="82" spans="1:19" s="5" customFormat="1" ht="13.5" customHeight="1" x14ac:dyDescent="0.15">
      <c r="A82" s="49"/>
      <c r="B82" s="52"/>
      <c r="C82" s="55"/>
      <c r="D82" s="17">
        <f>SUM(D7,D46,D49,D58,D61,D64,D67,D70)</f>
        <v>98471386</v>
      </c>
      <c r="E82" s="18">
        <f>ROUND(D82/D$79*100,2)</f>
        <v>47.39</v>
      </c>
      <c r="F82" s="17">
        <f>SUM(F7,F46,F49,F58,F61,F64,F67,F70)</f>
        <v>101026229</v>
      </c>
      <c r="G82" s="31"/>
      <c r="H82" s="20">
        <f>H7+H46+H49+H58+H61+H64+H67+H70</f>
        <v>14913</v>
      </c>
      <c r="I82" s="19">
        <f>SUM(F82,H82)</f>
        <v>101041142</v>
      </c>
      <c r="J82" s="18">
        <f>ROUND(I82/I$79*100,2)</f>
        <v>45.98</v>
      </c>
      <c r="K82" s="17">
        <f>I82-D82</f>
        <v>2569756</v>
      </c>
      <c r="L82" s="16">
        <f>ROUND(K82/D82*100,2)</f>
        <v>2.61</v>
      </c>
      <c r="M82" s="4"/>
      <c r="N82" s="4"/>
      <c r="O82" s="4"/>
      <c r="P82" s="4"/>
      <c r="Q82" s="4"/>
      <c r="R82" s="4"/>
      <c r="S82" s="6"/>
    </row>
    <row r="83" spans="1:19" s="5" customFormat="1" ht="13.5" customHeight="1" x14ac:dyDescent="0.15">
      <c r="A83" s="49"/>
      <c r="B83" s="53"/>
      <c r="C83" s="56"/>
      <c r="D83" s="14"/>
      <c r="E83" s="9"/>
      <c r="F83" s="14"/>
      <c r="G83" s="30"/>
      <c r="H83" s="29"/>
      <c r="I83" s="11"/>
      <c r="J83" s="9"/>
      <c r="K83" s="10"/>
      <c r="L83" s="9"/>
      <c r="M83" s="4"/>
      <c r="N83" s="4"/>
      <c r="O83" s="4"/>
      <c r="P83" s="4"/>
      <c r="Q83" s="4"/>
      <c r="R83" s="4"/>
      <c r="S83" s="6"/>
    </row>
    <row r="84" spans="1:19" s="5" customFormat="1" ht="13.5" customHeight="1" x14ac:dyDescent="0.15">
      <c r="A84" s="49"/>
      <c r="B84" s="57"/>
      <c r="C84" s="54" t="s">
        <v>1</v>
      </c>
      <c r="D84" s="28"/>
      <c r="E84" s="23"/>
      <c r="F84" s="28"/>
      <c r="G84" s="27"/>
      <c r="H84" s="26"/>
      <c r="I84" s="25"/>
      <c r="J84" s="23"/>
      <c r="K84" s="24"/>
      <c r="L84" s="23"/>
      <c r="M84" s="4"/>
      <c r="N84" s="4"/>
      <c r="O84" s="4"/>
      <c r="P84" s="4"/>
      <c r="Q84" s="4"/>
      <c r="R84" s="4"/>
      <c r="S84" s="6"/>
    </row>
    <row r="85" spans="1:19" s="5" customFormat="1" ht="13.5" customHeight="1" x14ac:dyDescent="0.15">
      <c r="A85" s="49"/>
      <c r="B85" s="58"/>
      <c r="C85" s="55"/>
      <c r="D85" s="17">
        <f>D79-D82</f>
        <v>109298614</v>
      </c>
      <c r="E85" s="18">
        <f>ROUND(D85/D$79*100,2)</f>
        <v>52.61</v>
      </c>
      <c r="F85" s="17">
        <f>F79-F82</f>
        <v>118698771</v>
      </c>
      <c r="G85" s="64">
        <f>G79-H82</f>
        <v>0</v>
      </c>
      <c r="H85" s="65"/>
      <c r="I85" s="19">
        <f>SUM(F85,G85)</f>
        <v>118698771</v>
      </c>
      <c r="J85" s="18">
        <f>ROUND(I85/I$79*100,2)</f>
        <v>54.02</v>
      </c>
      <c r="K85" s="17">
        <f>I85-D85</f>
        <v>9400157</v>
      </c>
      <c r="L85" s="16">
        <f>ROUND(K85/D85*100,2)</f>
        <v>8.6</v>
      </c>
      <c r="M85" s="4"/>
      <c r="N85" s="4"/>
      <c r="O85" s="4"/>
      <c r="P85" s="4"/>
      <c r="Q85" s="4"/>
      <c r="R85" s="4"/>
      <c r="S85" s="6"/>
    </row>
    <row r="86" spans="1:19" s="5" customFormat="1" ht="13.5" customHeight="1" thickBot="1" x14ac:dyDescent="0.2">
      <c r="A86" s="50"/>
      <c r="B86" s="59"/>
      <c r="C86" s="56"/>
      <c r="D86" s="14"/>
      <c r="E86" s="9"/>
      <c r="F86" s="14"/>
      <c r="G86" s="13"/>
      <c r="H86" s="12"/>
      <c r="I86" s="11"/>
      <c r="J86" s="9"/>
      <c r="K86" s="10"/>
      <c r="L86" s="9"/>
      <c r="M86" s="4"/>
      <c r="N86" s="4"/>
      <c r="O86" s="4"/>
      <c r="P86" s="4"/>
      <c r="Q86" s="4"/>
      <c r="R86" s="4"/>
      <c r="S86" s="6"/>
    </row>
    <row r="87" spans="1:19" s="5" customFormat="1" ht="13.5" customHeight="1" thickTop="1" x14ac:dyDescent="0.15">
      <c r="A87" s="7" t="s">
        <v>0</v>
      </c>
      <c r="B87" s="7"/>
      <c r="C87" s="7"/>
      <c r="D87" s="7"/>
      <c r="E87" s="7"/>
      <c r="F87" s="7"/>
      <c r="G87" s="7"/>
      <c r="H87" s="8"/>
      <c r="I87" s="7"/>
      <c r="J87" s="7"/>
      <c r="K87" s="7"/>
      <c r="M87" s="4"/>
      <c r="N87" s="4"/>
      <c r="O87" s="4"/>
      <c r="P87" s="4"/>
      <c r="Q87" s="4"/>
      <c r="R87" s="4"/>
      <c r="S87" s="6"/>
    </row>
    <row r="88" spans="1:19" s="5" customFormat="1" ht="13.8" x14ac:dyDescent="0.15">
      <c r="M88" s="4"/>
      <c r="N88" s="4"/>
      <c r="O88" s="4"/>
      <c r="P88" s="4"/>
      <c r="Q88" s="4"/>
      <c r="R88" s="4"/>
      <c r="S88" s="6"/>
    </row>
    <row r="89" spans="1:19" s="5" customFormat="1" ht="13.8" x14ac:dyDescent="0.15">
      <c r="M89" s="4"/>
      <c r="N89" s="4"/>
      <c r="O89" s="4"/>
      <c r="P89" s="4"/>
      <c r="Q89" s="4"/>
      <c r="R89" s="4"/>
      <c r="S89" s="6"/>
    </row>
    <row r="90" spans="1:19" s="5" customFormat="1" ht="13.8" x14ac:dyDescent="0.15">
      <c r="M90" s="4"/>
      <c r="N90" s="4"/>
      <c r="O90" s="4"/>
      <c r="P90" s="4"/>
      <c r="Q90" s="4"/>
      <c r="R90" s="4"/>
      <c r="S90" s="6"/>
    </row>
    <row r="91" spans="1:19" s="5" customFormat="1" ht="13.8" x14ac:dyDescent="0.15">
      <c r="M91" s="4"/>
      <c r="N91" s="4"/>
      <c r="O91" s="4"/>
      <c r="P91" s="4"/>
      <c r="Q91" s="4"/>
      <c r="R91" s="4"/>
      <c r="S91" s="6"/>
    </row>
    <row r="92" spans="1:19" s="5" customFormat="1" ht="13.8" x14ac:dyDescent="0.15">
      <c r="M92" s="4"/>
      <c r="N92" s="4"/>
      <c r="O92" s="4"/>
      <c r="P92" s="4"/>
      <c r="Q92" s="4"/>
      <c r="R92" s="4"/>
      <c r="S92" s="6"/>
    </row>
    <row r="93" spans="1:19" s="5" customFormat="1" ht="13.8" x14ac:dyDescent="0.15">
      <c r="M93" s="4"/>
      <c r="N93" s="4"/>
      <c r="O93" s="4"/>
      <c r="P93" s="4"/>
      <c r="Q93" s="4"/>
      <c r="R93" s="4"/>
      <c r="S93" s="6"/>
    </row>
    <row r="94" spans="1:19" s="5" customFormat="1" ht="13.8" x14ac:dyDescent="0.15">
      <c r="M94" s="4"/>
      <c r="N94" s="4"/>
      <c r="O94" s="4"/>
      <c r="P94" s="4"/>
      <c r="Q94" s="4"/>
      <c r="R94" s="4"/>
      <c r="S94" s="6"/>
    </row>
    <row r="95" spans="1:19" s="5" customFormat="1" ht="13.8" x14ac:dyDescent="0.15">
      <c r="M95" s="4"/>
      <c r="N95" s="4"/>
      <c r="O95" s="4"/>
      <c r="P95" s="4"/>
      <c r="Q95" s="4"/>
      <c r="R95" s="4"/>
      <c r="S95" s="6"/>
    </row>
    <row r="96" spans="1:19" s="5" customFormat="1" ht="13.8" x14ac:dyDescent="0.15">
      <c r="M96" s="4"/>
      <c r="N96" s="4"/>
      <c r="O96" s="4"/>
      <c r="P96" s="4"/>
      <c r="Q96" s="4"/>
      <c r="R96" s="4"/>
      <c r="S96" s="6"/>
    </row>
    <row r="97" spans="1:19" s="5" customFormat="1" ht="13.8" x14ac:dyDescent="0.15">
      <c r="M97" s="4"/>
      <c r="N97" s="4"/>
      <c r="O97" s="4"/>
      <c r="P97" s="4"/>
      <c r="Q97" s="4"/>
      <c r="R97" s="4"/>
      <c r="S97" s="6"/>
    </row>
    <row r="98" spans="1:19" s="5" customFormat="1" ht="13.8" x14ac:dyDescent="0.15">
      <c r="M98" s="4"/>
      <c r="N98" s="4"/>
      <c r="O98" s="4"/>
      <c r="P98" s="4"/>
      <c r="Q98" s="4"/>
      <c r="R98" s="4"/>
      <c r="S98" s="6"/>
    </row>
    <row r="99" spans="1:19" s="5" customFormat="1" ht="13.8" x14ac:dyDescent="0.15">
      <c r="M99" s="4"/>
      <c r="N99" s="4"/>
      <c r="O99" s="4"/>
      <c r="P99" s="4"/>
      <c r="Q99" s="4"/>
      <c r="R99" s="4"/>
      <c r="S99" s="6"/>
    </row>
    <row r="100" spans="1:19" s="5" customFormat="1" ht="13.8" x14ac:dyDescent="0.15">
      <c r="M100" s="4"/>
      <c r="N100" s="4"/>
      <c r="O100" s="4"/>
      <c r="P100" s="4"/>
      <c r="Q100" s="4"/>
      <c r="R100" s="4"/>
      <c r="S100" s="6"/>
    </row>
    <row r="101" spans="1:19" s="5" customFormat="1" ht="13.8" x14ac:dyDescent="0.15">
      <c r="M101" s="4"/>
      <c r="N101" s="4"/>
      <c r="O101" s="4"/>
      <c r="P101" s="4"/>
      <c r="Q101" s="4"/>
      <c r="R101" s="4"/>
      <c r="S101" s="6"/>
    </row>
    <row r="102" spans="1:19" s="5" customFormat="1" ht="13.8" x14ac:dyDescent="0.15">
      <c r="M102" s="4"/>
      <c r="N102" s="4"/>
      <c r="O102" s="4"/>
      <c r="P102" s="4"/>
      <c r="Q102" s="4"/>
      <c r="R102" s="4"/>
      <c r="S102" s="6"/>
    </row>
    <row r="103" spans="1:19" s="5" customFormat="1" ht="13.8" x14ac:dyDescent="0.15">
      <c r="M103" s="4"/>
      <c r="N103" s="4"/>
      <c r="O103" s="4"/>
      <c r="P103" s="4"/>
      <c r="Q103" s="4"/>
      <c r="R103" s="4"/>
      <c r="S103" s="6"/>
    </row>
    <row r="104" spans="1:19" s="5" customFormat="1" ht="13.8" x14ac:dyDescent="0.15">
      <c r="M104" s="4"/>
      <c r="N104" s="4"/>
      <c r="O104" s="4"/>
      <c r="P104" s="4"/>
      <c r="Q104" s="4"/>
      <c r="R104" s="4"/>
      <c r="S104" s="6"/>
    </row>
    <row r="105" spans="1:19" s="5" customFormat="1" ht="13.8" x14ac:dyDescent="0.15">
      <c r="M105" s="4"/>
      <c r="N105" s="4"/>
      <c r="O105" s="4"/>
      <c r="P105" s="4"/>
      <c r="Q105" s="4"/>
      <c r="R105" s="4"/>
      <c r="S105" s="6"/>
    </row>
    <row r="106" spans="1:19" s="5" customFormat="1" ht="13.8" x14ac:dyDescent="0.15">
      <c r="M106" s="4"/>
      <c r="N106" s="4"/>
      <c r="O106" s="4"/>
      <c r="P106" s="4"/>
      <c r="Q106" s="4"/>
      <c r="R106" s="4"/>
      <c r="S106" s="6"/>
    </row>
    <row r="107" spans="1:19" ht="13.8" x14ac:dyDescent="0.1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4"/>
    </row>
    <row r="108" spans="1:19" ht="13.8" x14ac:dyDescent="0.1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4"/>
    </row>
    <row r="109" spans="1:19" ht="13.8" x14ac:dyDescent="0.1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4"/>
    </row>
  </sheetData>
  <dataConsolidate/>
  <mergeCells count="73">
    <mergeCell ref="B12:B14"/>
    <mergeCell ref="C12:C14"/>
    <mergeCell ref="A1:L1"/>
    <mergeCell ref="D3:E3"/>
    <mergeCell ref="F3:J3"/>
    <mergeCell ref="K3:L3"/>
    <mergeCell ref="A4:C4"/>
    <mergeCell ref="F4:F5"/>
    <mergeCell ref="G4:H5"/>
    <mergeCell ref="I4:I5"/>
    <mergeCell ref="K4:K5"/>
    <mergeCell ref="A6:A8"/>
    <mergeCell ref="B6:B8"/>
    <mergeCell ref="C6:C8"/>
    <mergeCell ref="B9:B11"/>
    <mergeCell ref="C9:C11"/>
    <mergeCell ref="B15:B17"/>
    <mergeCell ref="C15:C17"/>
    <mergeCell ref="B18:B20"/>
    <mergeCell ref="C18:C20"/>
    <mergeCell ref="B21:B23"/>
    <mergeCell ref="C21:C23"/>
    <mergeCell ref="B24:B26"/>
    <mergeCell ref="C24:C26"/>
    <mergeCell ref="B27:B29"/>
    <mergeCell ref="C27:C29"/>
    <mergeCell ref="B30:B32"/>
    <mergeCell ref="C30:C32"/>
    <mergeCell ref="B33:B35"/>
    <mergeCell ref="C33:C35"/>
    <mergeCell ref="B36:B38"/>
    <mergeCell ref="C36:C38"/>
    <mergeCell ref="B39:B41"/>
    <mergeCell ref="C39:C41"/>
    <mergeCell ref="A60:A62"/>
    <mergeCell ref="B60:B62"/>
    <mergeCell ref="C60:C62"/>
    <mergeCell ref="C42:C44"/>
    <mergeCell ref="A45:A47"/>
    <mergeCell ref="B45:B47"/>
    <mergeCell ref="C45:C47"/>
    <mergeCell ref="B51:B53"/>
    <mergeCell ref="C51:C53"/>
    <mergeCell ref="A48:A50"/>
    <mergeCell ref="B48:B50"/>
    <mergeCell ref="C48:C50"/>
    <mergeCell ref="B42:B44"/>
    <mergeCell ref="B54:B56"/>
    <mergeCell ref="C54:C56"/>
    <mergeCell ref="A57:A59"/>
    <mergeCell ref="B57:B59"/>
    <mergeCell ref="C57:C59"/>
    <mergeCell ref="A63:A65"/>
    <mergeCell ref="B63:B65"/>
    <mergeCell ref="C63:C65"/>
    <mergeCell ref="A66:A68"/>
    <mergeCell ref="B66:B68"/>
    <mergeCell ref="C66:C68"/>
    <mergeCell ref="A69:A71"/>
    <mergeCell ref="B69:B71"/>
    <mergeCell ref="C69:C71"/>
    <mergeCell ref="G85:H85"/>
    <mergeCell ref="B72:B74"/>
    <mergeCell ref="C72:C74"/>
    <mergeCell ref="B75:B77"/>
    <mergeCell ref="C75:C77"/>
    <mergeCell ref="A78:C80"/>
    <mergeCell ref="G79:H79"/>
    <mergeCell ref="A81:A86"/>
    <mergeCell ref="B81:B83"/>
    <mergeCell ref="C81:C83"/>
    <mergeCell ref="B84:B86"/>
    <mergeCell ref="C84:C86"/>
  </mergeCells>
  <phoneticPr fontId="3"/>
  <printOptions horizontalCentered="1"/>
  <pageMargins left="0.59055118110236227" right="0.31496062992125984" top="0.78740157480314965" bottom="0.59055118110236227" header="0.39370078740157483" footer="0"/>
  <pageSetup paperSize="9" scale="63" fitToHeight="0" orientation="portrait" verticalDpi="300" r:id="rId1"/>
  <headerFooter alignWithMargins="0">
    <oddHeader xml:space="preserve">&amp;R
</oddHeader>
    <oddFooter>&amp;C&amp;"BIZ UDPゴシック,標準"&amp;16 ７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歳入R6.3補</vt:lpstr>
      <vt:lpstr>歳入R6.3補!Print_Area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財政課</dc:creator>
  <dcterms:created xsi:type="dcterms:W3CDTF">2025-03-24T02:08:10Z</dcterms:created>
  <dcterms:modified xsi:type="dcterms:W3CDTF">2025-03-24T06:29:12Z</dcterms:modified>
</cp:coreProperties>
</file>