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7_R6.12補正【済】\"/>
    </mc:Choice>
  </mc:AlternateContent>
  <xr:revisionPtr revIDLastSave="0" documentId="13_ncr:1_{6EA5E6A2-4E8E-4749-AFFC-FC904884BEAA}" xr6:coauthVersionLast="47" xr6:coauthVersionMax="47" xr10:uidLastSave="{00000000-0000-0000-0000-000000000000}"/>
  <bookViews>
    <workbookView xWindow="-108" yWindow="-108" windowWidth="23256" windowHeight="12576" xr2:uid="{F400994C-5DD2-41A8-828F-2FFE3710C241}"/>
  </bookViews>
  <sheets>
    <sheet name="【歳出】R6年12補" sheetId="63" r:id="rId1"/>
  </sheets>
  <definedNames>
    <definedName name="_xlnm.Print_Area" localSheetId="0">【歳出】R6年12補!$A$1:$L$48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63" l="1"/>
  <c r="H45" i="63"/>
  <c r="F10" i="63"/>
  <c r="H47" i="63" l="1"/>
  <c r="F46" i="63"/>
  <c r="D46" i="63"/>
  <c r="E40" i="63" s="1"/>
  <c r="I43" i="63"/>
  <c r="K43" i="63" s="1"/>
  <c r="L43" i="63" s="1"/>
  <c r="E43" i="63"/>
  <c r="I40" i="63"/>
  <c r="K40" i="63" s="1"/>
  <c r="L40" i="63" s="1"/>
  <c r="I37" i="63"/>
  <c r="K37" i="63" s="1"/>
  <c r="L37" i="63" s="1"/>
  <c r="E37" i="63"/>
  <c r="H35" i="63"/>
  <c r="I34" i="63" s="1"/>
  <c r="K34" i="63" s="1"/>
  <c r="L34" i="63" s="1"/>
  <c r="E34" i="63"/>
  <c r="H32" i="63"/>
  <c r="I31" i="63" s="1"/>
  <c r="E31" i="63"/>
  <c r="H29" i="63"/>
  <c r="I28" i="63" s="1"/>
  <c r="E28" i="63"/>
  <c r="H26" i="63"/>
  <c r="I25" i="63"/>
  <c r="K25" i="63" s="1"/>
  <c r="L25" i="63" s="1"/>
  <c r="E25" i="63"/>
  <c r="H23" i="63"/>
  <c r="I22" i="63"/>
  <c r="K22" i="63" s="1"/>
  <c r="L22" i="63" s="1"/>
  <c r="E22" i="63"/>
  <c r="K19" i="63"/>
  <c r="L19" i="63" s="1"/>
  <c r="I19" i="63"/>
  <c r="E19" i="63"/>
  <c r="H17" i="63"/>
  <c r="I16" i="63" s="1"/>
  <c r="K16" i="63" s="1"/>
  <c r="L16" i="63" s="1"/>
  <c r="E16" i="63"/>
  <c r="H14" i="63"/>
  <c r="I13" i="63" s="1"/>
  <c r="E13" i="63"/>
  <c r="H11" i="63"/>
  <c r="I10" i="63" s="1"/>
  <c r="E10" i="63"/>
  <c r="H8" i="63"/>
  <c r="I7" i="63" s="1"/>
  <c r="E7" i="63"/>
  <c r="E46" i="63" l="1"/>
  <c r="K7" i="63"/>
  <c r="L7" i="63" s="1"/>
  <c r="K28" i="63"/>
  <c r="L28" i="63" s="1"/>
  <c r="K31" i="63"/>
  <c r="L31" i="63" s="1"/>
  <c r="K10" i="63"/>
  <c r="L10" i="63" s="1"/>
  <c r="I46" i="63"/>
  <c r="J28" i="63" s="1"/>
  <c r="K13" i="63"/>
  <c r="L13" i="63" s="1"/>
  <c r="J34" i="63" l="1"/>
  <c r="J22" i="63"/>
  <c r="J40" i="63"/>
  <c r="J10" i="63"/>
  <c r="J25" i="63"/>
  <c r="J31" i="63"/>
  <c r="J37" i="63"/>
  <c r="J43" i="63"/>
  <c r="J13" i="63"/>
  <c r="K46" i="63"/>
  <c r="L46" i="63" s="1"/>
  <c r="J46" i="63"/>
  <c r="J16" i="63"/>
  <c r="J7" i="63"/>
  <c r="J19" i="63"/>
</calcChain>
</file>

<file path=xl/sharedStrings.xml><?xml version="1.0" encoding="utf-8"?>
<sst xmlns="http://schemas.openxmlformats.org/spreadsheetml/2006/main" count="44" uniqueCount="34">
  <si>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</si>
  <si>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</si>
  <si>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</si>
  <si>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</si>
  <si>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</si>
  <si>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</si>
  <si>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</si>
  <si>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</si>
  <si>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</si>
  <si>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</si>
  <si>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</si>
  <si>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</si>
  <si>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</si>
  <si>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</si>
  <si>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</si>
  <si>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</si>
  <si>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</si>
  <si>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</si>
  <si>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</si>
  <si>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</si>
  <si>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</si>
  <si>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</si>
  <si>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</si>
  <si>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</si>
  <si>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</si>
  <si>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</si>
  <si>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</si>
  <si>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</si>
  <si>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ジン</t>
    </rPh>
    <phoneticPr fontId="2"/>
  </si>
  <si>
    <t>人</t>
    <rPh sb="0" eb="1">
      <t>ヒト</t>
    </rPh>
    <phoneticPr fontId="2"/>
  </si>
  <si>
    <t>補正額</t>
    <phoneticPr fontId="2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</si>
  <si>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</si>
  <si>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6　　年　　度</t>
    <phoneticPr fontId="3"/>
  </si>
  <si>
    <t xml:space="preserve">令 和 6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</si>
</sst>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8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0" fontId="5" fillId="0" borderId="14" xfId="0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vertical="center"/>
    </xf>
    <xf numFmtId="0" fontId="5" fillId="0" borderId="18" xfId="0" applyFont="1" applyBorder="1" applyAlignment="1">
      <alignment horizontal="right" vertical="center" shrinkToFit="1"/>
    </xf>
    <xf numFmtId="0" fontId="10" fillId="0" borderId="0" xfId="0" applyFont="1"/>
    <xf numFmtId="0" fontId="10" fillId="0" borderId="17" xfId="0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38" fontId="5" fillId="0" borderId="17" xfId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AEF9-C372-49BE-AB1F-E3C3C563AE00}">
  <sheetPr>
    <tabColor rgb="FFFFFF00"/>
    <pageSetUpPr fitToPage="1"/>
  </sheetPr>
  <dimension ref="A1:T70"/>
  <sheetViews>
    <sheetView tabSelected="1" zoomScale="85" zoomScaleNormal="85" workbookViewId="0">
      <selection activeCell="H18" sqref="H18"/>
    </sheetView>
  </sheetViews>
  <sheetFormatPr defaultColWidth="9.6640625" defaultRowHeight="12.6" x14ac:dyDescent="0.15"/>
  <cols>
    <col min="1" max="1" width="4.44140625" style="3" customWidth="1"/>
    <col min="2" max="2" width="3.44140625" style="3" customWidth="1"/>
    <col min="3" max="3" width="13.77734375" style="3" customWidth="1"/>
    <col min="4" max="4" width="18.44140625" style="3" customWidth="1"/>
    <col min="5" max="5" width="11.109375" style="3" customWidth="1"/>
    <col min="6" max="6" width="17.6640625" style="3" customWidth="1"/>
    <col min="7" max="7" width="2.77734375" style="3" customWidth="1"/>
    <col min="8" max="8" width="14.33203125" style="48" customWidth="1"/>
    <col min="9" max="9" width="17.33203125" style="3" customWidth="1"/>
    <col min="10" max="10" width="11" style="3" customWidth="1"/>
    <col min="11" max="11" width="17.77734375" style="3" customWidth="1"/>
    <col min="12" max="12" width="11.777343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79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20" s="6" customFormat="1" ht="35.25" customHeight="1" x14ac:dyDescent="0.15">
      <c r="A2" s="4" t="s">
        <v>12</v>
      </c>
      <c r="B2" s="5"/>
      <c r="C2" s="5"/>
      <c r="H2" s="43"/>
      <c r="K2" s="7"/>
      <c r="L2" s="8" t="s">
        <v>13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62" t="s">
        <v>31</v>
      </c>
      <c r="E3" s="72"/>
      <c r="F3" s="62" t="s">
        <v>32</v>
      </c>
      <c r="G3" s="71"/>
      <c r="H3" s="71"/>
      <c r="I3" s="71"/>
      <c r="J3" s="72"/>
      <c r="K3" s="62" t="s">
        <v>9</v>
      </c>
      <c r="L3" s="72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 x14ac:dyDescent="0.15">
      <c r="A4" s="73" t="s">
        <v>0</v>
      </c>
      <c r="B4" s="74"/>
      <c r="C4" s="75"/>
      <c r="D4" s="13" t="s">
        <v>4</v>
      </c>
      <c r="E4" s="15" t="s">
        <v>5</v>
      </c>
      <c r="F4" s="62" t="s">
        <v>6</v>
      </c>
      <c r="G4" s="80" t="s">
        <v>30</v>
      </c>
      <c r="H4" s="81"/>
      <c r="I4" s="71" t="s">
        <v>1</v>
      </c>
      <c r="J4" s="15" t="s">
        <v>5</v>
      </c>
      <c r="K4" s="73" t="s">
        <v>11</v>
      </c>
      <c r="L4" s="15" t="s">
        <v>7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2</v>
      </c>
      <c r="E5" s="17" t="s">
        <v>3</v>
      </c>
      <c r="F5" s="73"/>
      <c r="G5" s="82"/>
      <c r="H5" s="83"/>
      <c r="I5" s="74"/>
      <c r="J5" s="17" t="s">
        <v>10</v>
      </c>
      <c r="K5" s="73"/>
      <c r="L5" s="18" t="s">
        <v>3</v>
      </c>
      <c r="M5" s="9"/>
      <c r="N5" s="9"/>
      <c r="O5" s="9"/>
      <c r="P5" s="9"/>
      <c r="Q5" s="9"/>
      <c r="R5" s="9"/>
      <c r="S5" s="9"/>
      <c r="T5" s="7"/>
    </row>
    <row r="6" spans="1:20" s="6" customFormat="1" ht="15" customHeight="1" x14ac:dyDescent="0.15">
      <c r="A6" s="62">
        <v>1</v>
      </c>
      <c r="B6" s="65" t="s">
        <v>14</v>
      </c>
      <c r="C6" s="66"/>
      <c r="D6" s="19"/>
      <c r="E6" s="20"/>
      <c r="F6" s="19"/>
      <c r="G6" s="38"/>
      <c r="H6" s="44"/>
      <c r="I6" s="21"/>
      <c r="J6" s="22"/>
      <c r="K6" s="23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5" customHeight="1" x14ac:dyDescent="0.15">
      <c r="A7" s="63"/>
      <c r="B7" s="67"/>
      <c r="C7" s="68"/>
      <c r="D7" s="24">
        <v>845683</v>
      </c>
      <c r="E7" s="25">
        <f>ROUND(D7/D$46*100,2)</f>
        <v>0.37</v>
      </c>
      <c r="F7" s="24">
        <v>854326</v>
      </c>
      <c r="G7" s="41" t="s">
        <v>29</v>
      </c>
      <c r="H7" s="53">
        <v>6849</v>
      </c>
      <c r="I7" s="26">
        <f>SUM(F7,H8)</f>
        <v>861175</v>
      </c>
      <c r="J7" s="25">
        <f>ROUND(I7/I$46*100,2)</f>
        <v>0.37</v>
      </c>
      <c r="K7" s="27">
        <f>I7-D7</f>
        <v>15492</v>
      </c>
      <c r="L7" s="28">
        <f>ROUND(K7/D7*100,2)</f>
        <v>1.83</v>
      </c>
      <c r="M7" s="9"/>
      <c r="N7" s="9"/>
      <c r="O7" s="9"/>
      <c r="P7" s="9"/>
      <c r="Q7" s="9"/>
      <c r="R7" s="9"/>
      <c r="S7" s="9"/>
      <c r="T7" s="7"/>
    </row>
    <row r="8" spans="1:20" s="6" customFormat="1" ht="15" customHeight="1" x14ac:dyDescent="0.15">
      <c r="A8" s="64"/>
      <c r="B8" s="69"/>
      <c r="C8" s="70"/>
      <c r="D8" s="29"/>
      <c r="E8" s="30"/>
      <c r="F8" s="29"/>
      <c r="G8" s="40"/>
      <c r="H8" s="61">
        <f>SUM(H6:H7)</f>
        <v>6849</v>
      </c>
      <c r="I8" s="31"/>
      <c r="J8" s="32"/>
      <c r="K8" s="33"/>
      <c r="L8" s="30"/>
      <c r="M8" s="9"/>
      <c r="N8" s="9"/>
      <c r="O8" s="9"/>
      <c r="P8" s="9"/>
      <c r="Q8" s="9"/>
      <c r="R8" s="9"/>
      <c r="S8" s="9"/>
      <c r="T8" s="7"/>
    </row>
    <row r="9" spans="1:20" s="6" customFormat="1" ht="15" customHeight="1" x14ac:dyDescent="0.15">
      <c r="A9" s="62">
        <v>2</v>
      </c>
      <c r="B9" s="65" t="s">
        <v>15</v>
      </c>
      <c r="C9" s="66"/>
      <c r="D9" s="19"/>
      <c r="E9" s="20"/>
      <c r="F9" s="19"/>
      <c r="G9" s="38"/>
      <c r="H9" s="49">
        <v>4515</v>
      </c>
      <c r="I9" s="21"/>
      <c r="J9" s="20"/>
      <c r="K9" s="23"/>
      <c r="L9" s="20"/>
      <c r="M9" s="9"/>
      <c r="N9" s="9"/>
      <c r="O9" s="9"/>
      <c r="P9" s="9"/>
      <c r="Q9" s="9"/>
      <c r="R9" s="9"/>
      <c r="S9" s="9"/>
      <c r="T9" s="7"/>
    </row>
    <row r="10" spans="1:20" s="6" customFormat="1" ht="15" customHeight="1" x14ac:dyDescent="0.15">
      <c r="A10" s="63"/>
      <c r="B10" s="67"/>
      <c r="C10" s="68"/>
      <c r="D10" s="24">
        <v>15823979</v>
      </c>
      <c r="E10" s="25">
        <f>ROUND(D10/D$46*100,2)</f>
        <v>6.91</v>
      </c>
      <c r="F10" s="24">
        <f>17829811+135837</f>
        <v>17965648</v>
      </c>
      <c r="G10" s="41" t="s">
        <v>28</v>
      </c>
      <c r="H10" s="53">
        <v>131742</v>
      </c>
      <c r="I10" s="26">
        <f>SUM(F10,H11)</f>
        <v>18101905</v>
      </c>
      <c r="J10" s="25">
        <f>ROUND(I10/I$46*100,2)</f>
        <v>7.72</v>
      </c>
      <c r="K10" s="27">
        <f t="shared" ref="K10" si="0">I10-D10</f>
        <v>2277926</v>
      </c>
      <c r="L10" s="28">
        <f t="shared" ref="L10" si="1">ROUND(K10/D10*100,2)</f>
        <v>14.4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5" customHeight="1" x14ac:dyDescent="0.15">
      <c r="A11" s="64"/>
      <c r="B11" s="69"/>
      <c r="C11" s="70"/>
      <c r="D11" s="29"/>
      <c r="E11" s="30"/>
      <c r="F11" s="29"/>
      <c r="G11" s="40"/>
      <c r="H11" s="54">
        <f>SUM(H9:H10)</f>
        <v>136257</v>
      </c>
      <c r="I11" s="31"/>
      <c r="J11" s="30"/>
      <c r="K11" s="33"/>
      <c r="L11" s="30"/>
      <c r="M11" s="9"/>
      <c r="N11" s="9"/>
      <c r="O11" s="9"/>
      <c r="P11" s="9"/>
      <c r="Q11" s="9"/>
      <c r="R11" s="9"/>
      <c r="S11" s="9"/>
      <c r="T11" s="7"/>
    </row>
    <row r="12" spans="1:20" s="6" customFormat="1" ht="15" customHeight="1" x14ac:dyDescent="0.15">
      <c r="A12" s="62">
        <v>3</v>
      </c>
      <c r="B12" s="65" t="s">
        <v>16</v>
      </c>
      <c r="C12" s="66"/>
      <c r="D12" s="19"/>
      <c r="E12" s="20"/>
      <c r="F12" s="19"/>
      <c r="G12" s="38"/>
      <c r="H12" s="49">
        <v>1202531</v>
      </c>
      <c r="I12" s="21"/>
      <c r="J12" s="20"/>
      <c r="K12" s="23"/>
      <c r="L12" s="20"/>
      <c r="M12" s="9"/>
      <c r="N12" s="9"/>
      <c r="O12" s="9"/>
      <c r="P12" s="9"/>
      <c r="Q12" s="9"/>
      <c r="R12" s="9"/>
      <c r="S12" s="9"/>
      <c r="T12" s="7"/>
    </row>
    <row r="13" spans="1:20" s="6" customFormat="1" ht="15" customHeight="1" x14ac:dyDescent="0.15">
      <c r="A13" s="63"/>
      <c r="B13" s="67"/>
      <c r="C13" s="68"/>
      <c r="D13" s="24">
        <v>112311913</v>
      </c>
      <c r="E13" s="25">
        <f>ROUND(D13/D$46*100,2)</f>
        <v>49.08</v>
      </c>
      <c r="F13" s="24">
        <v>111057655</v>
      </c>
      <c r="G13" s="41" t="s">
        <v>28</v>
      </c>
      <c r="H13" s="53">
        <v>54604</v>
      </c>
      <c r="I13" s="26">
        <f>SUM(F13,H14)</f>
        <v>112314790</v>
      </c>
      <c r="J13" s="25">
        <f>ROUND(I13/I$46*100,2)</f>
        <v>47.87</v>
      </c>
      <c r="K13" s="27">
        <f t="shared" ref="K13" si="2">I13-D13</f>
        <v>2877</v>
      </c>
      <c r="L13" s="28">
        <f t="shared" ref="L13" si="3">ROUND(K13/D13*100,2)</f>
        <v>0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5" customHeight="1" x14ac:dyDescent="0.15">
      <c r="A14" s="64"/>
      <c r="B14" s="69"/>
      <c r="C14" s="70"/>
      <c r="D14" s="29"/>
      <c r="E14" s="30"/>
      <c r="F14" s="29"/>
      <c r="G14" s="40"/>
      <c r="H14" s="54">
        <f>SUM(H12:H13)</f>
        <v>1257135</v>
      </c>
      <c r="I14" s="31"/>
      <c r="J14" s="30"/>
      <c r="K14" s="33"/>
      <c r="L14" s="30"/>
      <c r="M14" s="9"/>
      <c r="N14" s="9"/>
      <c r="O14" s="9"/>
      <c r="P14" s="9"/>
      <c r="Q14" s="9"/>
      <c r="R14" s="9"/>
      <c r="S14" s="9"/>
      <c r="T14" s="7"/>
    </row>
    <row r="15" spans="1:20" s="6" customFormat="1" ht="15" customHeight="1" x14ac:dyDescent="0.15">
      <c r="A15" s="62">
        <v>4</v>
      </c>
      <c r="B15" s="65" t="s">
        <v>17</v>
      </c>
      <c r="C15" s="66"/>
      <c r="D15" s="19"/>
      <c r="E15" s="20"/>
      <c r="F15" s="19"/>
      <c r="G15" s="38"/>
      <c r="H15" s="49">
        <v>778919</v>
      </c>
      <c r="I15" s="21"/>
      <c r="J15" s="20"/>
      <c r="K15" s="23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5" customHeight="1" x14ac:dyDescent="0.15">
      <c r="A16" s="63"/>
      <c r="B16" s="67"/>
      <c r="C16" s="68"/>
      <c r="D16" s="24">
        <v>21432618</v>
      </c>
      <c r="E16" s="25">
        <f>ROUND(D16/D$46*100,2)</f>
        <v>9.3699999999999992</v>
      </c>
      <c r="F16" s="24">
        <v>21008856</v>
      </c>
      <c r="G16" s="41" t="s">
        <v>28</v>
      </c>
      <c r="H16" s="53">
        <v>-66067</v>
      </c>
      <c r="I16" s="26">
        <f>SUM(F16,H17)</f>
        <v>21721708</v>
      </c>
      <c r="J16" s="25">
        <f>ROUND(I16/I$46*100,2)</f>
        <v>9.26</v>
      </c>
      <c r="K16" s="27">
        <f t="shared" ref="K16" si="4">I16-D16</f>
        <v>289090</v>
      </c>
      <c r="L16" s="28">
        <f t="shared" ref="L16" si="5">ROUND(K16/D16*100,2)</f>
        <v>1.35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5" customHeight="1" x14ac:dyDescent="0.15">
      <c r="A17" s="64"/>
      <c r="B17" s="69"/>
      <c r="C17" s="70"/>
      <c r="D17" s="29"/>
      <c r="E17" s="30"/>
      <c r="F17" s="29"/>
      <c r="G17" s="40"/>
      <c r="H17" s="54">
        <f>SUM(H15:H16)</f>
        <v>712852</v>
      </c>
      <c r="I17" s="31"/>
      <c r="J17" s="30"/>
      <c r="K17" s="33"/>
      <c r="L17" s="30"/>
      <c r="M17" s="9"/>
      <c r="N17" s="9"/>
      <c r="O17" s="9"/>
      <c r="P17" s="9"/>
      <c r="Q17" s="9"/>
      <c r="R17" s="9"/>
      <c r="S17" s="9"/>
      <c r="T17" s="7"/>
    </row>
    <row r="18" spans="1:20" s="6" customFormat="1" ht="15" customHeight="1" x14ac:dyDescent="0.15">
      <c r="A18" s="62">
        <v>5</v>
      </c>
      <c r="B18" s="65" t="s">
        <v>18</v>
      </c>
      <c r="C18" s="66"/>
      <c r="D18" s="19"/>
      <c r="E18" s="20"/>
      <c r="F18" s="19"/>
      <c r="G18" s="38"/>
      <c r="H18" s="44"/>
      <c r="I18" s="21"/>
      <c r="J18" s="20"/>
      <c r="K18" s="23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5" customHeight="1" x14ac:dyDescent="0.15">
      <c r="A19" s="63"/>
      <c r="B19" s="67"/>
      <c r="C19" s="68"/>
      <c r="D19" s="24">
        <v>274541</v>
      </c>
      <c r="E19" s="25">
        <f>ROUND(D19/D$46*100,2)</f>
        <v>0.12</v>
      </c>
      <c r="F19" s="24">
        <v>274872</v>
      </c>
      <c r="G19" s="39"/>
      <c r="H19" s="52">
        <v>0</v>
      </c>
      <c r="I19" s="26">
        <f>SUM(F19,H20)</f>
        <v>274872</v>
      </c>
      <c r="J19" s="25">
        <f>ROUND(I19/I$46*100,2)</f>
        <v>0.12</v>
      </c>
      <c r="K19" s="27">
        <f t="shared" ref="K19" si="6">I19-D19</f>
        <v>331</v>
      </c>
      <c r="L19" s="28">
        <f t="shared" ref="L19" si="7">ROUND(K19/D19*100,2)</f>
        <v>0.12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5" customHeight="1" x14ac:dyDescent="0.15">
      <c r="A20" s="64"/>
      <c r="B20" s="69"/>
      <c r="C20" s="70"/>
      <c r="D20" s="29"/>
      <c r="E20" s="30"/>
      <c r="F20" s="29"/>
      <c r="G20" s="40"/>
      <c r="H20" s="45"/>
      <c r="I20" s="31"/>
      <c r="J20" s="30"/>
      <c r="K20" s="33"/>
      <c r="L20" s="30"/>
      <c r="M20" s="9"/>
      <c r="N20" s="9"/>
      <c r="O20" s="9"/>
      <c r="P20" s="9"/>
      <c r="Q20" s="9"/>
      <c r="R20" s="9"/>
      <c r="S20" s="9"/>
      <c r="T20" s="7"/>
    </row>
    <row r="21" spans="1:20" s="6" customFormat="1" ht="15" customHeight="1" x14ac:dyDescent="0.15">
      <c r="A21" s="62">
        <v>6</v>
      </c>
      <c r="B21" s="65" t="s">
        <v>27</v>
      </c>
      <c r="C21" s="66"/>
      <c r="D21" s="19"/>
      <c r="E21" s="20"/>
      <c r="F21" s="19"/>
      <c r="G21" s="38"/>
      <c r="H21" s="49">
        <v>2246</v>
      </c>
      <c r="I21" s="21"/>
      <c r="J21" s="20"/>
      <c r="K21" s="23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5" customHeight="1" x14ac:dyDescent="0.15">
      <c r="A22" s="63"/>
      <c r="B22" s="67"/>
      <c r="C22" s="68"/>
      <c r="D22" s="24">
        <v>3593495</v>
      </c>
      <c r="E22" s="25">
        <f>ROUND(D22/D$46*100,2)</f>
        <v>1.57</v>
      </c>
      <c r="F22" s="24">
        <v>3277276</v>
      </c>
      <c r="G22" s="41" t="s">
        <v>28</v>
      </c>
      <c r="H22" s="53">
        <v>19328</v>
      </c>
      <c r="I22" s="26">
        <f>SUM(F22,H23)</f>
        <v>3298850</v>
      </c>
      <c r="J22" s="25">
        <f>ROUND(I22/I$46*100,2)</f>
        <v>1.41</v>
      </c>
      <c r="K22" s="27">
        <f t="shared" ref="K22" si="8">I22-D22</f>
        <v>-294645</v>
      </c>
      <c r="L22" s="28">
        <f t="shared" ref="L22" si="9">ROUND(K22/D22*100,2)</f>
        <v>-8.1999999999999993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5" customHeight="1" x14ac:dyDescent="0.15">
      <c r="A23" s="64"/>
      <c r="B23" s="69"/>
      <c r="C23" s="70"/>
      <c r="D23" s="29"/>
      <c r="E23" s="30"/>
      <c r="F23" s="29"/>
      <c r="G23" s="40"/>
      <c r="H23" s="54">
        <f>SUM(H21:H22)</f>
        <v>21574</v>
      </c>
      <c r="I23" s="31"/>
      <c r="J23" s="30"/>
      <c r="K23" s="33"/>
      <c r="L23" s="30"/>
      <c r="M23" s="9"/>
      <c r="N23" s="9"/>
      <c r="O23" s="9"/>
      <c r="P23" s="9"/>
      <c r="Q23" s="9"/>
      <c r="R23" s="9"/>
      <c r="S23" s="9"/>
      <c r="T23" s="7"/>
    </row>
    <row r="24" spans="1:20" s="6" customFormat="1" ht="15" customHeight="1" x14ac:dyDescent="0.15">
      <c r="A24" s="62">
        <v>7</v>
      </c>
      <c r="B24" s="65" t="s">
        <v>19</v>
      </c>
      <c r="C24" s="66"/>
      <c r="D24" s="19"/>
      <c r="E24" s="20"/>
      <c r="F24" s="19"/>
      <c r="G24" s="38"/>
      <c r="H24" s="50">
        <v>94106</v>
      </c>
      <c r="I24" s="21"/>
      <c r="J24" s="20"/>
      <c r="K24" s="23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5" customHeight="1" x14ac:dyDescent="0.15">
      <c r="A25" s="63"/>
      <c r="B25" s="67"/>
      <c r="C25" s="68"/>
      <c r="D25" s="24">
        <v>10552482</v>
      </c>
      <c r="E25" s="25">
        <f>ROUND(D25/D$46*100,2)</f>
        <v>4.6100000000000003</v>
      </c>
      <c r="F25" s="24">
        <v>7985262</v>
      </c>
      <c r="G25" s="41" t="s">
        <v>28</v>
      </c>
      <c r="H25" s="53">
        <v>119832</v>
      </c>
      <c r="I25" s="26">
        <f>SUM(F25,H26)</f>
        <v>8199200</v>
      </c>
      <c r="J25" s="25">
        <f>ROUND(I25/I$46*100,2)</f>
        <v>3.49</v>
      </c>
      <c r="K25" s="27">
        <f t="shared" ref="K25" si="10">I25-D25</f>
        <v>-2353282</v>
      </c>
      <c r="L25" s="28">
        <f t="shared" ref="L25" si="11">ROUND(K25/D25*100,2)</f>
        <v>-22.3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5" customHeight="1" x14ac:dyDescent="0.15">
      <c r="A26" s="64"/>
      <c r="B26" s="69"/>
      <c r="C26" s="70"/>
      <c r="D26" s="29"/>
      <c r="E26" s="30"/>
      <c r="F26" s="29"/>
      <c r="G26" s="40"/>
      <c r="H26" s="54">
        <f>SUM(H24:H25)</f>
        <v>213938</v>
      </c>
      <c r="I26" s="31"/>
      <c r="J26" s="30"/>
      <c r="K26" s="33"/>
      <c r="L26" s="30"/>
      <c r="M26" s="9"/>
      <c r="N26" s="9"/>
      <c r="O26" s="9"/>
      <c r="P26" s="9"/>
      <c r="Q26" s="9"/>
      <c r="R26" s="9"/>
      <c r="S26" s="9"/>
      <c r="T26" s="7"/>
    </row>
    <row r="27" spans="1:20" s="6" customFormat="1" ht="15" customHeight="1" x14ac:dyDescent="0.15">
      <c r="A27" s="62">
        <v>8</v>
      </c>
      <c r="B27" s="65" t="s">
        <v>20</v>
      </c>
      <c r="C27" s="66"/>
      <c r="D27" s="19"/>
      <c r="E27" s="20"/>
      <c r="F27" s="19"/>
      <c r="G27" s="38"/>
      <c r="H27" s="49">
        <v>696984</v>
      </c>
      <c r="I27" s="21"/>
      <c r="J27" s="20"/>
      <c r="K27" s="23"/>
      <c r="L27" s="20"/>
      <c r="M27" s="9"/>
      <c r="N27" s="9"/>
      <c r="O27" s="9"/>
      <c r="P27" s="9"/>
      <c r="Q27" s="9"/>
      <c r="R27" s="9"/>
      <c r="S27" s="9"/>
      <c r="T27" s="7"/>
    </row>
    <row r="28" spans="1:20" s="6" customFormat="1" ht="15" customHeight="1" x14ac:dyDescent="0.15">
      <c r="A28" s="63"/>
      <c r="B28" s="67"/>
      <c r="C28" s="68"/>
      <c r="D28" s="24">
        <v>19288516</v>
      </c>
      <c r="E28" s="25">
        <f>ROUND(D28/D$46*100,2)</f>
        <v>8.43</v>
      </c>
      <c r="F28" s="24">
        <v>22629330</v>
      </c>
      <c r="G28" s="41" t="s">
        <v>28</v>
      </c>
      <c r="H28" s="53">
        <v>112006</v>
      </c>
      <c r="I28" s="26">
        <f>SUM(F28,H29)</f>
        <v>23438320</v>
      </c>
      <c r="J28" s="25">
        <f>ROUND(I28/I$46*100,2)</f>
        <v>9.99</v>
      </c>
      <c r="K28" s="27">
        <f t="shared" ref="K28" si="12">I28-D28</f>
        <v>4149804</v>
      </c>
      <c r="L28" s="28">
        <f t="shared" ref="L28" si="13">ROUND(K28/D28*100,2)</f>
        <v>21.51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5" customHeight="1" x14ac:dyDescent="0.15">
      <c r="A29" s="64"/>
      <c r="B29" s="69"/>
      <c r="C29" s="70"/>
      <c r="D29" s="29"/>
      <c r="E29" s="30"/>
      <c r="F29" s="29"/>
      <c r="G29" s="40"/>
      <c r="H29" s="54">
        <f>SUM(H27:H28)</f>
        <v>808990</v>
      </c>
      <c r="I29" s="31"/>
      <c r="J29" s="30"/>
      <c r="K29" s="33"/>
      <c r="L29" s="30"/>
      <c r="M29" s="9"/>
      <c r="N29" s="9"/>
      <c r="O29" s="9"/>
      <c r="P29" s="9"/>
      <c r="Q29" s="9"/>
      <c r="R29" s="9"/>
      <c r="S29" s="9"/>
      <c r="T29" s="7"/>
    </row>
    <row r="30" spans="1:20" s="6" customFormat="1" ht="15" customHeight="1" x14ac:dyDescent="0.15">
      <c r="A30" s="62">
        <v>9</v>
      </c>
      <c r="B30" s="65" t="s">
        <v>21</v>
      </c>
      <c r="C30" s="66"/>
      <c r="D30" s="19"/>
      <c r="E30" s="20"/>
      <c r="F30" s="19"/>
      <c r="G30" s="38"/>
      <c r="H30" s="46"/>
      <c r="I30" s="21"/>
      <c r="J30" s="20"/>
      <c r="K30" s="23"/>
      <c r="L30" s="20"/>
      <c r="M30" s="9"/>
      <c r="N30" s="9"/>
      <c r="O30" s="9"/>
      <c r="P30" s="9"/>
      <c r="Q30" s="9"/>
      <c r="R30" s="9"/>
      <c r="S30" s="9"/>
      <c r="T30" s="7"/>
    </row>
    <row r="31" spans="1:20" s="6" customFormat="1" ht="15" customHeight="1" x14ac:dyDescent="0.15">
      <c r="A31" s="63"/>
      <c r="B31" s="67"/>
      <c r="C31" s="68"/>
      <c r="D31" s="24">
        <v>6833743</v>
      </c>
      <c r="E31" s="25">
        <f>ROUND(D31/D$46*100,2)</f>
        <v>2.99</v>
      </c>
      <c r="F31" s="24">
        <v>6622850</v>
      </c>
      <c r="G31" s="41" t="s">
        <v>28</v>
      </c>
      <c r="H31" s="53">
        <v>31610</v>
      </c>
      <c r="I31" s="26">
        <f>SUM(F31,H32)</f>
        <v>6654460</v>
      </c>
      <c r="J31" s="25">
        <f>ROUND(I31/I$46*100,2)</f>
        <v>2.84</v>
      </c>
      <c r="K31" s="27">
        <f t="shared" ref="K31" si="14">I31-D31</f>
        <v>-179283</v>
      </c>
      <c r="L31" s="28">
        <f t="shared" ref="L31" si="15">ROUND(K31/D31*100,2)</f>
        <v>-2.62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5" customHeight="1" x14ac:dyDescent="0.15">
      <c r="A32" s="64"/>
      <c r="B32" s="69"/>
      <c r="C32" s="70"/>
      <c r="D32" s="29"/>
      <c r="E32" s="30"/>
      <c r="F32" s="29"/>
      <c r="G32" s="40"/>
      <c r="H32" s="54">
        <f>SUM(H30:H31)</f>
        <v>31610</v>
      </c>
      <c r="I32" s="31"/>
      <c r="J32" s="30"/>
      <c r="K32" s="33"/>
      <c r="L32" s="30"/>
      <c r="M32" s="9"/>
      <c r="N32" s="9"/>
      <c r="O32" s="9"/>
      <c r="P32" s="9"/>
      <c r="Q32" s="9"/>
      <c r="R32" s="9"/>
      <c r="S32" s="9"/>
      <c r="T32" s="7"/>
    </row>
    <row r="33" spans="1:20" s="6" customFormat="1" ht="15" customHeight="1" x14ac:dyDescent="0.15">
      <c r="A33" s="62">
        <v>10</v>
      </c>
      <c r="B33" s="65" t="s">
        <v>22</v>
      </c>
      <c r="C33" s="66"/>
      <c r="D33" s="19"/>
      <c r="E33" s="20"/>
      <c r="F33" s="19"/>
      <c r="G33" s="38"/>
      <c r="H33" s="46"/>
      <c r="I33" s="21"/>
      <c r="J33" s="20"/>
      <c r="K33" s="23"/>
      <c r="L33" s="20"/>
      <c r="M33" s="9"/>
      <c r="N33" s="9"/>
      <c r="O33" s="9"/>
      <c r="P33" s="9"/>
      <c r="Q33" s="9"/>
      <c r="R33" s="9"/>
      <c r="S33" s="9"/>
      <c r="T33" s="7"/>
    </row>
    <row r="34" spans="1:20" s="6" customFormat="1" ht="15" customHeight="1" x14ac:dyDescent="0.15">
      <c r="A34" s="63"/>
      <c r="B34" s="67"/>
      <c r="C34" s="68"/>
      <c r="D34" s="24">
        <v>19215896</v>
      </c>
      <c r="E34" s="25">
        <f>ROUND(D34/D$46*100,2)</f>
        <v>8.4</v>
      </c>
      <c r="F34" s="24">
        <v>20409993</v>
      </c>
      <c r="G34" s="41" t="s">
        <v>28</v>
      </c>
      <c r="H34" s="53">
        <v>-26298</v>
      </c>
      <c r="I34" s="26">
        <f>SUM(F34,H35)</f>
        <v>20383695</v>
      </c>
      <c r="J34" s="25">
        <f>ROUND(I34/I$46*100,2)</f>
        <v>8.69</v>
      </c>
      <c r="K34" s="27">
        <f t="shared" ref="K34" si="16">I34-D34</f>
        <v>1167799</v>
      </c>
      <c r="L34" s="28">
        <f t="shared" ref="L34" si="17">ROUND(K34/D34*100,2)</f>
        <v>6.08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5" customHeight="1" x14ac:dyDescent="0.15">
      <c r="A35" s="64"/>
      <c r="B35" s="69"/>
      <c r="C35" s="70"/>
      <c r="D35" s="29"/>
      <c r="E35" s="30"/>
      <c r="F35" s="29"/>
      <c r="G35" s="40"/>
      <c r="H35" s="54">
        <f>SUM(H33:H34)</f>
        <v>-26298</v>
      </c>
      <c r="I35" s="31"/>
      <c r="J35" s="30"/>
      <c r="K35" s="33"/>
      <c r="L35" s="30"/>
      <c r="M35" s="9"/>
      <c r="N35" s="9"/>
      <c r="O35" s="9"/>
      <c r="P35" s="9"/>
      <c r="Q35" s="9"/>
      <c r="R35" s="9"/>
      <c r="S35" s="9"/>
      <c r="T35" s="7"/>
    </row>
    <row r="36" spans="1:20" s="6" customFormat="1" ht="15" customHeight="1" x14ac:dyDescent="0.15">
      <c r="A36" s="62">
        <v>11</v>
      </c>
      <c r="B36" s="65" t="s">
        <v>23</v>
      </c>
      <c r="C36" s="66"/>
      <c r="D36" s="19"/>
      <c r="E36" s="20"/>
      <c r="F36" s="19"/>
      <c r="G36" s="38"/>
      <c r="H36" s="55"/>
      <c r="I36" s="21"/>
      <c r="J36" s="20"/>
      <c r="K36" s="23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5" customHeight="1" x14ac:dyDescent="0.15">
      <c r="A37" s="63"/>
      <c r="B37" s="67"/>
      <c r="C37" s="68"/>
      <c r="D37" s="24">
        <v>1987864</v>
      </c>
      <c r="E37" s="25">
        <f>ROUND(D37/D$46*100,2)</f>
        <v>0.87</v>
      </c>
      <c r="F37" s="24">
        <v>1969847</v>
      </c>
      <c r="G37" s="42"/>
      <c r="H37" s="51">
        <v>648200</v>
      </c>
      <c r="I37" s="26">
        <f>SUM(F37,H37)</f>
        <v>2618047</v>
      </c>
      <c r="J37" s="25">
        <f>ROUND(I37/I$46*100,2)</f>
        <v>1.1200000000000001</v>
      </c>
      <c r="K37" s="27">
        <f t="shared" ref="K37" si="18">I37-D37</f>
        <v>630183</v>
      </c>
      <c r="L37" s="28">
        <f t="shared" ref="L37" si="19">ROUND(K37/D37*100,2)</f>
        <v>31.7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5" customHeight="1" x14ac:dyDescent="0.15">
      <c r="A38" s="64"/>
      <c r="B38" s="69"/>
      <c r="C38" s="70"/>
      <c r="D38" s="29"/>
      <c r="E38" s="30"/>
      <c r="F38" s="29"/>
      <c r="G38" s="40"/>
      <c r="H38" s="54"/>
      <c r="I38" s="31"/>
      <c r="J38" s="30"/>
      <c r="K38" s="33"/>
      <c r="L38" s="30"/>
      <c r="M38" s="9"/>
      <c r="N38" s="9"/>
      <c r="O38" s="9"/>
      <c r="P38" s="9"/>
      <c r="Q38" s="9"/>
      <c r="R38" s="9"/>
      <c r="S38" s="9"/>
      <c r="T38" s="7"/>
    </row>
    <row r="39" spans="1:20" s="6" customFormat="1" ht="15" customHeight="1" x14ac:dyDescent="0.15">
      <c r="A39" s="62">
        <v>12</v>
      </c>
      <c r="B39" s="65" t="s">
        <v>24</v>
      </c>
      <c r="C39" s="66"/>
      <c r="D39" s="19"/>
      <c r="E39" s="20"/>
      <c r="F39" s="19"/>
      <c r="G39" s="38"/>
      <c r="H39" s="55"/>
      <c r="I39" s="21"/>
      <c r="J39" s="20"/>
      <c r="K39" s="23"/>
      <c r="L39" s="20"/>
      <c r="M39" s="9"/>
      <c r="N39" s="9"/>
      <c r="O39" s="9"/>
      <c r="P39" s="9"/>
      <c r="Q39" s="9"/>
      <c r="R39" s="9"/>
      <c r="S39" s="9"/>
      <c r="T39" s="7"/>
    </row>
    <row r="40" spans="1:20" s="6" customFormat="1" ht="15" customHeight="1" x14ac:dyDescent="0.15">
      <c r="A40" s="63"/>
      <c r="B40" s="67"/>
      <c r="C40" s="68"/>
      <c r="D40" s="24">
        <v>16589504</v>
      </c>
      <c r="E40" s="25">
        <f>ROUND(D40/D$46*100,2)</f>
        <v>7.25</v>
      </c>
      <c r="F40" s="24">
        <v>16633682</v>
      </c>
      <c r="G40" s="42"/>
      <c r="H40" s="51">
        <v>0</v>
      </c>
      <c r="I40" s="26">
        <f>SUM(F40,H40)</f>
        <v>16633682</v>
      </c>
      <c r="J40" s="25">
        <f>ROUND(I40/I$46*100,2)</f>
        <v>7.09</v>
      </c>
      <c r="K40" s="27">
        <f t="shared" ref="K40" si="20">I40-D40</f>
        <v>44178</v>
      </c>
      <c r="L40" s="28">
        <f t="shared" ref="L40" si="21">ROUND(K40/D40*100,2)</f>
        <v>0.27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5" customHeight="1" x14ac:dyDescent="0.15">
      <c r="A41" s="64"/>
      <c r="B41" s="69"/>
      <c r="C41" s="70"/>
      <c r="D41" s="29"/>
      <c r="E41" s="30"/>
      <c r="F41" s="29"/>
      <c r="G41" s="40"/>
      <c r="H41" s="54"/>
      <c r="I41" s="31"/>
      <c r="J41" s="30"/>
      <c r="K41" s="33"/>
      <c r="L41" s="30"/>
      <c r="M41" s="9"/>
      <c r="N41" s="9"/>
      <c r="O41" s="9"/>
      <c r="P41" s="9"/>
      <c r="Q41" s="9"/>
      <c r="R41" s="9"/>
      <c r="S41" s="9"/>
      <c r="T41" s="7"/>
    </row>
    <row r="42" spans="1:20" s="6" customFormat="1" ht="15" customHeight="1" x14ac:dyDescent="0.15">
      <c r="A42" s="62">
        <v>13</v>
      </c>
      <c r="B42" s="65" t="s">
        <v>25</v>
      </c>
      <c r="C42" s="66"/>
      <c r="D42" s="19"/>
      <c r="E42" s="20"/>
      <c r="F42" s="19"/>
      <c r="G42" s="38"/>
      <c r="H42" s="55"/>
      <c r="I42" s="21"/>
      <c r="J42" s="20"/>
      <c r="K42" s="23"/>
      <c r="L42" s="20"/>
      <c r="M42" s="9"/>
      <c r="N42" s="9"/>
      <c r="O42" s="9"/>
      <c r="P42" s="9"/>
      <c r="Q42" s="9"/>
      <c r="R42" s="9"/>
      <c r="S42" s="9"/>
      <c r="T42" s="7"/>
    </row>
    <row r="43" spans="1:20" s="6" customFormat="1" ht="15" customHeight="1" x14ac:dyDescent="0.15">
      <c r="A43" s="63"/>
      <c r="B43" s="67"/>
      <c r="C43" s="68"/>
      <c r="D43" s="24">
        <v>100000</v>
      </c>
      <c r="E43" s="25">
        <f>ROUND(D43/D$46*100,2)</f>
        <v>0.04</v>
      </c>
      <c r="F43" s="24">
        <v>100000</v>
      </c>
      <c r="G43" s="42"/>
      <c r="H43" s="51">
        <v>0</v>
      </c>
      <c r="I43" s="26">
        <f>SUM(F43,H43)</f>
        <v>100000</v>
      </c>
      <c r="J43" s="25">
        <f>ROUND(I43/I$46*100,2)</f>
        <v>0.04</v>
      </c>
      <c r="K43" s="27">
        <f t="shared" ref="K43" si="22">I43-D43</f>
        <v>0</v>
      </c>
      <c r="L43" s="28">
        <f t="shared" ref="L43" si="23">ROUND(K43/D43*100,2)</f>
        <v>0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5" customHeight="1" x14ac:dyDescent="0.15">
      <c r="A44" s="64"/>
      <c r="B44" s="69"/>
      <c r="C44" s="70"/>
      <c r="D44" s="29"/>
      <c r="E44" s="30"/>
      <c r="F44" s="29"/>
      <c r="G44" s="40"/>
      <c r="H44" s="54"/>
      <c r="I44" s="31"/>
      <c r="J44" s="30"/>
      <c r="K44" s="33"/>
      <c r="L44" s="30"/>
      <c r="M44" s="9"/>
      <c r="N44" s="9"/>
      <c r="O44" s="9"/>
      <c r="P44" s="9"/>
      <c r="Q44" s="9"/>
      <c r="R44" s="9"/>
      <c r="S44" s="9"/>
      <c r="T44" s="7"/>
    </row>
    <row r="45" spans="1:20" s="6" customFormat="1" ht="15" customHeight="1" x14ac:dyDescent="0.15">
      <c r="A45" s="62" t="s">
        <v>26</v>
      </c>
      <c r="B45" s="71"/>
      <c r="C45" s="72"/>
      <c r="D45" s="35"/>
      <c r="E45" s="20"/>
      <c r="F45" s="19"/>
      <c r="G45" s="38"/>
      <c r="H45" s="58">
        <f>H6+H9+H12+H15+H18+H21+H24+H27+H30+H33+H40+H37+H43</f>
        <v>3427501</v>
      </c>
      <c r="I45" s="21"/>
      <c r="J45" s="20"/>
      <c r="K45" s="23"/>
      <c r="L45" s="20"/>
      <c r="M45" s="34"/>
      <c r="N45" s="34"/>
      <c r="O45" s="34"/>
      <c r="P45" s="34"/>
      <c r="Q45" s="34"/>
      <c r="R45" s="34"/>
      <c r="S45" s="34"/>
      <c r="T45" s="7"/>
    </row>
    <row r="46" spans="1:20" s="6" customFormat="1" ht="15" customHeight="1" x14ac:dyDescent="0.15">
      <c r="A46" s="73"/>
      <c r="B46" s="74"/>
      <c r="C46" s="75"/>
      <c r="D46" s="27">
        <f>SUM(D6:D44)</f>
        <v>228850234</v>
      </c>
      <c r="E46" s="25">
        <f t="shared" ref="E46" si="24">ROUND(D46/D$46*100,2)</f>
        <v>100</v>
      </c>
      <c r="F46" s="27">
        <f>SUM(F6:F44)</f>
        <v>230789597</v>
      </c>
      <c r="G46" s="57" t="s">
        <v>28</v>
      </c>
      <c r="H46" s="59">
        <f>H7+H10+H13+H16+H19+H22+H25+H28+H31+H34</f>
        <v>383606</v>
      </c>
      <c r="I46" s="26">
        <f>SUM(F46,H47)</f>
        <v>234600704</v>
      </c>
      <c r="J46" s="25">
        <f t="shared" ref="J46" si="25">ROUND(I46/I$46*100,2)</f>
        <v>100</v>
      </c>
      <c r="K46" s="27">
        <f>I46-D46</f>
        <v>5750470</v>
      </c>
      <c r="L46" s="28">
        <f t="shared" ref="L46" si="26">ROUND(K46/D46*100,2)</f>
        <v>2.5099999999999998</v>
      </c>
      <c r="M46" s="34"/>
      <c r="N46" s="34"/>
      <c r="O46" s="34"/>
      <c r="P46" s="34"/>
      <c r="Q46" s="34"/>
      <c r="R46" s="34"/>
      <c r="S46" s="34"/>
      <c r="T46" s="7"/>
    </row>
    <row r="47" spans="1:20" s="6" customFormat="1" ht="15" customHeight="1" thickBot="1" x14ac:dyDescent="0.2">
      <c r="A47" s="76"/>
      <c r="B47" s="77"/>
      <c r="C47" s="78"/>
      <c r="D47" s="36"/>
      <c r="E47" s="30"/>
      <c r="F47" s="29"/>
      <c r="G47" s="56"/>
      <c r="H47" s="60">
        <f>SUM(H45:H46)</f>
        <v>3811107</v>
      </c>
      <c r="I47" s="31"/>
      <c r="J47" s="30"/>
      <c r="K47" s="33"/>
      <c r="L47" s="30"/>
      <c r="M47" s="34"/>
      <c r="N47" s="34"/>
      <c r="O47" s="34"/>
      <c r="P47" s="34"/>
      <c r="Q47" s="34"/>
      <c r="R47" s="34"/>
      <c r="S47" s="34"/>
      <c r="T47" s="7"/>
    </row>
    <row r="48" spans="1:20" s="6" customFormat="1" ht="21" customHeight="1" thickTop="1" x14ac:dyDescent="0.15">
      <c r="A48" s="37" t="s">
        <v>8</v>
      </c>
      <c r="B48" s="37"/>
      <c r="C48" s="37"/>
      <c r="D48" s="37"/>
      <c r="E48" s="37"/>
      <c r="F48" s="37"/>
      <c r="G48" s="37"/>
      <c r="H48" s="47"/>
      <c r="I48" s="37"/>
      <c r="J48" s="37"/>
      <c r="K48" s="37"/>
      <c r="M48" s="9"/>
      <c r="N48" s="9"/>
      <c r="O48" s="9"/>
      <c r="P48" s="9"/>
      <c r="Q48" s="9"/>
      <c r="R48" s="9"/>
      <c r="S48" s="9"/>
      <c r="T48" s="7"/>
    </row>
    <row r="49" spans="8:20" s="6" customFormat="1" ht="13.8" x14ac:dyDescent="0.15">
      <c r="H49" s="43"/>
      <c r="M49" s="9"/>
      <c r="N49" s="9"/>
      <c r="O49" s="9"/>
      <c r="P49" s="9"/>
      <c r="Q49" s="9"/>
      <c r="R49" s="9"/>
      <c r="S49" s="9"/>
      <c r="T49" s="7"/>
    </row>
    <row r="50" spans="8:20" s="6" customFormat="1" ht="13.8" x14ac:dyDescent="0.15">
      <c r="H50" s="43"/>
      <c r="M50" s="9"/>
      <c r="N50" s="9"/>
      <c r="O50" s="9"/>
      <c r="P50" s="9"/>
      <c r="Q50" s="9"/>
      <c r="R50" s="9"/>
      <c r="S50" s="9"/>
      <c r="T50" s="7"/>
    </row>
    <row r="51" spans="8:20" s="6" customFormat="1" ht="13.8" x14ac:dyDescent="0.15">
      <c r="H51" s="43"/>
      <c r="M51" s="9"/>
      <c r="N51" s="9"/>
      <c r="O51" s="9"/>
      <c r="P51" s="9"/>
      <c r="Q51" s="9"/>
      <c r="R51" s="9"/>
      <c r="S51" s="9"/>
      <c r="T51" s="7"/>
    </row>
    <row r="52" spans="8:20" s="6" customFormat="1" ht="13.8" x14ac:dyDescent="0.15">
      <c r="H52" s="43"/>
      <c r="M52" s="9"/>
      <c r="N52" s="9"/>
      <c r="O52" s="9"/>
      <c r="P52" s="9"/>
      <c r="Q52" s="9"/>
      <c r="R52" s="9"/>
      <c r="S52" s="9"/>
      <c r="T52" s="7"/>
    </row>
    <row r="53" spans="8:20" s="6" customFormat="1" ht="13.8" x14ac:dyDescent="0.15">
      <c r="H53" s="43"/>
      <c r="M53" s="9"/>
      <c r="N53" s="9"/>
      <c r="O53" s="9"/>
      <c r="P53" s="9"/>
      <c r="Q53" s="9"/>
      <c r="R53" s="9"/>
      <c r="S53" s="9"/>
      <c r="T53" s="7"/>
    </row>
    <row r="54" spans="8:20" s="6" customFormat="1" ht="13.8" x14ac:dyDescent="0.15">
      <c r="H54" s="43"/>
      <c r="M54" s="9"/>
      <c r="N54" s="9"/>
      <c r="O54" s="9"/>
      <c r="P54" s="9"/>
      <c r="Q54" s="9"/>
      <c r="R54" s="9"/>
      <c r="S54" s="9"/>
      <c r="T54" s="7"/>
    </row>
    <row r="55" spans="8:20" s="6" customFormat="1" ht="13.8" x14ac:dyDescent="0.15">
      <c r="H55" s="43"/>
      <c r="M55" s="9"/>
      <c r="N55" s="9"/>
      <c r="O55" s="9"/>
      <c r="P55" s="9"/>
      <c r="Q55" s="9"/>
      <c r="R55" s="9"/>
      <c r="S55" s="9"/>
      <c r="T55" s="7"/>
    </row>
    <row r="56" spans="8:20" s="6" customFormat="1" ht="13.8" x14ac:dyDescent="0.15">
      <c r="H56" s="43"/>
      <c r="M56" s="9"/>
      <c r="N56" s="9"/>
      <c r="O56" s="9"/>
      <c r="P56" s="9"/>
      <c r="Q56" s="9"/>
      <c r="R56" s="9"/>
      <c r="S56" s="9"/>
      <c r="T56" s="7"/>
    </row>
    <row r="57" spans="8:20" s="6" customFormat="1" ht="13.8" x14ac:dyDescent="0.15">
      <c r="H57" s="43"/>
      <c r="M57" s="9"/>
      <c r="N57" s="9"/>
      <c r="O57" s="9"/>
      <c r="P57" s="9"/>
      <c r="Q57" s="9"/>
      <c r="R57" s="9"/>
      <c r="S57" s="9"/>
      <c r="T57" s="7"/>
    </row>
    <row r="58" spans="8:20" s="6" customFormat="1" ht="13.8" x14ac:dyDescent="0.15">
      <c r="H58" s="43"/>
      <c r="M58" s="9"/>
      <c r="N58" s="9"/>
      <c r="O58" s="9"/>
      <c r="P58" s="9"/>
      <c r="Q58" s="9"/>
      <c r="R58" s="9"/>
      <c r="S58" s="9"/>
      <c r="T58" s="7"/>
    </row>
    <row r="59" spans="8:20" s="6" customFormat="1" ht="13.8" x14ac:dyDescent="0.15">
      <c r="H59" s="43"/>
      <c r="M59" s="9"/>
      <c r="N59" s="9"/>
      <c r="O59" s="9"/>
      <c r="P59" s="9"/>
      <c r="Q59" s="9"/>
      <c r="R59" s="9"/>
      <c r="S59" s="9"/>
      <c r="T59" s="7"/>
    </row>
    <row r="60" spans="8:20" s="6" customFormat="1" ht="13.8" x14ac:dyDescent="0.15">
      <c r="H60" s="43"/>
      <c r="M60" s="9"/>
      <c r="N60" s="9"/>
      <c r="O60" s="9"/>
      <c r="P60" s="9"/>
      <c r="Q60" s="9"/>
      <c r="R60" s="9"/>
      <c r="S60" s="9"/>
      <c r="T60" s="7"/>
    </row>
    <row r="61" spans="8:20" s="6" customFormat="1" ht="13.8" x14ac:dyDescent="0.15">
      <c r="H61" s="43"/>
      <c r="M61" s="9"/>
      <c r="N61" s="9"/>
      <c r="O61" s="9"/>
      <c r="P61" s="9"/>
      <c r="Q61" s="9"/>
      <c r="R61" s="9"/>
      <c r="S61" s="9"/>
      <c r="T61" s="7"/>
    </row>
    <row r="62" spans="8:20" s="6" customFormat="1" ht="13.8" x14ac:dyDescent="0.15">
      <c r="H62" s="43"/>
      <c r="M62" s="9"/>
      <c r="N62" s="9"/>
      <c r="O62" s="9"/>
      <c r="P62" s="9"/>
      <c r="Q62" s="9"/>
      <c r="R62" s="9"/>
      <c r="S62" s="9"/>
      <c r="T62" s="7"/>
    </row>
    <row r="63" spans="8:20" s="6" customFormat="1" ht="13.8" x14ac:dyDescent="0.15">
      <c r="H63" s="43"/>
      <c r="M63" s="9"/>
      <c r="N63" s="9"/>
      <c r="O63" s="9"/>
      <c r="P63" s="9"/>
      <c r="Q63" s="9"/>
      <c r="R63" s="9"/>
      <c r="S63" s="9"/>
      <c r="T63" s="7"/>
    </row>
    <row r="64" spans="8:20" s="6" customFormat="1" ht="13.8" x14ac:dyDescent="0.15">
      <c r="H64" s="43"/>
      <c r="M64" s="9"/>
      <c r="N64" s="9"/>
      <c r="O64" s="9"/>
      <c r="P64" s="9"/>
      <c r="Q64" s="9"/>
      <c r="R64" s="9"/>
      <c r="S64" s="9"/>
      <c r="T64" s="7"/>
    </row>
    <row r="65" spans="8:20" s="6" customFormat="1" ht="13.8" x14ac:dyDescent="0.15">
      <c r="H65" s="43"/>
      <c r="M65" s="9"/>
      <c r="N65" s="9"/>
      <c r="O65" s="9"/>
      <c r="P65" s="9"/>
      <c r="Q65" s="9"/>
      <c r="R65" s="9"/>
      <c r="S65" s="9"/>
      <c r="T65" s="7"/>
    </row>
    <row r="66" spans="8:20" s="6" customFormat="1" ht="13.8" x14ac:dyDescent="0.15">
      <c r="H66" s="43"/>
      <c r="M66" s="9"/>
      <c r="N66" s="9"/>
      <c r="O66" s="9"/>
      <c r="P66" s="9"/>
      <c r="Q66" s="9"/>
      <c r="R66" s="9"/>
      <c r="S66" s="9"/>
      <c r="T66" s="7"/>
    </row>
    <row r="67" spans="8:20" s="6" customFormat="1" ht="13.8" x14ac:dyDescent="0.15">
      <c r="H67" s="43"/>
      <c r="M67" s="9"/>
      <c r="N67" s="9"/>
      <c r="O67" s="9"/>
      <c r="P67" s="9"/>
      <c r="Q67" s="9"/>
      <c r="R67" s="9"/>
      <c r="S67" s="9"/>
      <c r="T67" s="7"/>
    </row>
    <row r="68" spans="8:20" s="6" customFormat="1" ht="13.8" x14ac:dyDescent="0.15">
      <c r="H68" s="43"/>
      <c r="M68" s="9"/>
      <c r="N68" s="9"/>
      <c r="O68" s="9"/>
      <c r="P68" s="9"/>
      <c r="Q68" s="9"/>
      <c r="R68" s="9"/>
      <c r="S68" s="9"/>
      <c r="T68" s="7"/>
    </row>
    <row r="69" spans="8:20" s="6" customFormat="1" ht="13.8" x14ac:dyDescent="0.15">
      <c r="H69" s="43"/>
      <c r="M69" s="9"/>
      <c r="N69" s="9"/>
      <c r="O69" s="9"/>
      <c r="P69" s="9"/>
      <c r="Q69" s="9"/>
      <c r="R69" s="9"/>
      <c r="S69" s="9"/>
      <c r="T69" s="7"/>
    </row>
    <row r="70" spans="8:20" s="6" customFormat="1" ht="13.8" x14ac:dyDescent="0.15">
      <c r="H70" s="43"/>
      <c r="M70" s="9"/>
      <c r="N70" s="9"/>
      <c r="O70" s="9"/>
      <c r="P70" s="9"/>
      <c r="Q70" s="9"/>
      <c r="R70" s="9"/>
      <c r="S70" s="9"/>
      <c r="T70" s="7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59055118110236227" right="0.31496062992125984" top="0.78740157480314965" bottom="0.78740157480314965" header="0.39370078740157483" footer="0"/>
  <pageSetup paperSize="9" scale="66" fitToHeight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【歳出】R6年12補</vt:lpstr>
      <vt:lpstr>【歳出】R6年12補!Print_Area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2025-03-24T02:51:02Z</cp:lastPrinted>
  <dcterms:created xsi:type="dcterms:W3CDTF">2011-05-09T06:00:04Z</dcterms:created>
  <dcterms:modified xsi:type="dcterms:W3CDTF">2025-03-24T06:36:38Z</dcterms:modified>
</cp:coreProperties>
</file>