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4_R5.9月補正(後送)【準備済】\"/>
    </mc:Choice>
  </mc:AlternateContent>
  <xr:revisionPtr revIDLastSave="0" documentId="13_ncr:1_{1C115FC5-66F8-4B33-9C1E-B8DC1916677D}" xr6:coauthVersionLast="47" xr6:coauthVersionMax="47" xr10:uidLastSave="{00000000-0000-0000-0000-000000000000}"/>
  <bookViews>
    <workbookView xWindow="-108" yWindow="-108" windowWidth="23256" windowHeight="12576" tabRatio="968" xr2:uid="{00000000-000D-0000-FFFF-FFFF00000000}"/>
  </bookViews>
  <sheets>
    <sheet name="歳入・R5.9補(後送分)" sheetId="81" r:id="rId1"/>
  </sheets>
  <definedNames>
    <definedName name="_xlnm.Print_Area" localSheetId="0">'歳入・R5.9補(後送分)'!$A$1:$L$85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81" l="1"/>
  <c r="I79" i="81" s="1"/>
  <c r="H81" i="81"/>
  <c r="F81" i="81"/>
  <c r="D81" i="81"/>
  <c r="H79" i="81"/>
  <c r="D79" i="81"/>
  <c r="E55" i="81" s="1"/>
  <c r="I73" i="81"/>
  <c r="K73" i="81" s="1"/>
  <c r="L73" i="81" s="1"/>
  <c r="I70" i="81"/>
  <c r="I67" i="81"/>
  <c r="K67" i="81" s="1"/>
  <c r="L67" i="81" s="1"/>
  <c r="K64" i="81"/>
  <c r="L64" i="81" s="1"/>
  <c r="I64" i="81"/>
  <c r="I61" i="81"/>
  <c r="K61" i="81" s="1"/>
  <c r="L61" i="81" s="1"/>
  <c r="I58" i="81"/>
  <c r="K58" i="81" s="1"/>
  <c r="L58" i="81" s="1"/>
  <c r="I55" i="81"/>
  <c r="K55" i="81" s="1"/>
  <c r="L55" i="81" s="1"/>
  <c r="I52" i="81"/>
  <c r="K49" i="81"/>
  <c r="L49" i="81" s="1"/>
  <c r="I49" i="81"/>
  <c r="I46" i="81"/>
  <c r="K46" i="81" s="1"/>
  <c r="L46" i="81" s="1"/>
  <c r="I43" i="81"/>
  <c r="K43" i="81" s="1"/>
  <c r="L43" i="81" s="1"/>
  <c r="I40" i="81"/>
  <c r="K40" i="81" s="1"/>
  <c r="L40" i="81" s="1"/>
  <c r="I37" i="81"/>
  <c r="K37" i="81" s="1"/>
  <c r="L37" i="81" s="1"/>
  <c r="I34" i="81"/>
  <c r="K34" i="81" s="1"/>
  <c r="L34" i="81" s="1"/>
  <c r="I31" i="81"/>
  <c r="K31" i="81" s="1"/>
  <c r="L31" i="81" s="1"/>
  <c r="I28" i="81"/>
  <c r="I25" i="81"/>
  <c r="K25" i="81" s="1"/>
  <c r="L25" i="81" s="1"/>
  <c r="I22" i="81"/>
  <c r="K22" i="81" s="1"/>
  <c r="L22" i="81" s="1"/>
  <c r="I19" i="81"/>
  <c r="K19" i="81" s="1"/>
  <c r="L19" i="81" s="1"/>
  <c r="I16" i="81"/>
  <c r="K16" i="81" s="1"/>
  <c r="L16" i="81" s="1"/>
  <c r="I13" i="81"/>
  <c r="I10" i="81"/>
  <c r="K10" i="81" s="1"/>
  <c r="L10" i="81" s="1"/>
  <c r="I7" i="81"/>
  <c r="K7" i="81" s="1"/>
  <c r="L7" i="81" s="1"/>
  <c r="J28" i="81" l="1"/>
  <c r="J13" i="81"/>
  <c r="H83" i="81"/>
  <c r="I81" i="81"/>
  <c r="J81" i="81" s="1"/>
  <c r="E22" i="81"/>
  <c r="E61" i="81"/>
  <c r="E13" i="81"/>
  <c r="E52" i="81"/>
  <c r="E28" i="81"/>
  <c r="E81" i="81"/>
  <c r="E7" i="81"/>
  <c r="E70" i="81"/>
  <c r="E37" i="81"/>
  <c r="E46" i="81"/>
  <c r="J79" i="81"/>
  <c r="J73" i="81"/>
  <c r="J49" i="81"/>
  <c r="J25" i="81"/>
  <c r="K79" i="81"/>
  <c r="L79" i="81" s="1"/>
  <c r="J58" i="81"/>
  <c r="J34" i="81"/>
  <c r="J10" i="81"/>
  <c r="J64" i="81"/>
  <c r="J16" i="81"/>
  <c r="J40" i="81"/>
  <c r="J52" i="81"/>
  <c r="J70" i="81"/>
  <c r="J7" i="81"/>
  <c r="J55" i="81"/>
  <c r="J22" i="81"/>
  <c r="D83" i="81"/>
  <c r="E83" i="81" s="1"/>
  <c r="E19" i="81"/>
  <c r="J37" i="81"/>
  <c r="E67" i="81"/>
  <c r="K70" i="81"/>
  <c r="L70" i="81" s="1"/>
  <c r="E10" i="81"/>
  <c r="K13" i="81"/>
  <c r="L13" i="81" s="1"/>
  <c r="E34" i="81"/>
  <c r="E58" i="81"/>
  <c r="F83" i="81"/>
  <c r="I83" i="81" s="1"/>
  <c r="J19" i="81"/>
  <c r="E25" i="81"/>
  <c r="K28" i="81"/>
  <c r="L28" i="81" s="1"/>
  <c r="J43" i="81"/>
  <c r="E49" i="81"/>
  <c r="K52" i="81"/>
  <c r="L52" i="81" s="1"/>
  <c r="J67" i="81"/>
  <c r="E73" i="81"/>
  <c r="J31" i="81"/>
  <c r="J46" i="81"/>
  <c r="E43" i="81"/>
  <c r="J61" i="81"/>
  <c r="E79" i="81"/>
  <c r="E16" i="81"/>
  <c r="E40" i="81"/>
  <c r="E64" i="81"/>
  <c r="E31" i="81"/>
  <c r="K81" i="81" l="1"/>
  <c r="L81" i="81" s="1"/>
  <c r="J83" i="81"/>
  <c r="K83" i="81"/>
  <c r="L83" i="81" s="1"/>
</calcChain>
</file>

<file path=xl/sharedStrings.xml><?xml version="1.0" encoding="utf-8"?>
<sst xmlns="http://schemas.openxmlformats.org/spreadsheetml/2006/main" count="56" uniqueCount="47">
  <si>
    <t>款　　別</t>
  </si>
  <si>
    <t>計（Ｂ）</t>
  </si>
  <si>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</si>
  <si>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</si>
  <si>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</si>
  <si>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</si>
  <si>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</si>
  <si>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</si>
  <si>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</si>
  <si>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</si>
  <si>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</si>
  <si>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</si>
  <si>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</si>
  <si>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</si>
  <si>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</si>
  <si>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</si>
  <si>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</si>
  <si>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</si>
  <si>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</si>
  <si>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</si>
  <si>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</si>
  <si>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</si>
  <si>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</si>
  <si>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</si>
  <si>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</si>
  <si>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</si>
  <si>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</si>
  <si>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4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</si>
  <si>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4"/>
  </si>
  <si>
    <t>○</t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</si>
  <si>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</si>
  <si>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％</t>
    <phoneticPr fontId="4"/>
  </si>
  <si>
    <t>地方消費税　　　交付金　　　　　　　　　　　　</t>
    <phoneticPr fontId="4"/>
  </si>
  <si>
    <t>地方特例　　　交付金　　　　　　　　　　　　　</t>
    <phoneticPr fontId="4"/>
  </si>
  <si>
    <t>分担金及び　　　負担金　　　　　　　　　　　　</t>
    <phoneticPr fontId="4"/>
  </si>
  <si>
    <t>使用料及び　　　手数料　　　　　　　　　　　　</t>
    <phoneticPr fontId="4"/>
  </si>
  <si>
    <t>株式等譲渡　　所得割交付金　　　　　　　　　</t>
    <phoneticPr fontId="4"/>
  </si>
  <si>
    <t>内訳</t>
    <rPh sb="0" eb="2">
      <t>ウチワケ</t>
    </rPh>
    <phoneticPr fontId="4"/>
  </si>
  <si>
    <t>（Ｂ）－（Ａ）</t>
    <phoneticPr fontId="4"/>
  </si>
  <si>
    <t>(単位：千円)</t>
    <phoneticPr fontId="4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</si>
  <si>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</si>
  <si>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</si>
  <si>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5　　年　　度</t>
    <phoneticPr fontId="5"/>
  </si>
  <si>
    <t>法人事業税　　　交付金　　　　　　　　　　　　</t>
    <rPh sb="0" eb="2">
      <t>ホウジン</t>
    </rPh>
    <rPh sb="2" eb="5">
      <t>ジギョウゼイ</t>
    </rPh>
    <phoneticPr fontId="4"/>
  </si>
  <si>
    <t>ゴルフ場利用税交付金　　　　　　　　　　</t>
    <phoneticPr fontId="4"/>
  </si>
  <si>
    <t>環境性能割
交付金</t>
    <phoneticPr fontId="4"/>
  </si>
  <si>
    <t>補正額
［後送分］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</si>
</sst>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0" fontId="7" fillId="0" borderId="0"/>
    <xf numFmtId="0" fontId="1" fillId="0" borderId="0">
      <alignment vertical="center"/>
    </xf>
  </cellStyleXfs>
  <cellXfs count="90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/>
    <xf numFmtId="0" fontId="10" fillId="0" borderId="2" xfId="0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176" fontId="10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76" fontId="10" fillId="0" borderId="0" xfId="1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1" fillId="2" borderId="0" xfId="0" applyFont="1" applyFill="1"/>
    <xf numFmtId="0" fontId="16" fillId="0" borderId="1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 shrinkToFit="1"/>
    </xf>
    <xf numFmtId="178" fontId="16" fillId="0" borderId="8" xfId="0" applyNumberFormat="1" applyFont="1" applyBorder="1" applyAlignment="1">
      <alignment horizontal="right" vertical="center"/>
    </xf>
    <xf numFmtId="176" fontId="16" fillId="0" borderId="3" xfId="0" applyNumberFormat="1" applyFont="1" applyBorder="1" applyAlignment="1">
      <alignment horizontal="right" vertical="center"/>
    </xf>
    <xf numFmtId="176" fontId="16" fillId="0" borderId="13" xfId="0" applyNumberFormat="1" applyFont="1" applyBorder="1" applyAlignment="1">
      <alignment horizontal="right" vertical="center"/>
    </xf>
    <xf numFmtId="176" fontId="16" fillId="0" borderId="7" xfId="0" applyNumberFormat="1" applyFont="1" applyBorder="1" applyAlignment="1">
      <alignment horizontal="right" vertical="center"/>
    </xf>
    <xf numFmtId="176" fontId="16" fillId="0" borderId="15" xfId="0" applyNumberFormat="1" applyFont="1" applyBorder="1" applyAlignment="1">
      <alignment horizontal="right" vertical="center"/>
    </xf>
    <xf numFmtId="178" fontId="16" fillId="0" borderId="10" xfId="0" applyNumberFormat="1" applyFont="1" applyBorder="1" applyAlignment="1">
      <alignment horizontal="right" vertical="center"/>
    </xf>
    <xf numFmtId="176" fontId="16" fillId="0" borderId="14" xfId="0" applyNumberFormat="1" applyFont="1" applyBorder="1" applyAlignment="1">
      <alignment horizontal="right" vertical="center"/>
    </xf>
    <xf numFmtId="176" fontId="16" fillId="0" borderId="18" xfId="0" applyNumberFormat="1" applyFont="1" applyBorder="1" applyAlignment="1">
      <alignment horizontal="right" vertical="center" shrinkToFit="1"/>
    </xf>
    <xf numFmtId="176" fontId="16" fillId="0" borderId="20" xfId="0" applyNumberFormat="1" applyFont="1" applyBorder="1" applyAlignment="1">
      <alignment horizontal="right" vertical="center" shrinkToFit="1"/>
    </xf>
    <xf numFmtId="0" fontId="16" fillId="0" borderId="2" xfId="0" applyFont="1" applyBorder="1" applyAlignment="1">
      <alignment horizontal="right" vertical="center"/>
    </xf>
    <xf numFmtId="38" fontId="16" fillId="0" borderId="1" xfId="0" applyNumberFormat="1" applyFont="1" applyBorder="1" applyAlignment="1">
      <alignment horizontal="right" vertical="center"/>
    </xf>
    <xf numFmtId="178" fontId="16" fillId="0" borderId="9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7" fontId="16" fillId="0" borderId="9" xfId="0" applyNumberFormat="1" applyFont="1" applyBorder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38" fontId="16" fillId="0" borderId="7" xfId="0" applyNumberFormat="1" applyFont="1" applyBorder="1" applyAlignment="1">
      <alignment horizontal="right" vertical="center"/>
    </xf>
    <xf numFmtId="38" fontId="16" fillId="0" borderId="3" xfId="0" applyNumberFormat="1" applyFont="1" applyBorder="1" applyAlignment="1">
      <alignment horizontal="right" vertical="center"/>
    </xf>
    <xf numFmtId="176" fontId="16" fillId="0" borderId="21" xfId="0" applyNumberFormat="1" applyFont="1" applyBorder="1" applyAlignment="1">
      <alignment horizontal="righ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/>
    <xf numFmtId="0" fontId="11" fillId="0" borderId="5" xfId="0" applyFont="1" applyBorder="1" applyAlignment="1">
      <alignment horizontal="distributed" vertical="center" wrapText="1"/>
    </xf>
    <xf numFmtId="0" fontId="11" fillId="0" borderId="6" xfId="0" applyFont="1" applyBorder="1" applyAlignment="1">
      <alignment horizontal="distributed" vertical="center" wrapText="1"/>
    </xf>
    <xf numFmtId="0" fontId="11" fillId="0" borderId="11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7" xfId="0" applyFont="1" applyBorder="1"/>
    <xf numFmtId="0" fontId="10" fillId="0" borderId="5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4" fillId="0" borderId="5" xfId="0" applyFont="1" applyBorder="1" applyAlignment="1">
      <alignment horizontal="distributed" vertical="center" wrapText="1"/>
    </xf>
    <xf numFmtId="0" fontId="14" fillId="0" borderId="6" xfId="0" applyFont="1" applyBorder="1" applyAlignment="1">
      <alignment horizontal="distributed" vertical="center" wrapText="1"/>
    </xf>
    <xf numFmtId="0" fontId="14" fillId="0" borderId="11" xfId="0" applyFont="1" applyBorder="1" applyAlignment="1">
      <alignment horizontal="distributed" vertical="center" wrapText="1"/>
    </xf>
    <xf numFmtId="176" fontId="16" fillId="0" borderId="23" xfId="0" applyNumberFormat="1" applyFont="1" applyBorder="1" applyAlignment="1">
      <alignment horizontal="right" vertical="center"/>
    </xf>
    <xf numFmtId="176" fontId="16" fillId="0" borderId="25" xfId="0" applyNumberFormat="1" applyFont="1" applyBorder="1" applyAlignment="1">
      <alignment horizontal="right" vertical="center"/>
    </xf>
    <xf numFmtId="178" fontId="16" fillId="0" borderId="8" xfId="0" applyNumberFormat="1" applyFont="1" applyBorder="1" applyAlignment="1">
      <alignment horizontal="right" vertical="center"/>
    </xf>
    <xf numFmtId="178" fontId="16" fillId="0" borderId="10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176" fontId="16" fillId="0" borderId="8" xfId="0" applyNumberFormat="1" applyFont="1" applyBorder="1" applyAlignment="1">
      <alignment horizontal="right" vertical="center"/>
    </xf>
    <xf numFmtId="176" fontId="16" fillId="0" borderId="10" xfId="0" applyNumberFormat="1" applyFont="1" applyBorder="1" applyAlignment="1">
      <alignment horizontal="right" vertical="center"/>
    </xf>
    <xf numFmtId="177" fontId="16" fillId="0" borderId="8" xfId="0" applyNumberFormat="1" applyFont="1" applyBorder="1" applyAlignment="1">
      <alignment horizontal="right" vertical="center"/>
    </xf>
    <xf numFmtId="177" fontId="16" fillId="0" borderId="10" xfId="0" applyNumberFormat="1" applyFont="1" applyBorder="1" applyAlignment="1">
      <alignment horizontal="right" vertical="center"/>
    </xf>
    <xf numFmtId="176" fontId="16" fillId="0" borderId="22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176" fontId="16" fillId="0" borderId="14" xfId="0" applyNumberFormat="1" applyFont="1" applyBorder="1" applyAlignment="1">
      <alignment horizontal="right" vertical="center"/>
    </xf>
    <xf numFmtId="176" fontId="16" fillId="0" borderId="16" xfId="0" applyNumberFormat="1" applyFont="1" applyBorder="1" applyAlignment="1">
      <alignment horizontal="right" vertical="center"/>
    </xf>
    <xf numFmtId="176" fontId="16" fillId="0" borderId="15" xfId="0" applyNumberFormat="1" applyFont="1" applyBorder="1" applyAlignment="1">
      <alignment horizontal="right" vertical="center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7C9B-6E0A-43FA-9965-D098B571BD72}">
  <sheetPr>
    <tabColor rgb="FFFFFF00"/>
  </sheetPr>
  <dimension ref="A1:AB107"/>
  <sheetViews>
    <sheetView showGridLines="0" tabSelected="1" view="pageBreakPreview" zoomScale="85" zoomScaleNormal="75" zoomScaleSheetLayoutView="85" workbookViewId="0">
      <pane ySplit="5" topLeftCell="A9" activePane="bottomLeft" state="frozen"/>
      <selection sqref="A1:L1"/>
      <selection pane="bottomLeft" sqref="A1:L1"/>
    </sheetView>
  </sheetViews>
  <sheetFormatPr defaultColWidth="9.6640625" defaultRowHeight="12.6" x14ac:dyDescent="0.15"/>
  <cols>
    <col min="1" max="2" width="3.44140625" style="15" customWidth="1"/>
    <col min="3" max="3" width="13.77734375" style="15" customWidth="1"/>
    <col min="4" max="4" width="13.77734375" style="24" customWidth="1"/>
    <col min="5" max="5" width="8.77734375" style="15" customWidth="1"/>
    <col min="6" max="6" width="13.77734375" style="24" customWidth="1"/>
    <col min="7" max="7" width="2.44140625" style="15" customWidth="1"/>
    <col min="8" max="8" width="13.21875" style="15" customWidth="1"/>
    <col min="9" max="9" width="13.77734375" style="15" customWidth="1"/>
    <col min="10" max="10" width="8.77734375" style="15" customWidth="1"/>
    <col min="11" max="11" width="13.77734375" style="15" customWidth="1"/>
    <col min="12" max="12" width="10.44140625" style="15" customWidth="1"/>
    <col min="13" max="19" width="9" style="18" customWidth="1"/>
    <col min="20" max="20" width="9" style="19" customWidth="1"/>
    <col min="21" max="25" width="9.6640625" style="15"/>
    <col min="26" max="26" width="6.44140625" style="15" customWidth="1"/>
    <col min="27" max="16384" width="9.6640625" style="15"/>
  </cols>
  <sheetData>
    <row r="1" spans="1:20" ht="21" customHeight="1" x14ac:dyDescent="0.15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0" s="3" customFormat="1" ht="35.25" customHeight="1" x14ac:dyDescent="0.15">
      <c r="A2" s="1" t="s">
        <v>27</v>
      </c>
      <c r="B2" s="2"/>
      <c r="C2" s="2"/>
      <c r="K2" s="4"/>
      <c r="L2" s="5" t="s">
        <v>39</v>
      </c>
      <c r="M2" s="17"/>
      <c r="N2" s="17"/>
      <c r="O2" s="17"/>
      <c r="P2" s="17"/>
      <c r="Q2" s="17"/>
      <c r="R2" s="17"/>
      <c r="S2" s="17"/>
      <c r="T2" s="4"/>
    </row>
    <row r="3" spans="1:20" s="3" customFormat="1" ht="21" customHeight="1" thickBot="1" x14ac:dyDescent="0.2">
      <c r="A3" s="6"/>
      <c r="B3" s="7"/>
      <c r="C3" s="8"/>
      <c r="D3" s="53" t="s">
        <v>41</v>
      </c>
      <c r="E3" s="54"/>
      <c r="F3" s="53" t="s">
        <v>42</v>
      </c>
      <c r="G3" s="55"/>
      <c r="H3" s="55"/>
      <c r="I3" s="55"/>
      <c r="J3" s="54"/>
      <c r="K3" s="53" t="s">
        <v>30</v>
      </c>
      <c r="L3" s="54"/>
      <c r="M3" s="17"/>
      <c r="N3" s="17"/>
      <c r="O3" s="17"/>
      <c r="P3" s="17"/>
      <c r="Q3" s="17"/>
      <c r="R3" s="17"/>
      <c r="S3" s="17"/>
      <c r="T3" s="4"/>
    </row>
    <row r="4" spans="1:20" s="3" customFormat="1" ht="15.75" customHeight="1" x14ac:dyDescent="0.15">
      <c r="A4" s="56" t="s">
        <v>0</v>
      </c>
      <c r="B4" s="57"/>
      <c r="C4" s="58"/>
      <c r="D4" s="9" t="s">
        <v>4</v>
      </c>
      <c r="E4" s="11" t="s">
        <v>5</v>
      </c>
      <c r="F4" s="53" t="s">
        <v>6</v>
      </c>
      <c r="G4" s="59" t="s">
        <v>46</v>
      </c>
      <c r="H4" s="60"/>
      <c r="I4" s="55" t="s">
        <v>1</v>
      </c>
      <c r="J4" s="11" t="s">
        <v>5</v>
      </c>
      <c r="K4" s="56" t="s">
        <v>38</v>
      </c>
      <c r="L4" s="11" t="s">
        <v>7</v>
      </c>
      <c r="M4" s="17"/>
      <c r="N4" s="17"/>
      <c r="O4" s="17"/>
      <c r="P4" s="17"/>
      <c r="Q4" s="17"/>
      <c r="R4" s="17"/>
      <c r="S4" s="17"/>
      <c r="T4" s="4"/>
    </row>
    <row r="5" spans="1:20" s="3" customFormat="1" ht="15.75" customHeight="1" x14ac:dyDescent="0.15">
      <c r="A5" s="12"/>
      <c r="C5" s="10"/>
      <c r="D5" s="9" t="s">
        <v>2</v>
      </c>
      <c r="E5" s="13" t="s">
        <v>3</v>
      </c>
      <c r="F5" s="56"/>
      <c r="G5" s="61"/>
      <c r="H5" s="62"/>
      <c r="I5" s="57"/>
      <c r="J5" s="13" t="s">
        <v>31</v>
      </c>
      <c r="K5" s="56"/>
      <c r="L5" s="14" t="s">
        <v>3</v>
      </c>
      <c r="M5" s="17"/>
      <c r="N5" s="17"/>
      <c r="O5" s="17"/>
      <c r="P5" s="17"/>
      <c r="Q5" s="17"/>
      <c r="R5" s="17"/>
      <c r="S5" s="17"/>
      <c r="T5" s="4"/>
    </row>
    <row r="6" spans="1:20" s="3" customFormat="1" ht="12.75" customHeight="1" x14ac:dyDescent="0.15">
      <c r="A6" s="53" t="s">
        <v>9</v>
      </c>
      <c r="B6" s="45">
        <v>1</v>
      </c>
      <c r="C6" s="65" t="s">
        <v>8</v>
      </c>
      <c r="D6" s="25"/>
      <c r="E6" s="27"/>
      <c r="F6" s="25"/>
      <c r="G6" s="26"/>
      <c r="H6" s="33"/>
      <c r="I6" s="36"/>
      <c r="J6" s="27"/>
      <c r="K6" s="37"/>
      <c r="L6" s="27"/>
      <c r="M6" s="17"/>
      <c r="N6" s="17"/>
      <c r="O6" s="17"/>
      <c r="P6" s="17"/>
      <c r="Q6" s="17"/>
      <c r="R6" s="17"/>
      <c r="S6" s="17"/>
      <c r="T6" s="4"/>
    </row>
    <row r="7" spans="1:20" s="3" customFormat="1" ht="12.75" customHeight="1" x14ac:dyDescent="0.15">
      <c r="A7" s="63"/>
      <c r="B7" s="46"/>
      <c r="C7" s="66"/>
      <c r="D7" s="28">
        <v>65367000</v>
      </c>
      <c r="E7" s="38">
        <f>ROUND(D7/D$79*100,2)</f>
        <v>30.3</v>
      </c>
      <c r="F7" s="28">
        <v>66457000</v>
      </c>
      <c r="G7" s="34"/>
      <c r="H7" s="29">
        <v>20000</v>
      </c>
      <c r="I7" s="39">
        <f>SUM(F7,H7)</f>
        <v>66477000</v>
      </c>
      <c r="J7" s="38">
        <f>ROUND(I7/I$79*100,2)</f>
        <v>30.52</v>
      </c>
      <c r="K7" s="28">
        <f>I7-D7</f>
        <v>1110000</v>
      </c>
      <c r="L7" s="40">
        <f>ROUND(K7/D7*100,2)</f>
        <v>1.7</v>
      </c>
      <c r="M7" s="17"/>
      <c r="N7" s="17"/>
      <c r="O7" s="17"/>
      <c r="P7" s="17"/>
      <c r="Q7" s="17"/>
      <c r="R7" s="17"/>
      <c r="S7" s="17"/>
      <c r="T7" s="4"/>
    </row>
    <row r="8" spans="1:20" s="3" customFormat="1" ht="12.75" customHeight="1" x14ac:dyDescent="0.15">
      <c r="A8" s="64"/>
      <c r="B8" s="47"/>
      <c r="C8" s="67"/>
      <c r="D8" s="30"/>
      <c r="E8" s="32"/>
      <c r="F8" s="30"/>
      <c r="G8" s="35"/>
      <c r="H8" s="31"/>
      <c r="I8" s="41"/>
      <c r="J8" s="32"/>
      <c r="K8" s="42"/>
      <c r="L8" s="32"/>
      <c r="M8" s="17"/>
      <c r="N8" s="17"/>
      <c r="O8" s="17"/>
      <c r="P8" s="17"/>
      <c r="Q8" s="17"/>
      <c r="R8" s="17"/>
      <c r="S8" s="17"/>
      <c r="T8" s="4"/>
    </row>
    <row r="9" spans="1:20" s="3" customFormat="1" ht="12.75" customHeight="1" x14ac:dyDescent="0.15">
      <c r="A9" s="6"/>
      <c r="B9" s="45">
        <v>2</v>
      </c>
      <c r="C9" s="65" t="s">
        <v>10</v>
      </c>
      <c r="D9" s="25"/>
      <c r="E9" s="27"/>
      <c r="F9" s="25"/>
      <c r="G9" s="26"/>
      <c r="H9" s="33"/>
      <c r="I9" s="36"/>
      <c r="J9" s="27"/>
      <c r="K9" s="37"/>
      <c r="L9" s="27"/>
      <c r="M9" s="17"/>
      <c r="N9" s="17"/>
      <c r="O9" s="17"/>
      <c r="P9" s="17"/>
      <c r="Q9" s="17"/>
      <c r="R9" s="17"/>
      <c r="S9" s="17"/>
      <c r="T9" s="4"/>
    </row>
    <row r="10" spans="1:20" s="3" customFormat="1" ht="12.75" customHeight="1" x14ac:dyDescent="0.15">
      <c r="A10" s="9"/>
      <c r="B10" s="46"/>
      <c r="C10" s="66"/>
      <c r="D10" s="28">
        <v>1284590</v>
      </c>
      <c r="E10" s="38">
        <f>ROUND(D10/D$79*100,2)</f>
        <v>0.6</v>
      </c>
      <c r="F10" s="28">
        <v>1333000</v>
      </c>
      <c r="G10" s="34"/>
      <c r="H10" s="29">
        <v>0</v>
      </c>
      <c r="I10" s="39">
        <f>SUM(F10,H10)</f>
        <v>1333000</v>
      </c>
      <c r="J10" s="38">
        <f>ROUND(I10/I$79*100,2)</f>
        <v>0.61</v>
      </c>
      <c r="K10" s="28">
        <f>I10-D10</f>
        <v>48410</v>
      </c>
      <c r="L10" s="40">
        <f>ROUND(K10/D10*100,2)</f>
        <v>3.77</v>
      </c>
      <c r="M10" s="17"/>
      <c r="N10" s="17"/>
      <c r="O10" s="17"/>
      <c r="P10" s="17"/>
      <c r="Q10" s="17"/>
      <c r="R10" s="17"/>
      <c r="S10" s="17"/>
      <c r="T10" s="4"/>
    </row>
    <row r="11" spans="1:20" s="3" customFormat="1" ht="12.75" customHeight="1" x14ac:dyDescent="0.15">
      <c r="A11" s="20"/>
      <c r="B11" s="47"/>
      <c r="C11" s="67"/>
      <c r="D11" s="30"/>
      <c r="E11" s="32"/>
      <c r="F11" s="30"/>
      <c r="G11" s="35"/>
      <c r="H11" s="31"/>
      <c r="I11" s="41"/>
      <c r="J11" s="32"/>
      <c r="K11" s="42"/>
      <c r="L11" s="32"/>
      <c r="M11" s="17"/>
      <c r="N11" s="17"/>
      <c r="O11" s="17"/>
      <c r="P11" s="17"/>
      <c r="Q11" s="17"/>
      <c r="R11" s="17"/>
      <c r="S11" s="17"/>
      <c r="T11" s="4"/>
    </row>
    <row r="12" spans="1:20" s="3" customFormat="1" ht="12.75" customHeight="1" x14ac:dyDescent="0.15">
      <c r="A12" s="6"/>
      <c r="B12" s="45">
        <v>3</v>
      </c>
      <c r="C12" s="48" t="s">
        <v>11</v>
      </c>
      <c r="D12" s="25"/>
      <c r="E12" s="27"/>
      <c r="F12" s="25"/>
      <c r="G12" s="26"/>
      <c r="H12" s="33"/>
      <c r="I12" s="36"/>
      <c r="J12" s="27"/>
      <c r="K12" s="37"/>
      <c r="L12" s="27"/>
      <c r="M12" s="17"/>
      <c r="N12" s="17"/>
      <c r="O12" s="17"/>
      <c r="P12" s="17"/>
      <c r="Q12" s="17"/>
      <c r="R12" s="17"/>
      <c r="S12" s="17"/>
      <c r="T12" s="4"/>
    </row>
    <row r="13" spans="1:20" s="3" customFormat="1" ht="12.75" customHeight="1" x14ac:dyDescent="0.15">
      <c r="A13" s="9"/>
      <c r="B13" s="46"/>
      <c r="C13" s="49"/>
      <c r="D13" s="28">
        <v>80000</v>
      </c>
      <c r="E13" s="38">
        <f>ROUND(D13/D$79*100,2)</f>
        <v>0.04</v>
      </c>
      <c r="F13" s="28">
        <v>70000</v>
      </c>
      <c r="G13" s="34"/>
      <c r="H13" s="29">
        <v>0</v>
      </c>
      <c r="I13" s="39">
        <f>SUM(F13,H13)</f>
        <v>70000</v>
      </c>
      <c r="J13" s="38">
        <f>ROUND(I13/I$79*100,2)</f>
        <v>0.03</v>
      </c>
      <c r="K13" s="28">
        <f>I13-D13</f>
        <v>-10000</v>
      </c>
      <c r="L13" s="40">
        <f>ROUND(K13/D13*100,2)</f>
        <v>-12.5</v>
      </c>
      <c r="M13" s="17"/>
      <c r="N13" s="17"/>
      <c r="O13" s="17"/>
      <c r="P13" s="17"/>
      <c r="Q13" s="17"/>
      <c r="R13" s="17"/>
      <c r="S13" s="17"/>
      <c r="T13" s="4"/>
    </row>
    <row r="14" spans="1:20" s="3" customFormat="1" ht="12.75" customHeight="1" x14ac:dyDescent="0.15">
      <c r="A14" s="20"/>
      <c r="B14" s="47"/>
      <c r="C14" s="50"/>
      <c r="D14" s="30"/>
      <c r="E14" s="32"/>
      <c r="F14" s="30"/>
      <c r="G14" s="35"/>
      <c r="H14" s="31"/>
      <c r="I14" s="41"/>
      <c r="J14" s="32"/>
      <c r="K14" s="42"/>
      <c r="L14" s="32"/>
      <c r="M14" s="17"/>
      <c r="N14" s="17"/>
      <c r="O14" s="17"/>
      <c r="P14" s="17"/>
      <c r="Q14" s="17"/>
      <c r="R14" s="17"/>
      <c r="S14" s="17"/>
      <c r="T14" s="4"/>
    </row>
    <row r="15" spans="1:20" s="3" customFormat="1" ht="12.75" customHeight="1" x14ac:dyDescent="0.15">
      <c r="A15" s="6"/>
      <c r="B15" s="45">
        <v>4</v>
      </c>
      <c r="C15" s="48" t="s">
        <v>12</v>
      </c>
      <c r="D15" s="25"/>
      <c r="E15" s="27"/>
      <c r="F15" s="25"/>
      <c r="G15" s="26"/>
      <c r="H15" s="33"/>
      <c r="I15" s="36"/>
      <c r="J15" s="27"/>
      <c r="K15" s="37"/>
      <c r="L15" s="27"/>
      <c r="M15" s="17"/>
      <c r="N15" s="17"/>
      <c r="O15" s="17"/>
      <c r="P15" s="17"/>
      <c r="Q15" s="17"/>
      <c r="R15" s="17"/>
      <c r="S15" s="17"/>
      <c r="T15" s="4"/>
    </row>
    <row r="16" spans="1:20" s="3" customFormat="1" ht="12.75" customHeight="1" x14ac:dyDescent="0.15">
      <c r="A16" s="9"/>
      <c r="B16" s="46"/>
      <c r="C16" s="49"/>
      <c r="D16" s="28">
        <v>220000</v>
      </c>
      <c r="E16" s="38">
        <f>ROUND(D16/D$79*100,2)</f>
        <v>0.1</v>
      </c>
      <c r="F16" s="28">
        <v>400000</v>
      </c>
      <c r="G16" s="34"/>
      <c r="H16" s="29">
        <v>0</v>
      </c>
      <c r="I16" s="39">
        <f>SUM(F16,H16)</f>
        <v>400000</v>
      </c>
      <c r="J16" s="38">
        <f>ROUND(I16/I$79*100,2)</f>
        <v>0.18</v>
      </c>
      <c r="K16" s="28">
        <f>I16-D16</f>
        <v>180000</v>
      </c>
      <c r="L16" s="40">
        <f>ROUND(K16/D16*100,2)</f>
        <v>81.819999999999993</v>
      </c>
      <c r="M16" s="17"/>
      <c r="N16" s="17"/>
      <c r="O16" s="17"/>
      <c r="P16" s="17"/>
      <c r="Q16" s="17"/>
      <c r="R16" s="17"/>
      <c r="S16" s="17"/>
      <c r="T16" s="4"/>
    </row>
    <row r="17" spans="1:20" s="3" customFormat="1" ht="12.75" customHeight="1" x14ac:dyDescent="0.15">
      <c r="A17" s="20"/>
      <c r="B17" s="47"/>
      <c r="C17" s="50"/>
      <c r="D17" s="30"/>
      <c r="E17" s="32"/>
      <c r="F17" s="30"/>
      <c r="G17" s="35"/>
      <c r="H17" s="31"/>
      <c r="I17" s="41"/>
      <c r="J17" s="32"/>
      <c r="K17" s="42"/>
      <c r="L17" s="32"/>
      <c r="M17" s="17"/>
      <c r="N17" s="17"/>
      <c r="O17" s="17"/>
      <c r="P17" s="17"/>
      <c r="Q17" s="17"/>
      <c r="R17" s="17"/>
      <c r="S17" s="17"/>
      <c r="T17" s="4"/>
    </row>
    <row r="18" spans="1:20" s="3" customFormat="1" ht="12.75" customHeight="1" x14ac:dyDescent="0.15">
      <c r="A18" s="6"/>
      <c r="B18" s="45">
        <v>5</v>
      </c>
      <c r="C18" s="48" t="s">
        <v>36</v>
      </c>
      <c r="D18" s="25"/>
      <c r="E18" s="27"/>
      <c r="F18" s="25"/>
      <c r="G18" s="26"/>
      <c r="H18" s="33"/>
      <c r="I18" s="36"/>
      <c r="J18" s="27"/>
      <c r="K18" s="37"/>
      <c r="L18" s="27"/>
      <c r="M18" s="17"/>
      <c r="N18" s="17"/>
      <c r="O18" s="17"/>
      <c r="P18" s="17"/>
      <c r="Q18" s="17"/>
      <c r="R18" s="17"/>
      <c r="S18" s="17"/>
      <c r="T18" s="4"/>
    </row>
    <row r="19" spans="1:20" s="3" customFormat="1" ht="12.75" customHeight="1" x14ac:dyDescent="0.15">
      <c r="A19" s="9"/>
      <c r="B19" s="46"/>
      <c r="C19" s="49"/>
      <c r="D19" s="28">
        <v>400000</v>
      </c>
      <c r="E19" s="38">
        <f>ROUND(D19/D$79*100,2)</f>
        <v>0.19</v>
      </c>
      <c r="F19" s="28">
        <v>300000</v>
      </c>
      <c r="G19" s="34"/>
      <c r="H19" s="29">
        <v>0</v>
      </c>
      <c r="I19" s="39">
        <f>SUM(F19,H19)</f>
        <v>300000</v>
      </c>
      <c r="J19" s="38">
        <f>ROUND(I19/I$79*100,2)</f>
        <v>0.14000000000000001</v>
      </c>
      <c r="K19" s="28">
        <f>I19-D19</f>
        <v>-100000</v>
      </c>
      <c r="L19" s="40">
        <f>ROUND(K19/D19*100,2)</f>
        <v>-25</v>
      </c>
      <c r="M19" s="17"/>
      <c r="N19" s="17"/>
      <c r="O19" s="17"/>
      <c r="P19" s="17"/>
      <c r="Q19" s="17"/>
      <c r="R19" s="17"/>
      <c r="S19" s="17"/>
      <c r="T19" s="4"/>
    </row>
    <row r="20" spans="1:20" s="3" customFormat="1" ht="12.75" customHeight="1" x14ac:dyDescent="0.15">
      <c r="A20" s="20"/>
      <c r="B20" s="47"/>
      <c r="C20" s="50"/>
      <c r="D20" s="30"/>
      <c r="E20" s="32"/>
      <c r="F20" s="30"/>
      <c r="G20" s="35"/>
      <c r="H20" s="31"/>
      <c r="I20" s="41"/>
      <c r="J20" s="32"/>
      <c r="K20" s="42"/>
      <c r="L20" s="32"/>
      <c r="M20" s="17"/>
      <c r="N20" s="17"/>
      <c r="O20" s="17"/>
      <c r="P20" s="17"/>
      <c r="Q20" s="17"/>
      <c r="R20" s="17"/>
      <c r="S20" s="17"/>
      <c r="T20" s="4"/>
    </row>
    <row r="21" spans="1:20" s="3" customFormat="1" ht="12.75" customHeight="1" x14ac:dyDescent="0.15">
      <c r="A21" s="6"/>
      <c r="B21" s="45">
        <v>6</v>
      </c>
      <c r="C21" s="65" t="s">
        <v>43</v>
      </c>
      <c r="D21" s="25"/>
      <c r="E21" s="27"/>
      <c r="F21" s="25"/>
      <c r="G21" s="26"/>
      <c r="H21" s="33"/>
      <c r="I21" s="36"/>
      <c r="J21" s="27"/>
      <c r="K21" s="37"/>
      <c r="L21" s="27"/>
      <c r="M21" s="17"/>
      <c r="N21" s="17"/>
      <c r="O21" s="17"/>
      <c r="P21" s="17"/>
      <c r="Q21" s="17"/>
      <c r="R21" s="17"/>
      <c r="S21" s="17"/>
      <c r="T21" s="4"/>
    </row>
    <row r="22" spans="1:20" s="3" customFormat="1" ht="12.75" customHeight="1" x14ac:dyDescent="0.15">
      <c r="A22" s="9"/>
      <c r="B22" s="46"/>
      <c r="C22" s="66"/>
      <c r="D22" s="28">
        <v>1000000</v>
      </c>
      <c r="E22" s="38">
        <f>ROUND(D22/D$79*100,2)</f>
        <v>0.46</v>
      </c>
      <c r="F22" s="28">
        <v>1000000</v>
      </c>
      <c r="G22" s="34"/>
      <c r="H22" s="29">
        <v>0</v>
      </c>
      <c r="I22" s="39">
        <f>SUM(F22,H22)</f>
        <v>1000000</v>
      </c>
      <c r="J22" s="38">
        <f>ROUND(I22/I$79*100,2)</f>
        <v>0.46</v>
      </c>
      <c r="K22" s="28">
        <f>I22-D22</f>
        <v>0</v>
      </c>
      <c r="L22" s="40">
        <f>ROUND(K22/D22*100,2)</f>
        <v>0</v>
      </c>
      <c r="M22" s="17"/>
      <c r="N22" s="17"/>
      <c r="O22" s="17"/>
      <c r="P22" s="17"/>
      <c r="Q22" s="17"/>
      <c r="R22" s="17"/>
      <c r="S22" s="17"/>
      <c r="T22" s="4"/>
    </row>
    <row r="23" spans="1:20" s="3" customFormat="1" ht="12.75" customHeight="1" x14ac:dyDescent="0.15">
      <c r="A23" s="20"/>
      <c r="B23" s="47"/>
      <c r="C23" s="67"/>
      <c r="D23" s="30"/>
      <c r="E23" s="32"/>
      <c r="F23" s="30"/>
      <c r="G23" s="35"/>
      <c r="H23" s="31"/>
      <c r="I23" s="41"/>
      <c r="J23" s="32"/>
      <c r="K23" s="42"/>
      <c r="L23" s="32"/>
      <c r="M23" s="17"/>
      <c r="N23" s="17"/>
      <c r="O23" s="17"/>
      <c r="P23" s="17"/>
      <c r="Q23" s="17"/>
      <c r="R23" s="17"/>
      <c r="S23" s="17"/>
      <c r="T23" s="4"/>
    </row>
    <row r="24" spans="1:20" s="3" customFormat="1" ht="12.75" customHeight="1" x14ac:dyDescent="0.15">
      <c r="A24" s="6"/>
      <c r="B24" s="45">
        <v>7</v>
      </c>
      <c r="C24" s="65" t="s">
        <v>32</v>
      </c>
      <c r="D24" s="25"/>
      <c r="E24" s="27"/>
      <c r="F24" s="25"/>
      <c r="G24" s="26"/>
      <c r="H24" s="33"/>
      <c r="I24" s="36"/>
      <c r="J24" s="27"/>
      <c r="K24" s="37"/>
      <c r="L24" s="27"/>
      <c r="M24" s="17"/>
      <c r="N24" s="17"/>
      <c r="O24" s="17"/>
      <c r="P24" s="17"/>
      <c r="Q24" s="17"/>
      <c r="R24" s="17"/>
      <c r="S24" s="17"/>
      <c r="T24" s="4"/>
    </row>
    <row r="25" spans="1:20" s="3" customFormat="1" ht="12.75" customHeight="1" x14ac:dyDescent="0.15">
      <c r="A25" s="9"/>
      <c r="B25" s="46"/>
      <c r="C25" s="66"/>
      <c r="D25" s="28">
        <v>11000000</v>
      </c>
      <c r="E25" s="38">
        <f>ROUND(D25/D$79*100,2)</f>
        <v>5.0999999999999996</v>
      </c>
      <c r="F25" s="28">
        <v>11500000</v>
      </c>
      <c r="G25" s="34"/>
      <c r="H25" s="29">
        <v>0</v>
      </c>
      <c r="I25" s="39">
        <f>SUM(F25,H25)</f>
        <v>11500000</v>
      </c>
      <c r="J25" s="38">
        <f>ROUND(I25/I$79*100,2)</f>
        <v>5.28</v>
      </c>
      <c r="K25" s="28">
        <f>I25-D25</f>
        <v>500000</v>
      </c>
      <c r="L25" s="40">
        <f>ROUND(K25/D25*100,2)</f>
        <v>4.55</v>
      </c>
      <c r="M25" s="17"/>
      <c r="N25" s="17"/>
      <c r="O25" s="17"/>
      <c r="P25" s="17"/>
      <c r="Q25" s="17"/>
      <c r="R25" s="17"/>
      <c r="S25" s="17"/>
      <c r="T25" s="4"/>
    </row>
    <row r="26" spans="1:20" s="3" customFormat="1" ht="12.75" customHeight="1" x14ac:dyDescent="0.15">
      <c r="A26" s="20"/>
      <c r="B26" s="47"/>
      <c r="C26" s="67"/>
      <c r="D26" s="30"/>
      <c r="E26" s="32"/>
      <c r="F26" s="30"/>
      <c r="G26" s="35"/>
      <c r="H26" s="31"/>
      <c r="I26" s="41"/>
      <c r="J26" s="32"/>
      <c r="K26" s="42"/>
      <c r="L26" s="32"/>
      <c r="M26" s="17"/>
      <c r="N26" s="17"/>
      <c r="O26" s="17"/>
      <c r="P26" s="17"/>
      <c r="Q26" s="17"/>
      <c r="R26" s="17"/>
      <c r="S26" s="17"/>
      <c r="T26" s="4"/>
    </row>
    <row r="27" spans="1:20" s="3" customFormat="1" ht="12.75" customHeight="1" x14ac:dyDescent="0.15">
      <c r="A27" s="6"/>
      <c r="B27" s="45">
        <v>8</v>
      </c>
      <c r="C27" s="65" t="s">
        <v>44</v>
      </c>
      <c r="D27" s="25"/>
      <c r="E27" s="27"/>
      <c r="F27" s="25"/>
      <c r="G27" s="26"/>
      <c r="H27" s="33"/>
      <c r="I27" s="36"/>
      <c r="J27" s="27"/>
      <c r="K27" s="37"/>
      <c r="L27" s="27"/>
      <c r="M27" s="17"/>
      <c r="N27" s="17"/>
      <c r="O27" s="17"/>
      <c r="P27" s="17"/>
      <c r="Q27" s="17"/>
      <c r="R27" s="17"/>
      <c r="S27" s="17"/>
      <c r="T27" s="4"/>
    </row>
    <row r="28" spans="1:20" s="3" customFormat="1" ht="12.75" customHeight="1" x14ac:dyDescent="0.15">
      <c r="A28" s="9"/>
      <c r="B28" s="46"/>
      <c r="C28" s="66"/>
      <c r="D28" s="28">
        <v>80000</v>
      </c>
      <c r="E28" s="38">
        <f>ROUND(D28/D$79*100,2)</f>
        <v>0.04</v>
      </c>
      <c r="F28" s="28">
        <v>80000</v>
      </c>
      <c r="G28" s="34"/>
      <c r="H28" s="29">
        <v>0</v>
      </c>
      <c r="I28" s="39">
        <f>SUM(F28,H28)</f>
        <v>80000</v>
      </c>
      <c r="J28" s="38">
        <f>ROUND(I28/I$79*100,2)</f>
        <v>0.04</v>
      </c>
      <c r="K28" s="28">
        <f>I28-D28</f>
        <v>0</v>
      </c>
      <c r="L28" s="40">
        <f>ROUND(K28/D28*100,2)</f>
        <v>0</v>
      </c>
      <c r="M28" s="17"/>
      <c r="N28" s="17"/>
      <c r="O28" s="17"/>
      <c r="P28" s="17"/>
      <c r="Q28" s="17"/>
      <c r="R28" s="17"/>
      <c r="S28" s="17"/>
      <c r="T28" s="4"/>
    </row>
    <row r="29" spans="1:20" s="3" customFormat="1" ht="12.75" customHeight="1" x14ac:dyDescent="0.15">
      <c r="A29" s="20"/>
      <c r="B29" s="47"/>
      <c r="C29" s="67"/>
      <c r="D29" s="30"/>
      <c r="E29" s="32"/>
      <c r="F29" s="30"/>
      <c r="G29" s="35"/>
      <c r="H29" s="31"/>
      <c r="I29" s="41"/>
      <c r="J29" s="32"/>
      <c r="K29" s="42"/>
      <c r="L29" s="32"/>
      <c r="M29" s="17"/>
      <c r="N29" s="17"/>
      <c r="O29" s="17"/>
      <c r="P29" s="17"/>
      <c r="Q29" s="17"/>
      <c r="R29" s="17"/>
      <c r="S29" s="17"/>
      <c r="T29" s="4"/>
    </row>
    <row r="30" spans="1:20" s="3" customFormat="1" ht="12.75" customHeight="1" x14ac:dyDescent="0.15">
      <c r="A30" s="6"/>
      <c r="B30" s="45">
        <v>9</v>
      </c>
      <c r="C30" s="65" t="s">
        <v>45</v>
      </c>
      <c r="D30" s="25"/>
      <c r="E30" s="27"/>
      <c r="F30" s="25"/>
      <c r="G30" s="26"/>
      <c r="H30" s="33"/>
      <c r="I30" s="36"/>
      <c r="J30" s="27"/>
      <c r="K30" s="37"/>
      <c r="L30" s="27"/>
      <c r="M30" s="17"/>
      <c r="N30" s="17"/>
      <c r="O30" s="17"/>
      <c r="P30" s="17"/>
      <c r="Q30" s="17"/>
      <c r="R30" s="17"/>
      <c r="S30" s="17"/>
      <c r="T30" s="4"/>
    </row>
    <row r="31" spans="1:20" s="3" customFormat="1" ht="12.75" customHeight="1" x14ac:dyDescent="0.15">
      <c r="A31" s="9"/>
      <c r="B31" s="46"/>
      <c r="C31" s="66"/>
      <c r="D31" s="28">
        <v>70000</v>
      </c>
      <c r="E31" s="38">
        <f>ROUND(D31/D$79*100,2)</f>
        <v>0.03</v>
      </c>
      <c r="F31" s="28">
        <v>70000</v>
      </c>
      <c r="G31" s="34"/>
      <c r="H31" s="29">
        <v>0</v>
      </c>
      <c r="I31" s="39">
        <f>SUM(F31,H31)</f>
        <v>70000</v>
      </c>
      <c r="J31" s="38">
        <f>ROUND(I31/I$79*100,2)</f>
        <v>0.03</v>
      </c>
      <c r="K31" s="28">
        <f>I31-D31</f>
        <v>0</v>
      </c>
      <c r="L31" s="40">
        <f>ROUND(K31/D31*100,2)</f>
        <v>0</v>
      </c>
      <c r="M31" s="17"/>
      <c r="N31" s="17"/>
      <c r="O31" s="17"/>
      <c r="P31" s="17"/>
      <c r="Q31" s="17"/>
      <c r="R31" s="17"/>
      <c r="S31" s="17"/>
      <c r="T31" s="4"/>
    </row>
    <row r="32" spans="1:20" s="3" customFormat="1" ht="12.75" customHeight="1" x14ac:dyDescent="0.15">
      <c r="A32" s="20"/>
      <c r="B32" s="47"/>
      <c r="C32" s="67"/>
      <c r="D32" s="30"/>
      <c r="E32" s="32"/>
      <c r="F32" s="30"/>
      <c r="G32" s="35"/>
      <c r="H32" s="31"/>
      <c r="I32" s="41"/>
      <c r="J32" s="32"/>
      <c r="K32" s="42"/>
      <c r="L32" s="32"/>
      <c r="M32" s="17"/>
      <c r="N32" s="17"/>
      <c r="O32" s="17"/>
      <c r="P32" s="17"/>
      <c r="Q32" s="17"/>
      <c r="R32" s="17"/>
      <c r="S32" s="17"/>
      <c r="T32" s="4"/>
    </row>
    <row r="33" spans="1:20" s="3" customFormat="1" ht="12.75" customHeight="1" x14ac:dyDescent="0.15">
      <c r="A33" s="6"/>
      <c r="B33" s="45">
        <v>10</v>
      </c>
      <c r="C33" s="68" t="s">
        <v>13</v>
      </c>
      <c r="D33" s="25"/>
      <c r="E33" s="27"/>
      <c r="F33" s="25"/>
      <c r="G33" s="26"/>
      <c r="H33" s="33"/>
      <c r="I33" s="36"/>
      <c r="J33" s="27"/>
      <c r="K33" s="37"/>
      <c r="L33" s="27"/>
      <c r="M33" s="17"/>
      <c r="N33" s="17"/>
      <c r="O33" s="17"/>
      <c r="P33" s="17"/>
      <c r="Q33" s="17"/>
      <c r="R33" s="17"/>
      <c r="S33" s="17"/>
      <c r="T33" s="4"/>
    </row>
    <row r="34" spans="1:20" s="3" customFormat="1" ht="12.75" customHeight="1" x14ac:dyDescent="0.15">
      <c r="A34" s="9"/>
      <c r="B34" s="46"/>
      <c r="C34" s="69"/>
      <c r="D34" s="28">
        <v>2500</v>
      </c>
      <c r="E34" s="38">
        <f>ROUND(D34/D$79*100,2)</f>
        <v>0</v>
      </c>
      <c r="F34" s="28">
        <v>2400</v>
      </c>
      <c r="G34" s="34"/>
      <c r="H34" s="29">
        <v>0</v>
      </c>
      <c r="I34" s="39">
        <f>SUM(F34,H34)</f>
        <v>2400</v>
      </c>
      <c r="J34" s="38">
        <f>ROUND(I34/I$79*100,2)</f>
        <v>0</v>
      </c>
      <c r="K34" s="28">
        <f>I34-D34</f>
        <v>-100</v>
      </c>
      <c r="L34" s="40">
        <f>ROUND(K34/D34*100,2)</f>
        <v>-4</v>
      </c>
      <c r="M34" s="17"/>
      <c r="N34" s="17"/>
      <c r="O34" s="17"/>
      <c r="P34" s="17"/>
      <c r="Q34" s="17"/>
      <c r="R34" s="17"/>
      <c r="S34" s="17"/>
      <c r="T34" s="4"/>
    </row>
    <row r="35" spans="1:20" s="3" customFormat="1" ht="12.75" customHeight="1" x14ac:dyDescent="0.15">
      <c r="A35" s="20"/>
      <c r="B35" s="47"/>
      <c r="C35" s="70"/>
      <c r="D35" s="30"/>
      <c r="E35" s="32"/>
      <c r="F35" s="30"/>
      <c r="G35" s="35"/>
      <c r="H35" s="31"/>
      <c r="I35" s="41"/>
      <c r="J35" s="32"/>
      <c r="K35" s="42"/>
      <c r="L35" s="32"/>
      <c r="M35" s="17"/>
      <c r="N35" s="17"/>
      <c r="O35" s="17"/>
      <c r="P35" s="17"/>
      <c r="Q35" s="17"/>
      <c r="R35" s="17"/>
      <c r="S35" s="17"/>
      <c r="T35" s="4"/>
    </row>
    <row r="36" spans="1:20" s="3" customFormat="1" ht="12.75" customHeight="1" x14ac:dyDescent="0.15">
      <c r="A36" s="6"/>
      <c r="B36" s="45">
        <v>11</v>
      </c>
      <c r="C36" s="65" t="s">
        <v>33</v>
      </c>
      <c r="D36" s="25"/>
      <c r="E36" s="27"/>
      <c r="F36" s="25"/>
      <c r="G36" s="26"/>
      <c r="H36" s="33"/>
      <c r="I36" s="36"/>
      <c r="J36" s="27"/>
      <c r="K36" s="37"/>
      <c r="L36" s="27"/>
      <c r="M36" s="17"/>
      <c r="N36" s="17"/>
      <c r="O36" s="17"/>
      <c r="P36" s="17"/>
      <c r="Q36" s="17"/>
      <c r="R36" s="17"/>
      <c r="S36" s="17"/>
      <c r="T36" s="4"/>
    </row>
    <row r="37" spans="1:20" s="3" customFormat="1" ht="12.75" customHeight="1" x14ac:dyDescent="0.15">
      <c r="A37" s="9"/>
      <c r="B37" s="46"/>
      <c r="C37" s="66"/>
      <c r="D37" s="28">
        <v>378000</v>
      </c>
      <c r="E37" s="38">
        <f>ROUND(D37/D$79*100,2)</f>
        <v>0.18</v>
      </c>
      <c r="F37" s="28">
        <v>366000</v>
      </c>
      <c r="G37" s="34"/>
      <c r="H37" s="29">
        <v>0</v>
      </c>
      <c r="I37" s="39">
        <f>SUM(F37,H37)</f>
        <v>366000</v>
      </c>
      <c r="J37" s="38">
        <f>ROUND(I37/I$79*100,2)</f>
        <v>0.17</v>
      </c>
      <c r="K37" s="28">
        <f>I37-D37</f>
        <v>-12000</v>
      </c>
      <c r="L37" s="40">
        <f>ROUND(K37/D37*100,2)</f>
        <v>-3.17</v>
      </c>
      <c r="M37" s="17"/>
      <c r="N37" s="17"/>
      <c r="O37" s="17"/>
      <c r="P37" s="17"/>
      <c r="Q37" s="17"/>
      <c r="R37" s="17"/>
      <c r="S37" s="17"/>
      <c r="T37" s="4"/>
    </row>
    <row r="38" spans="1:20" s="3" customFormat="1" ht="12.75" customHeight="1" x14ac:dyDescent="0.15">
      <c r="A38" s="20"/>
      <c r="B38" s="47"/>
      <c r="C38" s="67"/>
      <c r="D38" s="30"/>
      <c r="E38" s="32"/>
      <c r="F38" s="30"/>
      <c r="G38" s="35"/>
      <c r="H38" s="31"/>
      <c r="I38" s="41"/>
      <c r="J38" s="32"/>
      <c r="K38" s="42"/>
      <c r="L38" s="32"/>
      <c r="M38" s="17"/>
      <c r="N38" s="17"/>
      <c r="O38" s="17"/>
      <c r="P38" s="17"/>
      <c r="Q38" s="17"/>
      <c r="R38" s="17"/>
      <c r="S38" s="17"/>
      <c r="T38" s="4"/>
    </row>
    <row r="39" spans="1:20" s="3" customFormat="1" ht="12.75" customHeight="1" x14ac:dyDescent="0.15">
      <c r="A39" s="6"/>
      <c r="B39" s="45">
        <v>12</v>
      </c>
      <c r="C39" s="65" t="s">
        <v>14</v>
      </c>
      <c r="D39" s="25"/>
      <c r="E39" s="27"/>
      <c r="F39" s="25"/>
      <c r="G39" s="26"/>
      <c r="H39" s="33"/>
      <c r="I39" s="36"/>
      <c r="J39" s="27"/>
      <c r="K39" s="37"/>
      <c r="L39" s="27"/>
      <c r="M39" s="17"/>
      <c r="N39" s="17"/>
      <c r="O39" s="17"/>
      <c r="P39" s="17"/>
      <c r="Q39" s="17"/>
      <c r="R39" s="17"/>
      <c r="S39" s="17"/>
      <c r="T39" s="4"/>
    </row>
    <row r="40" spans="1:20" s="3" customFormat="1" ht="12.75" customHeight="1" x14ac:dyDescent="0.15">
      <c r="A40" s="9"/>
      <c r="B40" s="46"/>
      <c r="C40" s="66"/>
      <c r="D40" s="28">
        <v>20134000</v>
      </c>
      <c r="E40" s="38">
        <f>ROUND(D40/D$79*100,2)</f>
        <v>9.33</v>
      </c>
      <c r="F40" s="28">
        <v>21942000</v>
      </c>
      <c r="G40" s="34"/>
      <c r="H40" s="29">
        <v>0</v>
      </c>
      <c r="I40" s="39">
        <f>SUM(F40,H40)</f>
        <v>21942000</v>
      </c>
      <c r="J40" s="38">
        <f>ROUND(I40/I$79*100,2)</f>
        <v>10.07</v>
      </c>
      <c r="K40" s="28">
        <f>I40-D40</f>
        <v>1808000</v>
      </c>
      <c r="L40" s="40">
        <f>ROUND(K40/D40*100,2)</f>
        <v>8.98</v>
      </c>
      <c r="M40" s="17"/>
      <c r="N40" s="17"/>
      <c r="O40" s="17"/>
      <c r="P40" s="17"/>
      <c r="Q40" s="17"/>
      <c r="R40" s="17"/>
      <c r="S40" s="17"/>
      <c r="T40" s="4"/>
    </row>
    <row r="41" spans="1:20" s="3" customFormat="1" ht="12.75" customHeight="1" x14ac:dyDescent="0.15">
      <c r="A41" s="9"/>
      <c r="B41" s="47"/>
      <c r="C41" s="66"/>
      <c r="D41" s="28"/>
      <c r="E41" s="38"/>
      <c r="F41" s="28"/>
      <c r="G41" s="34"/>
      <c r="H41" s="29"/>
      <c r="I41" s="39"/>
      <c r="J41" s="38"/>
      <c r="K41" s="43"/>
      <c r="L41" s="38"/>
      <c r="M41" s="17"/>
      <c r="N41" s="17"/>
      <c r="O41" s="17"/>
      <c r="P41" s="17"/>
      <c r="Q41" s="17"/>
      <c r="R41" s="17"/>
      <c r="S41" s="17"/>
      <c r="T41" s="4"/>
    </row>
    <row r="42" spans="1:20" s="3" customFormat="1" ht="12.75" customHeight="1" x14ac:dyDescent="0.15">
      <c r="A42" s="6"/>
      <c r="B42" s="45">
        <v>13</v>
      </c>
      <c r="C42" s="48" t="s">
        <v>15</v>
      </c>
      <c r="D42" s="25"/>
      <c r="E42" s="27"/>
      <c r="F42" s="25"/>
      <c r="G42" s="26"/>
      <c r="H42" s="33"/>
      <c r="I42" s="36"/>
      <c r="J42" s="27"/>
      <c r="K42" s="37"/>
      <c r="L42" s="27"/>
      <c r="M42" s="17"/>
      <c r="N42" s="17"/>
      <c r="O42" s="17"/>
      <c r="P42" s="17"/>
      <c r="Q42" s="17"/>
      <c r="R42" s="17"/>
      <c r="S42" s="17"/>
      <c r="T42" s="4"/>
    </row>
    <row r="43" spans="1:20" s="3" customFormat="1" ht="12.75" customHeight="1" x14ac:dyDescent="0.15">
      <c r="A43" s="9"/>
      <c r="B43" s="46"/>
      <c r="C43" s="49"/>
      <c r="D43" s="28">
        <v>60000</v>
      </c>
      <c r="E43" s="38">
        <f>ROUND(D43/D$79*100,2)</f>
        <v>0.03</v>
      </c>
      <c r="F43" s="28">
        <v>60000</v>
      </c>
      <c r="G43" s="34"/>
      <c r="H43" s="29">
        <v>0</v>
      </c>
      <c r="I43" s="39">
        <f>SUM(F43,H43)</f>
        <v>60000</v>
      </c>
      <c r="J43" s="38">
        <f>ROUND(I43/I$79*100,2)</f>
        <v>0.03</v>
      </c>
      <c r="K43" s="28">
        <f>I43-D43</f>
        <v>0</v>
      </c>
      <c r="L43" s="40">
        <f>ROUND(K43/D43*100,2)</f>
        <v>0</v>
      </c>
      <c r="M43" s="17"/>
      <c r="N43" s="17"/>
      <c r="O43" s="17"/>
      <c r="P43" s="17"/>
      <c r="Q43" s="17"/>
      <c r="R43" s="17"/>
      <c r="S43" s="17"/>
      <c r="T43" s="4"/>
    </row>
    <row r="44" spans="1:20" s="3" customFormat="1" ht="12.75" customHeight="1" x14ac:dyDescent="0.15">
      <c r="A44" s="20"/>
      <c r="B44" s="47"/>
      <c r="C44" s="50"/>
      <c r="D44" s="30"/>
      <c r="E44" s="32"/>
      <c r="F44" s="30"/>
      <c r="G44" s="35"/>
      <c r="H44" s="31"/>
      <c r="I44" s="41"/>
      <c r="J44" s="32"/>
      <c r="K44" s="42"/>
      <c r="L44" s="32"/>
      <c r="M44" s="17"/>
      <c r="N44" s="17"/>
      <c r="O44" s="17"/>
      <c r="P44" s="17"/>
      <c r="Q44" s="17"/>
      <c r="R44" s="17"/>
      <c r="S44" s="17"/>
      <c r="T44" s="4"/>
    </row>
    <row r="45" spans="1:20" s="3" customFormat="1" ht="12.75" customHeight="1" x14ac:dyDescent="0.15">
      <c r="A45" s="53" t="s">
        <v>9</v>
      </c>
      <c r="B45" s="45">
        <v>14</v>
      </c>
      <c r="C45" s="65" t="s">
        <v>34</v>
      </c>
      <c r="D45" s="25"/>
      <c r="E45" s="27"/>
      <c r="F45" s="25"/>
      <c r="G45" s="26"/>
      <c r="H45" s="33"/>
      <c r="I45" s="36"/>
      <c r="J45" s="27"/>
      <c r="K45" s="37"/>
      <c r="L45" s="27"/>
      <c r="M45" s="17"/>
      <c r="N45" s="17"/>
      <c r="O45" s="17"/>
      <c r="P45" s="17"/>
      <c r="Q45" s="17"/>
      <c r="R45" s="17"/>
      <c r="S45" s="17"/>
      <c r="T45" s="4"/>
    </row>
    <row r="46" spans="1:20" s="3" customFormat="1" ht="12.75" customHeight="1" x14ac:dyDescent="0.15">
      <c r="A46" s="63"/>
      <c r="B46" s="46"/>
      <c r="C46" s="66"/>
      <c r="D46" s="28">
        <v>812841</v>
      </c>
      <c r="E46" s="38">
        <f>ROUND(D46/D$79*100,2)</f>
        <v>0.38</v>
      </c>
      <c r="F46" s="28">
        <v>1333696</v>
      </c>
      <c r="G46" s="34"/>
      <c r="H46" s="29">
        <v>0</v>
      </c>
      <c r="I46" s="39">
        <f>SUM(F46,H46)</f>
        <v>1333696</v>
      </c>
      <c r="J46" s="38">
        <f>ROUND(I46/I$79*100,2)</f>
        <v>0.61</v>
      </c>
      <c r="K46" s="28">
        <f>I46-D46</f>
        <v>520855</v>
      </c>
      <c r="L46" s="40">
        <f>ROUND(K46/D46*100,2)</f>
        <v>64.08</v>
      </c>
      <c r="M46" s="17"/>
      <c r="N46" s="17"/>
      <c r="O46" s="17"/>
      <c r="P46" s="17"/>
      <c r="Q46" s="17"/>
      <c r="R46" s="17"/>
      <c r="S46" s="17"/>
      <c r="T46" s="4"/>
    </row>
    <row r="47" spans="1:20" s="3" customFormat="1" ht="12.75" customHeight="1" x14ac:dyDescent="0.15">
      <c r="A47" s="64"/>
      <c r="B47" s="47"/>
      <c r="C47" s="67"/>
      <c r="D47" s="30"/>
      <c r="E47" s="32"/>
      <c r="F47" s="30"/>
      <c r="G47" s="35"/>
      <c r="H47" s="31"/>
      <c r="I47" s="41"/>
      <c r="J47" s="32"/>
      <c r="K47" s="42"/>
      <c r="L47" s="32"/>
      <c r="M47" s="17"/>
      <c r="N47" s="17"/>
      <c r="O47" s="17"/>
      <c r="P47" s="17"/>
      <c r="Q47" s="17"/>
      <c r="R47" s="17"/>
      <c r="S47" s="17"/>
      <c r="T47" s="4"/>
    </row>
    <row r="48" spans="1:20" s="3" customFormat="1" ht="12.75" customHeight="1" x14ac:dyDescent="0.15">
      <c r="A48" s="53" t="s">
        <v>9</v>
      </c>
      <c r="B48" s="45">
        <v>15</v>
      </c>
      <c r="C48" s="65" t="s">
        <v>35</v>
      </c>
      <c r="D48" s="25"/>
      <c r="E48" s="27"/>
      <c r="F48" s="25"/>
      <c r="G48" s="26"/>
      <c r="H48" s="33"/>
      <c r="I48" s="36"/>
      <c r="J48" s="27"/>
      <c r="K48" s="37"/>
      <c r="L48" s="27"/>
      <c r="M48" s="17"/>
      <c r="N48" s="17"/>
      <c r="O48" s="17"/>
      <c r="P48" s="17"/>
      <c r="Q48" s="17"/>
      <c r="R48" s="17"/>
      <c r="S48" s="17"/>
      <c r="T48" s="4"/>
    </row>
    <row r="49" spans="1:20" s="3" customFormat="1" ht="12.75" customHeight="1" x14ac:dyDescent="0.15">
      <c r="A49" s="63"/>
      <c r="B49" s="46"/>
      <c r="C49" s="66"/>
      <c r="D49" s="28">
        <v>2676889</v>
      </c>
      <c r="E49" s="38">
        <f>ROUND(D49/D$79*100,2)</f>
        <v>1.24</v>
      </c>
      <c r="F49" s="28">
        <v>2690177</v>
      </c>
      <c r="G49" s="34"/>
      <c r="H49" s="29">
        <v>0</v>
      </c>
      <c r="I49" s="39">
        <f>SUM(F49,H49)</f>
        <v>2690177</v>
      </c>
      <c r="J49" s="38">
        <f>ROUND(I49/I$79*100,2)</f>
        <v>1.24</v>
      </c>
      <c r="K49" s="28">
        <f>I49-D49</f>
        <v>13288</v>
      </c>
      <c r="L49" s="40">
        <f>ROUND(K49/D49*100,2)</f>
        <v>0.5</v>
      </c>
      <c r="M49" s="17"/>
      <c r="N49" s="17"/>
      <c r="O49" s="17"/>
      <c r="P49" s="17"/>
      <c r="Q49" s="17"/>
      <c r="R49" s="17"/>
      <c r="S49" s="17"/>
      <c r="T49" s="4"/>
    </row>
    <row r="50" spans="1:20" s="3" customFormat="1" ht="12.75" customHeight="1" x14ac:dyDescent="0.15">
      <c r="A50" s="64"/>
      <c r="B50" s="47"/>
      <c r="C50" s="67"/>
      <c r="D50" s="30"/>
      <c r="E50" s="32"/>
      <c r="F50" s="30"/>
      <c r="G50" s="35"/>
      <c r="H50" s="31"/>
      <c r="I50" s="41"/>
      <c r="J50" s="32"/>
      <c r="K50" s="42"/>
      <c r="L50" s="32"/>
      <c r="M50" s="17"/>
      <c r="N50" s="17"/>
      <c r="O50" s="17"/>
      <c r="P50" s="17"/>
      <c r="Q50" s="17"/>
      <c r="R50" s="17"/>
      <c r="S50" s="17"/>
      <c r="T50" s="4"/>
    </row>
    <row r="51" spans="1:20" s="3" customFormat="1" ht="12.75" customHeight="1" x14ac:dyDescent="0.15">
      <c r="A51" s="6"/>
      <c r="B51" s="45">
        <v>16</v>
      </c>
      <c r="C51" s="65" t="s">
        <v>16</v>
      </c>
      <c r="D51" s="25"/>
      <c r="E51" s="27"/>
      <c r="F51" s="25"/>
      <c r="G51" s="26"/>
      <c r="H51" s="33"/>
      <c r="I51" s="36"/>
      <c r="J51" s="27"/>
      <c r="K51" s="37"/>
      <c r="L51" s="27"/>
      <c r="M51" s="17"/>
      <c r="N51" s="17"/>
      <c r="O51" s="17"/>
      <c r="P51" s="17"/>
      <c r="Q51" s="17"/>
      <c r="R51" s="17"/>
      <c r="S51" s="17"/>
      <c r="T51" s="4"/>
    </row>
    <row r="52" spans="1:20" s="3" customFormat="1" ht="12.75" customHeight="1" x14ac:dyDescent="0.15">
      <c r="A52" s="9"/>
      <c r="B52" s="46"/>
      <c r="C52" s="66"/>
      <c r="D52" s="28">
        <v>57239407</v>
      </c>
      <c r="E52" s="38">
        <f>ROUND(D52/D$79*100,2)</f>
        <v>26.53</v>
      </c>
      <c r="F52" s="28">
        <v>50422261</v>
      </c>
      <c r="G52" s="34"/>
      <c r="H52" s="29">
        <v>0</v>
      </c>
      <c r="I52" s="39">
        <f>SUM(F52,H52)</f>
        <v>50422261</v>
      </c>
      <c r="J52" s="38">
        <f>ROUND(I52/I$79*100,2)</f>
        <v>23.15</v>
      </c>
      <c r="K52" s="28">
        <f>I52-D52</f>
        <v>-6817146</v>
      </c>
      <c r="L52" s="40">
        <f>ROUND(K52/D52*100,2)</f>
        <v>-11.91</v>
      </c>
      <c r="M52" s="17"/>
      <c r="N52" s="17"/>
      <c r="O52" s="17"/>
      <c r="P52" s="17"/>
      <c r="Q52" s="17"/>
      <c r="R52" s="17"/>
      <c r="S52" s="17"/>
      <c r="T52" s="4"/>
    </row>
    <row r="53" spans="1:20" s="3" customFormat="1" ht="12.75" customHeight="1" x14ac:dyDescent="0.15">
      <c r="A53" s="20"/>
      <c r="B53" s="47"/>
      <c r="C53" s="67"/>
      <c r="D53" s="30"/>
      <c r="E53" s="32"/>
      <c r="F53" s="30"/>
      <c r="G53" s="35"/>
      <c r="H53" s="31"/>
      <c r="I53" s="41"/>
      <c r="J53" s="32"/>
      <c r="K53" s="42"/>
      <c r="L53" s="32"/>
      <c r="M53" s="17"/>
      <c r="N53" s="17"/>
      <c r="O53" s="17"/>
      <c r="P53" s="17"/>
      <c r="Q53" s="17"/>
      <c r="R53" s="17"/>
      <c r="S53" s="17"/>
      <c r="T53" s="4"/>
    </row>
    <row r="54" spans="1:20" s="3" customFormat="1" ht="12.75" customHeight="1" x14ac:dyDescent="0.15">
      <c r="A54" s="6"/>
      <c r="B54" s="45">
        <v>17</v>
      </c>
      <c r="C54" s="65" t="s">
        <v>17</v>
      </c>
      <c r="D54" s="25"/>
      <c r="E54" s="27"/>
      <c r="F54" s="25"/>
      <c r="G54" s="26"/>
      <c r="H54" s="33"/>
      <c r="I54" s="36"/>
      <c r="J54" s="27"/>
      <c r="K54" s="37"/>
      <c r="L54" s="27"/>
      <c r="M54" s="17"/>
      <c r="N54" s="17"/>
      <c r="O54" s="17"/>
      <c r="P54" s="17"/>
      <c r="Q54" s="17"/>
      <c r="R54" s="17"/>
      <c r="S54" s="17"/>
      <c r="T54" s="4"/>
    </row>
    <row r="55" spans="1:20" s="3" customFormat="1" ht="12.75" customHeight="1" x14ac:dyDescent="0.15">
      <c r="A55" s="9"/>
      <c r="B55" s="46"/>
      <c r="C55" s="66"/>
      <c r="D55" s="28">
        <v>18629261</v>
      </c>
      <c r="E55" s="38">
        <f>ROUND(D55/D$79*100,2)</f>
        <v>8.64</v>
      </c>
      <c r="F55" s="28">
        <v>17537158</v>
      </c>
      <c r="G55" s="34"/>
      <c r="H55" s="29">
        <v>0</v>
      </c>
      <c r="I55" s="39">
        <f>SUM(F55,H55)</f>
        <v>17537158</v>
      </c>
      <c r="J55" s="38">
        <f>ROUND(I55/I$79*100,2)</f>
        <v>8.0500000000000007</v>
      </c>
      <c r="K55" s="28">
        <f>I55-D55</f>
        <v>-1092103</v>
      </c>
      <c r="L55" s="40">
        <f>ROUND(K55/D55*100,2)</f>
        <v>-5.86</v>
      </c>
      <c r="M55" s="17"/>
      <c r="N55" s="17"/>
      <c r="O55" s="17"/>
      <c r="P55" s="17"/>
      <c r="Q55" s="17"/>
      <c r="R55" s="17"/>
      <c r="S55" s="17"/>
      <c r="T55" s="4"/>
    </row>
    <row r="56" spans="1:20" s="3" customFormat="1" ht="12.75" customHeight="1" x14ac:dyDescent="0.15">
      <c r="A56" s="20"/>
      <c r="B56" s="47"/>
      <c r="C56" s="67"/>
      <c r="D56" s="30"/>
      <c r="E56" s="32"/>
      <c r="F56" s="30"/>
      <c r="G56" s="35"/>
      <c r="H56" s="31"/>
      <c r="I56" s="41"/>
      <c r="J56" s="32"/>
      <c r="K56" s="42"/>
      <c r="L56" s="32"/>
      <c r="M56" s="17"/>
      <c r="N56" s="17"/>
      <c r="O56" s="17"/>
      <c r="P56" s="17"/>
      <c r="Q56" s="17"/>
      <c r="R56" s="17"/>
      <c r="S56" s="17"/>
      <c r="T56" s="4"/>
    </row>
    <row r="57" spans="1:20" s="3" customFormat="1" ht="12.75" customHeight="1" x14ac:dyDescent="0.15">
      <c r="A57" s="53" t="s">
        <v>9</v>
      </c>
      <c r="B57" s="45">
        <v>18</v>
      </c>
      <c r="C57" s="65" t="s">
        <v>18</v>
      </c>
      <c r="D57" s="25"/>
      <c r="E57" s="27"/>
      <c r="F57" s="25"/>
      <c r="G57" s="26"/>
      <c r="H57" s="33"/>
      <c r="I57" s="36"/>
      <c r="J57" s="27"/>
      <c r="K57" s="37"/>
      <c r="L57" s="27"/>
      <c r="M57" s="17"/>
      <c r="N57" s="17"/>
      <c r="O57" s="17"/>
      <c r="P57" s="17"/>
      <c r="Q57" s="17"/>
      <c r="R57" s="17"/>
      <c r="S57" s="17"/>
      <c r="T57" s="4"/>
    </row>
    <row r="58" spans="1:20" s="3" customFormat="1" ht="12.75" customHeight="1" x14ac:dyDescent="0.15">
      <c r="A58" s="63"/>
      <c r="B58" s="46"/>
      <c r="C58" s="66"/>
      <c r="D58" s="28">
        <v>86080</v>
      </c>
      <c r="E58" s="38">
        <f>ROUND(D58/D$79*100,2)</f>
        <v>0.04</v>
      </c>
      <c r="F58" s="28">
        <v>77847</v>
      </c>
      <c r="G58" s="34"/>
      <c r="H58" s="29">
        <v>0</v>
      </c>
      <c r="I58" s="39">
        <f>SUM(F58,H58)</f>
        <v>77847</v>
      </c>
      <c r="J58" s="38">
        <f>ROUND(I58/I$79*100,2)</f>
        <v>0.04</v>
      </c>
      <c r="K58" s="28">
        <f>I58-D58</f>
        <v>-8233</v>
      </c>
      <c r="L58" s="40">
        <f>ROUND(K58/D58*100,2)</f>
        <v>-9.56</v>
      </c>
      <c r="M58" s="17"/>
      <c r="N58" s="17"/>
      <c r="O58" s="17"/>
      <c r="P58" s="17"/>
      <c r="Q58" s="17"/>
      <c r="R58" s="17"/>
      <c r="S58" s="17"/>
      <c r="T58" s="4"/>
    </row>
    <row r="59" spans="1:20" s="3" customFormat="1" ht="12.75" customHeight="1" x14ac:dyDescent="0.15">
      <c r="A59" s="64"/>
      <c r="B59" s="47"/>
      <c r="C59" s="67"/>
      <c r="D59" s="30"/>
      <c r="E59" s="32"/>
      <c r="F59" s="30"/>
      <c r="G59" s="35"/>
      <c r="H59" s="31"/>
      <c r="I59" s="41"/>
      <c r="J59" s="32"/>
      <c r="K59" s="42"/>
      <c r="L59" s="32"/>
      <c r="M59" s="17"/>
      <c r="N59" s="17"/>
      <c r="O59" s="17"/>
      <c r="P59" s="17"/>
      <c r="Q59" s="17"/>
      <c r="R59" s="17"/>
      <c r="S59" s="17"/>
      <c r="T59" s="4"/>
    </row>
    <row r="60" spans="1:20" s="3" customFormat="1" ht="12.75" customHeight="1" x14ac:dyDescent="0.15">
      <c r="A60" s="53" t="s">
        <v>9</v>
      </c>
      <c r="B60" s="45">
        <v>19</v>
      </c>
      <c r="C60" s="65" t="s">
        <v>19</v>
      </c>
      <c r="D60" s="25"/>
      <c r="E60" s="27"/>
      <c r="F60" s="25"/>
      <c r="G60" s="26"/>
      <c r="H60" s="33"/>
      <c r="I60" s="36"/>
      <c r="J60" s="27"/>
      <c r="K60" s="37"/>
      <c r="L60" s="27"/>
      <c r="M60" s="17"/>
      <c r="N60" s="17"/>
      <c r="O60" s="17"/>
      <c r="P60" s="17"/>
      <c r="Q60" s="17"/>
      <c r="R60" s="17"/>
      <c r="S60" s="17"/>
      <c r="T60" s="4"/>
    </row>
    <row r="61" spans="1:20" s="3" customFormat="1" ht="12.75" customHeight="1" x14ac:dyDescent="0.15">
      <c r="A61" s="63"/>
      <c r="B61" s="46"/>
      <c r="C61" s="66"/>
      <c r="D61" s="28">
        <v>800000</v>
      </c>
      <c r="E61" s="38">
        <f>ROUND(D61/D$79*100,2)</f>
        <v>0.37</v>
      </c>
      <c r="F61" s="28">
        <v>1200000</v>
      </c>
      <c r="G61" s="34"/>
      <c r="H61" s="29">
        <v>0</v>
      </c>
      <c r="I61" s="39">
        <f>SUM(F61,H61)</f>
        <v>1200000</v>
      </c>
      <c r="J61" s="38">
        <f>ROUND(I61/I$79*100,2)</f>
        <v>0.55000000000000004</v>
      </c>
      <c r="K61" s="28">
        <f>I61-D61</f>
        <v>400000</v>
      </c>
      <c r="L61" s="40">
        <f>ROUND(K61/D61*100,2)</f>
        <v>50</v>
      </c>
      <c r="M61" s="17"/>
      <c r="N61" s="17"/>
      <c r="O61" s="17"/>
      <c r="P61" s="17"/>
      <c r="Q61" s="17"/>
      <c r="R61" s="17"/>
      <c r="S61" s="17"/>
      <c r="T61" s="4"/>
    </row>
    <row r="62" spans="1:20" s="3" customFormat="1" ht="12.75" customHeight="1" x14ac:dyDescent="0.15">
      <c r="A62" s="64"/>
      <c r="B62" s="47"/>
      <c r="C62" s="67"/>
      <c r="D62" s="30"/>
      <c r="E62" s="32"/>
      <c r="F62" s="30"/>
      <c r="G62" s="35"/>
      <c r="H62" s="31"/>
      <c r="I62" s="41"/>
      <c r="J62" s="32"/>
      <c r="K62" s="42"/>
      <c r="L62" s="32"/>
      <c r="M62" s="17"/>
      <c r="N62" s="17"/>
      <c r="O62" s="17"/>
      <c r="P62" s="17"/>
      <c r="Q62" s="17"/>
      <c r="R62" s="17"/>
      <c r="S62" s="17"/>
      <c r="T62" s="4"/>
    </row>
    <row r="63" spans="1:20" s="3" customFormat="1" ht="12.75" customHeight="1" x14ac:dyDescent="0.15">
      <c r="A63" s="53" t="s">
        <v>9</v>
      </c>
      <c r="B63" s="45">
        <v>20</v>
      </c>
      <c r="C63" s="65" t="s">
        <v>20</v>
      </c>
      <c r="D63" s="25"/>
      <c r="E63" s="27"/>
      <c r="F63" s="25"/>
      <c r="G63" s="26"/>
      <c r="H63" s="33"/>
      <c r="I63" s="36"/>
      <c r="J63" s="27"/>
      <c r="K63" s="37"/>
      <c r="L63" s="27"/>
      <c r="M63" s="17"/>
      <c r="N63" s="17"/>
      <c r="O63" s="17"/>
      <c r="P63" s="17"/>
      <c r="Q63" s="17"/>
      <c r="R63" s="17"/>
      <c r="S63" s="17"/>
      <c r="T63" s="4"/>
    </row>
    <row r="64" spans="1:20" s="3" customFormat="1" ht="12.75" customHeight="1" x14ac:dyDescent="0.15">
      <c r="A64" s="63"/>
      <c r="B64" s="46"/>
      <c r="C64" s="66"/>
      <c r="D64" s="28">
        <v>15052230</v>
      </c>
      <c r="E64" s="38">
        <f>ROUND(D64/D$79*100,2)</f>
        <v>6.98</v>
      </c>
      <c r="F64" s="28">
        <v>17501907</v>
      </c>
      <c r="G64" s="34"/>
      <c r="H64" s="29">
        <v>0</v>
      </c>
      <c r="I64" s="39">
        <f>SUM(F64,H64)</f>
        <v>17501907</v>
      </c>
      <c r="J64" s="38">
        <f>ROUND(I64/I$79*100,2)</f>
        <v>8.0399999999999991</v>
      </c>
      <c r="K64" s="28">
        <f>I64-D64</f>
        <v>2449677</v>
      </c>
      <c r="L64" s="40">
        <f>ROUND(K64/D64*100,2)</f>
        <v>16.27</v>
      </c>
      <c r="M64" s="17"/>
      <c r="N64" s="17"/>
      <c r="O64" s="17"/>
      <c r="P64" s="17"/>
      <c r="Q64" s="17"/>
      <c r="R64" s="17"/>
      <c r="S64" s="17"/>
      <c r="T64" s="4"/>
    </row>
    <row r="65" spans="1:28" s="3" customFormat="1" ht="12.75" customHeight="1" x14ac:dyDescent="0.15">
      <c r="A65" s="64"/>
      <c r="B65" s="47"/>
      <c r="C65" s="67"/>
      <c r="D65" s="30"/>
      <c r="E65" s="32"/>
      <c r="F65" s="30"/>
      <c r="G65" s="35"/>
      <c r="H65" s="31"/>
      <c r="I65" s="41"/>
      <c r="J65" s="32"/>
      <c r="K65" s="42"/>
      <c r="L65" s="32"/>
      <c r="M65" s="17"/>
      <c r="N65" s="17"/>
      <c r="O65" s="17"/>
      <c r="P65" s="17"/>
      <c r="Q65" s="17"/>
      <c r="R65" s="17"/>
      <c r="S65" s="17"/>
      <c r="T65" s="4"/>
    </row>
    <row r="66" spans="1:28" s="3" customFormat="1" ht="12.75" customHeight="1" x14ac:dyDescent="0.15">
      <c r="A66" s="53" t="s">
        <v>9</v>
      </c>
      <c r="B66" s="45">
        <v>21</v>
      </c>
      <c r="C66" s="65" t="s">
        <v>21</v>
      </c>
      <c r="D66" s="25"/>
      <c r="E66" s="27"/>
      <c r="F66" s="25"/>
      <c r="G66" s="26"/>
      <c r="H66" s="33"/>
      <c r="I66" s="36"/>
      <c r="J66" s="27"/>
      <c r="K66" s="37"/>
      <c r="L66" s="27"/>
      <c r="M66" s="17"/>
      <c r="N66" s="17"/>
      <c r="O66" s="17"/>
      <c r="P66" s="17"/>
      <c r="Q66" s="17"/>
      <c r="R66" s="17"/>
      <c r="S66" s="17"/>
      <c r="T66" s="4"/>
    </row>
    <row r="67" spans="1:28" s="3" customFormat="1" ht="12.75" customHeight="1" x14ac:dyDescent="0.15">
      <c r="A67" s="63"/>
      <c r="B67" s="46"/>
      <c r="C67" s="66"/>
      <c r="D67" s="28">
        <v>1523099</v>
      </c>
      <c r="E67" s="38">
        <f>ROUND(D67/D$79*100,2)</f>
        <v>0.71</v>
      </c>
      <c r="F67" s="28">
        <v>1893859</v>
      </c>
      <c r="G67" s="34"/>
      <c r="H67" s="29">
        <v>0</v>
      </c>
      <c r="I67" s="39">
        <f>SUM(F67,H67)</f>
        <v>1893859</v>
      </c>
      <c r="J67" s="38">
        <f>ROUND(I67/I$79*100,2)</f>
        <v>0.87</v>
      </c>
      <c r="K67" s="28">
        <f>I67-D67</f>
        <v>370760</v>
      </c>
      <c r="L67" s="40">
        <f>ROUND(K67/D67*100,2)</f>
        <v>24.34</v>
      </c>
      <c r="M67" s="17"/>
      <c r="N67" s="17"/>
      <c r="O67" s="17"/>
      <c r="P67" s="17"/>
      <c r="Q67" s="17"/>
      <c r="R67" s="17"/>
      <c r="S67" s="17"/>
      <c r="T67" s="4"/>
    </row>
    <row r="68" spans="1:28" s="3" customFormat="1" ht="12.75" customHeight="1" x14ac:dyDescent="0.15">
      <c r="A68" s="64"/>
      <c r="B68" s="47"/>
      <c r="C68" s="67"/>
      <c r="D68" s="30"/>
      <c r="E68" s="32"/>
      <c r="F68" s="30"/>
      <c r="G68" s="35"/>
      <c r="H68" s="31"/>
      <c r="I68" s="41"/>
      <c r="J68" s="32"/>
      <c r="K68" s="42"/>
      <c r="L68" s="32"/>
      <c r="M68" s="17"/>
      <c r="N68" s="17"/>
      <c r="O68" s="17"/>
      <c r="P68" s="17"/>
      <c r="Q68" s="17"/>
      <c r="R68" s="17"/>
      <c r="S68" s="17"/>
      <c r="T68" s="4"/>
    </row>
    <row r="69" spans="1:28" s="3" customFormat="1" ht="12.75" customHeight="1" x14ac:dyDescent="0.15">
      <c r="A69" s="53" t="s">
        <v>9</v>
      </c>
      <c r="B69" s="45">
        <v>22</v>
      </c>
      <c r="C69" s="65" t="s">
        <v>22</v>
      </c>
      <c r="D69" s="25"/>
      <c r="E69" s="27"/>
      <c r="F69" s="25"/>
      <c r="G69" s="26"/>
      <c r="H69" s="33"/>
      <c r="I69" s="36"/>
      <c r="J69" s="27"/>
      <c r="K69" s="37"/>
      <c r="L69" s="27"/>
      <c r="M69" s="17"/>
      <c r="N69" s="17"/>
      <c r="O69" s="17"/>
      <c r="P69" s="17"/>
      <c r="Q69" s="17"/>
      <c r="R69" s="17"/>
      <c r="S69" s="17"/>
      <c r="T69" s="4"/>
    </row>
    <row r="70" spans="1:28" s="3" customFormat="1" ht="12.75" customHeight="1" x14ac:dyDescent="0.15">
      <c r="A70" s="63"/>
      <c r="B70" s="46"/>
      <c r="C70" s="66"/>
      <c r="D70" s="28">
        <v>9092521</v>
      </c>
      <c r="E70" s="38">
        <f>ROUND(D70/D$79*100,2)</f>
        <v>4.21</v>
      </c>
      <c r="F70" s="28">
        <v>9382904</v>
      </c>
      <c r="G70" s="34"/>
      <c r="H70" s="29">
        <v>167</v>
      </c>
      <c r="I70" s="39">
        <f>SUM(F70,H70)</f>
        <v>9383071</v>
      </c>
      <c r="J70" s="38">
        <f>ROUND(I70/I$79*100,2)</f>
        <v>4.3099999999999996</v>
      </c>
      <c r="K70" s="28">
        <f>I70-D70</f>
        <v>290550</v>
      </c>
      <c r="L70" s="40">
        <f>ROUND(K70/D70*100,2)</f>
        <v>3.2</v>
      </c>
      <c r="M70" s="17"/>
      <c r="N70" s="17"/>
      <c r="O70" s="17"/>
      <c r="P70" s="17"/>
      <c r="Q70" s="17"/>
      <c r="R70" s="17"/>
      <c r="S70" s="17"/>
      <c r="T70" s="4"/>
      <c r="U70" s="21"/>
      <c r="V70" s="21"/>
      <c r="W70" s="21"/>
      <c r="X70" s="21"/>
      <c r="Y70" s="21"/>
      <c r="Z70" s="21"/>
      <c r="AA70" s="21"/>
      <c r="AB70" s="21"/>
    </row>
    <row r="71" spans="1:28" s="3" customFormat="1" ht="12.75" customHeight="1" x14ac:dyDescent="0.15">
      <c r="A71" s="64"/>
      <c r="B71" s="47"/>
      <c r="C71" s="67"/>
      <c r="D71" s="30"/>
      <c r="E71" s="32"/>
      <c r="F71" s="30"/>
      <c r="G71" s="35"/>
      <c r="H71" s="31"/>
      <c r="I71" s="41"/>
      <c r="J71" s="32"/>
      <c r="K71" s="42"/>
      <c r="L71" s="32"/>
      <c r="M71" s="17"/>
      <c r="N71" s="17"/>
      <c r="O71" s="17"/>
      <c r="P71" s="17"/>
      <c r="Q71" s="17"/>
      <c r="R71" s="17"/>
      <c r="S71" s="17"/>
      <c r="T71" s="4"/>
      <c r="U71" s="21"/>
      <c r="V71" s="21"/>
      <c r="W71" s="21"/>
      <c r="X71" s="21"/>
      <c r="Y71" s="21"/>
      <c r="Z71" s="21"/>
      <c r="AA71" s="21"/>
      <c r="AB71" s="21"/>
    </row>
    <row r="72" spans="1:28" s="3" customFormat="1" ht="12.75" customHeight="1" x14ac:dyDescent="0.15">
      <c r="A72" s="6"/>
      <c r="B72" s="45">
        <v>23</v>
      </c>
      <c r="C72" s="65" t="s">
        <v>23</v>
      </c>
      <c r="D72" s="25"/>
      <c r="E72" s="27"/>
      <c r="F72" s="25"/>
      <c r="G72" s="26"/>
      <c r="H72" s="33"/>
      <c r="I72" s="36"/>
      <c r="J72" s="27"/>
      <c r="K72" s="37"/>
      <c r="L72" s="27"/>
      <c r="M72" s="17"/>
      <c r="N72" s="17"/>
      <c r="O72" s="17"/>
      <c r="P72" s="17"/>
      <c r="Q72" s="17"/>
      <c r="R72" s="17"/>
      <c r="S72" s="17"/>
      <c r="T72" s="4"/>
    </row>
    <row r="73" spans="1:28" s="3" customFormat="1" ht="12.75" customHeight="1" x14ac:dyDescent="0.15">
      <c r="A73" s="9"/>
      <c r="B73" s="46"/>
      <c r="C73" s="66"/>
      <c r="D73" s="28">
        <v>9746200</v>
      </c>
      <c r="E73" s="38">
        <f>ROUND(D73/D$79*100,2)</f>
        <v>4.5199999999999996</v>
      </c>
      <c r="F73" s="28">
        <v>12180200</v>
      </c>
      <c r="G73" s="34"/>
      <c r="H73" s="29">
        <v>0</v>
      </c>
      <c r="I73" s="39">
        <f>SUM(F73,H73)</f>
        <v>12180200</v>
      </c>
      <c r="J73" s="38">
        <f>ROUND(I73/I$79*100,2)</f>
        <v>5.59</v>
      </c>
      <c r="K73" s="28">
        <f>I73-D73</f>
        <v>2434000</v>
      </c>
      <c r="L73" s="40">
        <f>ROUND(K73/D73*100,2)</f>
        <v>24.97</v>
      </c>
      <c r="M73" s="17"/>
      <c r="N73" s="17"/>
      <c r="O73" s="17"/>
      <c r="P73" s="17"/>
      <c r="Q73" s="17"/>
      <c r="R73" s="17"/>
      <c r="S73" s="17"/>
      <c r="T73" s="4"/>
    </row>
    <row r="74" spans="1:28" s="3" customFormat="1" ht="12.75" customHeight="1" x14ac:dyDescent="0.15">
      <c r="A74" s="20"/>
      <c r="B74" s="47"/>
      <c r="C74" s="67"/>
      <c r="D74" s="30"/>
      <c r="E74" s="32"/>
      <c r="F74" s="30"/>
      <c r="G74" s="35"/>
      <c r="H74" s="31"/>
      <c r="I74" s="41"/>
      <c r="J74" s="32"/>
      <c r="K74" s="42"/>
      <c r="L74" s="32"/>
      <c r="M74" s="17"/>
      <c r="N74" s="17"/>
      <c r="O74" s="17"/>
      <c r="P74" s="17"/>
      <c r="Q74" s="17"/>
      <c r="R74" s="17"/>
      <c r="S74" s="17"/>
      <c r="T74" s="4"/>
    </row>
    <row r="75" spans="1:28" s="3" customFormat="1" ht="12.75" hidden="1" customHeight="1" x14ac:dyDescent="0.15">
      <c r="A75" s="9"/>
      <c r="B75" s="15"/>
      <c r="C75" s="65"/>
      <c r="D75" s="28"/>
      <c r="E75" s="38"/>
      <c r="F75" s="28"/>
      <c r="G75" s="34"/>
      <c r="H75" s="29"/>
      <c r="I75" s="39"/>
      <c r="J75" s="38"/>
      <c r="K75" s="43"/>
      <c r="L75" s="38"/>
      <c r="M75" s="17"/>
      <c r="N75" s="17"/>
      <c r="O75" s="17"/>
      <c r="P75" s="17"/>
      <c r="Q75" s="17"/>
      <c r="R75" s="17"/>
      <c r="S75" s="17"/>
      <c r="T75" s="4"/>
    </row>
    <row r="76" spans="1:28" s="3" customFormat="1" ht="12.75" hidden="1" customHeight="1" x14ac:dyDescent="0.15">
      <c r="A76" s="9"/>
      <c r="B76" s="15"/>
      <c r="C76" s="66"/>
      <c r="D76" s="28"/>
      <c r="E76" s="38"/>
      <c r="F76" s="28"/>
      <c r="G76" s="34"/>
      <c r="H76" s="29"/>
      <c r="I76" s="39"/>
      <c r="J76" s="38"/>
      <c r="K76" s="28"/>
      <c r="L76" s="38"/>
      <c r="M76" s="17"/>
      <c r="N76" s="17"/>
      <c r="O76" s="17"/>
      <c r="P76" s="17"/>
      <c r="Q76" s="17"/>
      <c r="R76" s="17"/>
      <c r="S76" s="17"/>
      <c r="T76" s="4"/>
    </row>
    <row r="77" spans="1:28" s="3" customFormat="1" ht="12.75" hidden="1" customHeight="1" x14ac:dyDescent="0.15">
      <c r="A77" s="9"/>
      <c r="B77" s="15"/>
      <c r="C77" s="67"/>
      <c r="D77" s="28"/>
      <c r="E77" s="38"/>
      <c r="F77" s="28"/>
      <c r="G77" s="34"/>
      <c r="H77" s="29"/>
      <c r="I77" s="39"/>
      <c r="J77" s="38"/>
      <c r="K77" s="43"/>
      <c r="L77" s="38"/>
      <c r="M77" s="17"/>
      <c r="N77" s="17"/>
      <c r="O77" s="17"/>
      <c r="P77" s="17"/>
      <c r="Q77" s="17"/>
      <c r="R77" s="17"/>
      <c r="S77" s="17"/>
      <c r="T77" s="4"/>
    </row>
    <row r="78" spans="1:28" s="3" customFormat="1" ht="12.75" customHeight="1" x14ac:dyDescent="0.15">
      <c r="A78" s="53" t="s">
        <v>24</v>
      </c>
      <c r="B78" s="55"/>
      <c r="C78" s="54"/>
      <c r="D78" s="25"/>
      <c r="E78" s="27"/>
      <c r="F78" s="25"/>
      <c r="G78" s="26"/>
      <c r="H78" s="33"/>
      <c r="I78" s="36"/>
      <c r="J78" s="27"/>
      <c r="K78" s="37"/>
      <c r="L78" s="27"/>
      <c r="M78" s="22"/>
      <c r="N78" s="22"/>
      <c r="O78" s="22"/>
      <c r="P78" s="22"/>
      <c r="Q78" s="22"/>
      <c r="R78" s="22"/>
      <c r="S78" s="22"/>
      <c r="T78" s="4"/>
    </row>
    <row r="79" spans="1:28" s="3" customFormat="1" ht="12.75" customHeight="1" x14ac:dyDescent="0.15">
      <c r="A79" s="56"/>
      <c r="B79" s="57"/>
      <c r="C79" s="58"/>
      <c r="D79" s="28">
        <f>SUM(D7,D10,D13,D16,D19,D22,D25,D28,D31,D34,D37,D40,D43,D46,D49,D52,D55,D58,D61,D64,D67,D70,D73,D76)</f>
        <v>215734618</v>
      </c>
      <c r="E79" s="38">
        <f t="shared" ref="E79" si="0">ROUND(D79/D$79*100,2)</f>
        <v>100</v>
      </c>
      <c r="F79" s="28">
        <f>SUM(F7,F10,F13,F16,F19,F22,F25,F28,F31,F34,F37,F40,F43,F46,F49,F52,F55,F58,F61,F64,F67,F70,F73,F76)</f>
        <v>217800409</v>
      </c>
      <c r="G79" s="34"/>
      <c r="H79" s="29">
        <f>SUM(H7,H10,H13,H16,H19,H22,H25,H28,H31,H34,H37,H40,H43,H46,H49,H52,H55,H58,H61,H64,H67,H70,H73,H76)</f>
        <v>20167</v>
      </c>
      <c r="I79" s="39">
        <f>SUM(F79,H79)</f>
        <v>217820576</v>
      </c>
      <c r="J79" s="38">
        <f>ROUND(I79/I$79*100,2)</f>
        <v>100</v>
      </c>
      <c r="K79" s="28">
        <f>I79-D79</f>
        <v>2085958</v>
      </c>
      <c r="L79" s="40">
        <f>ROUND(K79/D79*100,2)</f>
        <v>0.97</v>
      </c>
      <c r="M79" s="22"/>
      <c r="N79" s="22"/>
      <c r="O79" s="22"/>
      <c r="P79" s="22"/>
      <c r="Q79" s="22"/>
      <c r="R79" s="22"/>
      <c r="S79" s="22"/>
      <c r="T79" s="4"/>
    </row>
    <row r="80" spans="1:28" s="3" customFormat="1" ht="12.75" customHeight="1" x14ac:dyDescent="0.15">
      <c r="A80" s="75"/>
      <c r="B80" s="76"/>
      <c r="C80" s="77"/>
      <c r="D80" s="30"/>
      <c r="E80" s="32"/>
      <c r="F80" s="30"/>
      <c r="G80" s="35"/>
      <c r="H80" s="31"/>
      <c r="I80" s="41"/>
      <c r="J80" s="32"/>
      <c r="K80" s="42"/>
      <c r="L80" s="32"/>
      <c r="M80" s="22"/>
      <c r="N80" s="22"/>
      <c r="O80" s="22"/>
      <c r="P80" s="22"/>
      <c r="Q80" s="22"/>
      <c r="R80" s="22"/>
      <c r="S80" s="22"/>
      <c r="T80" s="4"/>
    </row>
    <row r="81" spans="1:28" s="3" customFormat="1" ht="12.75" customHeight="1" x14ac:dyDescent="0.15">
      <c r="A81" s="78" t="s">
        <v>37</v>
      </c>
      <c r="B81" s="55" t="s">
        <v>29</v>
      </c>
      <c r="C81" s="65" t="s">
        <v>25</v>
      </c>
      <c r="D81" s="81">
        <f>SUM(D7,D46,D49,D58,D61,D64,D67,D70)</f>
        <v>95410660</v>
      </c>
      <c r="E81" s="73">
        <f>ROUND(D81/D$79*100,2)</f>
        <v>44.23</v>
      </c>
      <c r="F81" s="85">
        <f>SUM(F7,F46,F49,F58,F61,F64,F67,F70)</f>
        <v>100537390</v>
      </c>
      <c r="G81" s="26"/>
      <c r="H81" s="87">
        <f>SUM(H7,H46,H49,H58,H61,H64,H67,H70)</f>
        <v>20167</v>
      </c>
      <c r="I81" s="71">
        <f>SUM(F81,H81)</f>
        <v>100557557</v>
      </c>
      <c r="J81" s="73">
        <f>ROUND(I81/I$79*100,2)</f>
        <v>46.17</v>
      </c>
      <c r="K81" s="81">
        <f>I81-D81</f>
        <v>5146897</v>
      </c>
      <c r="L81" s="83">
        <f>ROUND(K81/D81*100,2)</f>
        <v>5.39</v>
      </c>
      <c r="M81" s="17"/>
      <c r="N81" s="17"/>
      <c r="O81" s="17"/>
      <c r="P81" s="17"/>
      <c r="Q81" s="17"/>
      <c r="R81" s="17"/>
      <c r="S81" s="17"/>
      <c r="T81" s="4"/>
    </row>
    <row r="82" spans="1:28" s="3" customFormat="1" ht="12.75" customHeight="1" x14ac:dyDescent="0.15">
      <c r="A82" s="79"/>
      <c r="B82" s="57"/>
      <c r="C82" s="66"/>
      <c r="D82" s="82"/>
      <c r="E82" s="74"/>
      <c r="F82" s="86"/>
      <c r="G82" s="34"/>
      <c r="H82" s="89"/>
      <c r="I82" s="72"/>
      <c r="J82" s="74"/>
      <c r="K82" s="82"/>
      <c r="L82" s="84"/>
      <c r="M82" s="17"/>
      <c r="N82" s="17"/>
      <c r="O82" s="17"/>
      <c r="P82" s="17"/>
      <c r="Q82" s="17"/>
      <c r="R82" s="17"/>
      <c r="S82" s="17"/>
      <c r="T82" s="4"/>
      <c r="U82" s="21"/>
      <c r="V82" s="21"/>
      <c r="W82" s="21"/>
      <c r="X82" s="21"/>
      <c r="Y82" s="21"/>
      <c r="Z82" s="21"/>
      <c r="AA82" s="21"/>
      <c r="AB82" s="21"/>
    </row>
    <row r="83" spans="1:28" s="3" customFormat="1" ht="12.75" customHeight="1" x14ac:dyDescent="0.15">
      <c r="A83" s="79"/>
      <c r="B83" s="53"/>
      <c r="C83" s="65" t="s">
        <v>26</v>
      </c>
      <c r="D83" s="81">
        <f>D79-D81</f>
        <v>120323958</v>
      </c>
      <c r="E83" s="73">
        <f>ROUND(D83/D$79*100,2)</f>
        <v>55.77</v>
      </c>
      <c r="F83" s="85">
        <f>F79-F81</f>
        <v>117263019</v>
      </c>
      <c r="G83" s="26"/>
      <c r="H83" s="87">
        <f>H79-H81</f>
        <v>0</v>
      </c>
      <c r="I83" s="71">
        <f>SUM(F83,H83)</f>
        <v>117263019</v>
      </c>
      <c r="J83" s="73">
        <f>ROUND(I83/I$79*100,2)</f>
        <v>53.83</v>
      </c>
      <c r="K83" s="81">
        <f>I83-D83</f>
        <v>-3060939</v>
      </c>
      <c r="L83" s="83">
        <f>ROUND(K83/D83*100,2)</f>
        <v>-2.54</v>
      </c>
      <c r="M83" s="17"/>
      <c r="N83" s="17"/>
      <c r="O83" s="17"/>
      <c r="P83" s="17"/>
      <c r="Q83" s="17"/>
      <c r="R83" s="17"/>
      <c r="S83" s="17"/>
      <c r="T83" s="4"/>
    </row>
    <row r="84" spans="1:28" s="3" customFormat="1" ht="12.75" customHeight="1" thickBot="1" x14ac:dyDescent="0.2">
      <c r="A84" s="80"/>
      <c r="B84" s="75"/>
      <c r="C84" s="67"/>
      <c r="D84" s="82"/>
      <c r="E84" s="74"/>
      <c r="F84" s="86"/>
      <c r="G84" s="44"/>
      <c r="H84" s="88"/>
      <c r="I84" s="72"/>
      <c r="J84" s="74"/>
      <c r="K84" s="82"/>
      <c r="L84" s="84"/>
      <c r="M84" s="17"/>
      <c r="N84" s="17"/>
      <c r="O84" s="17"/>
      <c r="P84" s="17"/>
      <c r="Q84" s="17"/>
      <c r="R84" s="17"/>
      <c r="S84" s="17"/>
      <c r="T84" s="4"/>
    </row>
    <row r="85" spans="1:28" s="3" customFormat="1" ht="18.75" customHeight="1" x14ac:dyDescent="0.15">
      <c r="A85" s="16" t="s">
        <v>28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M85" s="17"/>
      <c r="N85" s="17"/>
      <c r="O85" s="17"/>
      <c r="P85" s="17"/>
      <c r="Q85" s="17"/>
      <c r="R85" s="17"/>
      <c r="S85" s="17"/>
      <c r="T85" s="4"/>
    </row>
    <row r="86" spans="1:28" s="3" customFormat="1" ht="13.8" x14ac:dyDescent="0.15">
      <c r="D86" s="23"/>
      <c r="F86" s="23"/>
      <c r="M86" s="17"/>
      <c r="N86" s="17"/>
      <c r="O86" s="17"/>
      <c r="P86" s="17"/>
      <c r="Q86" s="17"/>
      <c r="R86" s="17"/>
      <c r="S86" s="17"/>
      <c r="T86" s="4"/>
    </row>
    <row r="87" spans="1:28" s="3" customFormat="1" ht="13.8" x14ac:dyDescent="0.15">
      <c r="D87" s="23"/>
      <c r="F87" s="23"/>
      <c r="M87" s="17"/>
      <c r="N87" s="17"/>
      <c r="O87" s="17"/>
      <c r="P87" s="17"/>
      <c r="Q87" s="17"/>
      <c r="R87" s="17"/>
      <c r="S87" s="17"/>
      <c r="T87" s="4"/>
    </row>
    <row r="88" spans="1:28" s="3" customFormat="1" ht="13.8" x14ac:dyDescent="0.15">
      <c r="D88" s="23"/>
      <c r="F88" s="23"/>
      <c r="M88" s="17"/>
      <c r="N88" s="17"/>
      <c r="O88" s="17"/>
      <c r="P88" s="17"/>
      <c r="Q88" s="17"/>
      <c r="R88" s="17"/>
      <c r="S88" s="17"/>
      <c r="T88" s="4"/>
    </row>
    <row r="89" spans="1:28" s="3" customFormat="1" ht="13.8" x14ac:dyDescent="0.15">
      <c r="D89" s="23"/>
      <c r="F89" s="23"/>
      <c r="M89" s="17"/>
      <c r="N89" s="17"/>
      <c r="O89" s="17"/>
      <c r="P89" s="17"/>
      <c r="Q89" s="17"/>
      <c r="R89" s="17"/>
      <c r="S89" s="17"/>
      <c r="T89" s="4"/>
    </row>
    <row r="90" spans="1:28" s="3" customFormat="1" ht="13.8" x14ac:dyDescent="0.15">
      <c r="D90" s="23"/>
      <c r="F90" s="23"/>
      <c r="M90" s="17"/>
      <c r="N90" s="17"/>
      <c r="O90" s="17"/>
      <c r="P90" s="17"/>
      <c r="Q90" s="17"/>
      <c r="R90" s="17"/>
      <c r="S90" s="17"/>
      <c r="T90" s="4"/>
    </row>
    <row r="91" spans="1:28" s="3" customFormat="1" ht="13.8" x14ac:dyDescent="0.15">
      <c r="D91" s="23"/>
      <c r="F91" s="23"/>
      <c r="M91" s="17"/>
      <c r="N91" s="17"/>
      <c r="O91" s="17"/>
      <c r="P91" s="17"/>
      <c r="Q91" s="17"/>
      <c r="R91" s="17"/>
      <c r="S91" s="17"/>
      <c r="T91" s="4"/>
    </row>
    <row r="92" spans="1:28" s="3" customFormat="1" ht="13.8" x14ac:dyDescent="0.15">
      <c r="D92" s="23"/>
      <c r="F92" s="23"/>
      <c r="M92" s="17"/>
      <c r="N92" s="17"/>
      <c r="O92" s="17"/>
      <c r="P92" s="17"/>
      <c r="Q92" s="17"/>
      <c r="R92" s="17"/>
      <c r="S92" s="17"/>
      <c r="T92" s="4"/>
    </row>
    <row r="93" spans="1:28" s="3" customFormat="1" ht="13.8" x14ac:dyDescent="0.15">
      <c r="D93" s="23"/>
      <c r="F93" s="23"/>
      <c r="M93" s="17"/>
      <c r="N93" s="17"/>
      <c r="O93" s="17"/>
      <c r="P93" s="17"/>
      <c r="Q93" s="17"/>
      <c r="R93" s="17"/>
      <c r="S93" s="17"/>
      <c r="T93" s="4"/>
    </row>
    <row r="94" spans="1:28" s="3" customFormat="1" ht="13.8" x14ac:dyDescent="0.15">
      <c r="D94" s="23"/>
      <c r="F94" s="23"/>
      <c r="M94" s="17"/>
      <c r="N94" s="17"/>
      <c r="O94" s="17"/>
      <c r="P94" s="17"/>
      <c r="Q94" s="17"/>
      <c r="R94" s="17"/>
      <c r="S94" s="17"/>
      <c r="T94" s="4"/>
    </row>
    <row r="95" spans="1:28" s="3" customFormat="1" ht="13.8" x14ac:dyDescent="0.15">
      <c r="D95" s="23"/>
      <c r="F95" s="23"/>
      <c r="M95" s="17"/>
      <c r="N95" s="17"/>
      <c r="O95" s="17"/>
      <c r="P95" s="17"/>
      <c r="Q95" s="17"/>
      <c r="R95" s="17"/>
      <c r="S95" s="17"/>
      <c r="T95" s="4"/>
    </row>
    <row r="96" spans="1:28" s="3" customFormat="1" ht="13.8" x14ac:dyDescent="0.15">
      <c r="D96" s="23"/>
      <c r="F96" s="23"/>
      <c r="M96" s="17"/>
      <c r="N96" s="17"/>
      <c r="O96" s="17"/>
      <c r="P96" s="17"/>
      <c r="Q96" s="17"/>
      <c r="R96" s="17"/>
      <c r="S96" s="17"/>
      <c r="T96" s="4"/>
    </row>
    <row r="97" spans="4:20" s="3" customFormat="1" ht="13.8" x14ac:dyDescent="0.15">
      <c r="D97" s="23"/>
      <c r="F97" s="23"/>
      <c r="M97" s="17"/>
      <c r="N97" s="17"/>
      <c r="O97" s="17"/>
      <c r="P97" s="17"/>
      <c r="Q97" s="17"/>
      <c r="R97" s="17"/>
      <c r="S97" s="17"/>
      <c r="T97" s="4"/>
    </row>
    <row r="98" spans="4:20" s="3" customFormat="1" ht="13.8" x14ac:dyDescent="0.15">
      <c r="D98" s="23"/>
      <c r="F98" s="23"/>
      <c r="M98" s="17"/>
      <c r="N98" s="17"/>
      <c r="O98" s="17"/>
      <c r="P98" s="17"/>
      <c r="Q98" s="17"/>
      <c r="R98" s="17"/>
      <c r="S98" s="17"/>
      <c r="T98" s="4"/>
    </row>
    <row r="99" spans="4:20" s="3" customFormat="1" ht="13.8" x14ac:dyDescent="0.15">
      <c r="D99" s="23"/>
      <c r="F99" s="23"/>
      <c r="M99" s="17"/>
      <c r="N99" s="17"/>
      <c r="O99" s="17"/>
      <c r="P99" s="17"/>
      <c r="Q99" s="17"/>
      <c r="R99" s="17"/>
      <c r="S99" s="17"/>
      <c r="T99" s="4"/>
    </row>
    <row r="100" spans="4:20" s="3" customFormat="1" ht="13.8" x14ac:dyDescent="0.15">
      <c r="D100" s="23"/>
      <c r="F100" s="23"/>
      <c r="M100" s="17"/>
      <c r="N100" s="17"/>
      <c r="O100" s="17"/>
      <c r="P100" s="17"/>
      <c r="Q100" s="17"/>
      <c r="R100" s="17"/>
      <c r="S100" s="17"/>
      <c r="T100" s="4"/>
    </row>
    <row r="101" spans="4:20" s="3" customFormat="1" ht="13.8" x14ac:dyDescent="0.15">
      <c r="D101" s="23"/>
      <c r="F101" s="23"/>
      <c r="M101" s="17"/>
      <c r="N101" s="17"/>
      <c r="O101" s="17"/>
      <c r="P101" s="17"/>
      <c r="Q101" s="17"/>
      <c r="R101" s="17"/>
      <c r="S101" s="17"/>
      <c r="T101" s="4"/>
    </row>
    <row r="102" spans="4:20" s="3" customFormat="1" ht="13.8" x14ac:dyDescent="0.15">
      <c r="D102" s="23"/>
      <c r="F102" s="23"/>
      <c r="M102" s="17"/>
      <c r="N102" s="17"/>
      <c r="O102" s="17"/>
      <c r="P102" s="17"/>
      <c r="Q102" s="17"/>
      <c r="R102" s="17"/>
      <c r="S102" s="17"/>
      <c r="T102" s="4"/>
    </row>
    <row r="103" spans="4:20" s="3" customFormat="1" ht="13.8" x14ac:dyDescent="0.15">
      <c r="D103" s="23"/>
      <c r="F103" s="23"/>
      <c r="M103" s="17"/>
      <c r="N103" s="17"/>
      <c r="O103" s="17"/>
      <c r="P103" s="17"/>
      <c r="Q103" s="17"/>
      <c r="R103" s="17"/>
      <c r="S103" s="17"/>
      <c r="T103" s="4"/>
    </row>
    <row r="104" spans="4:20" s="3" customFormat="1" ht="13.8" x14ac:dyDescent="0.15">
      <c r="D104" s="23"/>
      <c r="F104" s="23"/>
      <c r="M104" s="17"/>
      <c r="N104" s="17"/>
      <c r="O104" s="17"/>
      <c r="P104" s="17"/>
      <c r="Q104" s="17"/>
      <c r="R104" s="17"/>
      <c r="S104" s="17"/>
      <c r="T104" s="4"/>
    </row>
    <row r="105" spans="4:20" s="3" customFormat="1" ht="13.8" x14ac:dyDescent="0.15">
      <c r="D105" s="23"/>
      <c r="F105" s="23"/>
      <c r="M105" s="17"/>
      <c r="N105" s="17"/>
      <c r="O105" s="17"/>
      <c r="P105" s="17"/>
      <c r="Q105" s="17"/>
      <c r="R105" s="17"/>
      <c r="S105" s="17"/>
      <c r="T105" s="4"/>
    </row>
    <row r="106" spans="4:20" s="3" customFormat="1" ht="13.8" x14ac:dyDescent="0.15">
      <c r="D106" s="23"/>
      <c r="F106" s="23"/>
      <c r="M106" s="17"/>
      <c r="N106" s="17"/>
      <c r="O106" s="17"/>
      <c r="P106" s="17"/>
      <c r="Q106" s="17"/>
      <c r="R106" s="17"/>
      <c r="S106" s="17"/>
      <c r="T106" s="4"/>
    </row>
    <row r="107" spans="4:20" s="3" customFormat="1" ht="13.8" x14ac:dyDescent="0.15">
      <c r="D107" s="23"/>
      <c r="F107" s="23"/>
      <c r="M107" s="17"/>
      <c r="N107" s="17"/>
      <c r="O107" s="17"/>
      <c r="P107" s="17"/>
      <c r="Q107" s="17"/>
      <c r="R107" s="17"/>
      <c r="S107" s="17"/>
      <c r="T107" s="4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4"/>
  <printOptions horizontalCentered="1"/>
  <pageMargins left="0.70866141732283472" right="0.70866141732283472" top="0.78740157480314965" bottom="0.78740157480314965" header="0.39370078740157483" footer="0"/>
  <pageSetup paperSize="9" scale="71" orientation="portrait" verticalDpi="300" r:id="rId1"/>
  <headerFooter alignWithMargins="0">
    <oddHeader xml:space="preserve">&amp;R
</oddHeader>
    <oddFooter>&amp;C&amp;"BIZ UDPゴシック,標準"&amp;12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歳入・R5.9補(後送分)</vt:lpstr>
      <vt:lpstr>'歳入・R5.9補(後送分)'!Print_Area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2023-08-22T08:54:43Z</cp:lastPrinted>
  <dcterms:created xsi:type="dcterms:W3CDTF">2011-05-09T06:00:04Z</dcterms:created>
  <dcterms:modified xsi:type="dcterms:W3CDTF">2023-12-15T23:02:17Z</dcterms:modified>
</cp:coreProperties>
</file>