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【掲載準備中】\06_R3.9補正（追加分）【準備済】\"/>
    </mc:Choice>
  </mc:AlternateContent>
  <xr:revisionPtr revIDLastSave="0" documentId="13_ncr:1_{C3E0E761-63D4-4E3C-A8D5-230DF23F60A3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歳出・R3.9補（追加分）" sheetId="70" r:id="rId1"/>
  </sheets>
  <definedNames>
    <definedName name="_xlnm.Print_Area" localSheetId="0">'歳出・R3.9補（追加分）'!$A$1:$L$48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70" l="1"/>
  <c r="F46" i="70"/>
  <c r="D46" i="70"/>
  <c r="E28" i="70" s="1"/>
  <c r="I43" i="70"/>
  <c r="K43" i="70" s="1"/>
  <c r="L43" i="70" s="1"/>
  <c r="I40" i="70"/>
  <c r="K40" i="70" s="1"/>
  <c r="L40" i="70" s="1"/>
  <c r="I37" i="70"/>
  <c r="K37" i="70" s="1"/>
  <c r="L37" i="70" s="1"/>
  <c r="I34" i="70"/>
  <c r="K34" i="70" s="1"/>
  <c r="L34" i="70" s="1"/>
  <c r="I31" i="70"/>
  <c r="K31" i="70" s="1"/>
  <c r="L31" i="70" s="1"/>
  <c r="I28" i="70"/>
  <c r="K28" i="70" s="1"/>
  <c r="L28" i="70" s="1"/>
  <c r="I25" i="70"/>
  <c r="K25" i="70" s="1"/>
  <c r="L25" i="70" s="1"/>
  <c r="I22" i="70"/>
  <c r="K22" i="70" s="1"/>
  <c r="L22" i="70" s="1"/>
  <c r="I19" i="70"/>
  <c r="K19" i="70" s="1"/>
  <c r="L19" i="70" s="1"/>
  <c r="I16" i="70"/>
  <c r="K16" i="70" s="1"/>
  <c r="L16" i="70" s="1"/>
  <c r="I13" i="70"/>
  <c r="K13" i="70" s="1"/>
  <c r="L13" i="70" s="1"/>
  <c r="I10" i="70"/>
  <c r="K10" i="70" s="1"/>
  <c r="L10" i="70" s="1"/>
  <c r="I7" i="70"/>
  <c r="K7" i="70" s="1"/>
  <c r="L7" i="70" s="1"/>
  <c r="E13" i="70" l="1"/>
  <c r="E25" i="70"/>
  <c r="E7" i="70"/>
  <c r="E40" i="70"/>
  <c r="E37" i="70"/>
  <c r="E19" i="70"/>
  <c r="E43" i="70"/>
  <c r="E16" i="70"/>
  <c r="E46" i="70"/>
  <c r="E31" i="70"/>
  <c r="E10" i="70"/>
  <c r="E22" i="70"/>
  <c r="E34" i="70"/>
  <c r="I46" i="70"/>
  <c r="J34" i="70" s="1"/>
  <c r="J7" i="70" l="1"/>
  <c r="K46" i="70"/>
  <c r="L46" i="70" s="1"/>
  <c r="J28" i="70"/>
  <c r="J31" i="70"/>
  <c r="J46" i="70"/>
  <c r="J25" i="70"/>
  <c r="J40" i="70"/>
  <c r="J10" i="70"/>
  <c r="J13" i="70"/>
  <c r="J19" i="70"/>
  <c r="J16" i="70"/>
  <c r="J43" i="70"/>
  <c r="J37" i="70"/>
  <c r="J22" i="70"/>
</calcChain>
</file>

<file path=xl/sharedStrings.xml><?xml version="1.0" encoding="utf-8"?>
<sst xmlns="http://schemas.openxmlformats.org/spreadsheetml/2006/main" count="34" uniqueCount="32">
  <si>
    <t>款　　別</t>
  </si>
  <si>
    <t>計（Ｂ）</t>
  </si>
  <si>
    <t>（Ａ）</t>
  </si>
  <si>
    <t>％</t>
  </si>
  <si>
    <t>予算額</t>
    <rPh sb="2" eb="3">
      <t>ガク</t>
    </rPh>
    <phoneticPr fontId="2"/>
  </si>
  <si>
    <t>構成比</t>
    <rPh sb="0" eb="3">
      <t>コウセイヒ</t>
    </rPh>
    <phoneticPr fontId="2"/>
  </si>
  <si>
    <t>現計予算額</t>
    <rPh sb="0" eb="2">
      <t>ゲンケイ</t>
    </rPh>
    <rPh sb="2" eb="5">
      <t>ヨサンガク</t>
    </rPh>
    <phoneticPr fontId="2"/>
  </si>
  <si>
    <t>増減率</t>
    <rPh sb="0" eb="2">
      <t>ゾウゲン</t>
    </rPh>
    <rPh sb="2" eb="3">
      <t>リツ</t>
    </rPh>
    <phoneticPr fontId="2"/>
  </si>
  <si>
    <t xml:space="preserve">      注)   構成比は、合計しても100%にならない場合がある。</t>
    <rPh sb="6" eb="7">
      <t>チュウ</t>
    </rPh>
    <rPh sb="11" eb="14">
      <t>コウセイヒ</t>
    </rPh>
    <rPh sb="16" eb="18">
      <t>ゴウケイ</t>
    </rPh>
    <rPh sb="30" eb="32">
      <t>バアイ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</si>
  <si>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</si>
  <si>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％</t>
    <phoneticPr fontId="2"/>
  </si>
  <si>
    <t>（Ｂ）－（Ａ）</t>
    <phoneticPr fontId="2"/>
  </si>
  <si>
    <t>　　（歳    出）</t>
    <rPh sb="8" eb="9">
      <t>シュツ</t>
    </rPh>
    <phoneticPr fontId="2"/>
  </si>
  <si>
    <t>(単位：千円)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</si>
  <si>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</si>
  <si>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</si>
  <si>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</si>
  <si>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</si>
  <si>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</si>
  <si>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</si>
  <si>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</si>
  <si>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</si>
  <si>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</si>
  <si>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</si>
  <si>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</si>
  <si>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予備費</t>
    <rPh sb="0" eb="3">
      <t>ヨビヒ</t>
    </rPh>
    <phoneticPr fontId="2"/>
  </si>
  <si>
    <t>歳　出　合　計</t>
    <rPh sb="2" eb="3">
      <t>シュツ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</si>
  <si>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</si>
  <si>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2年度同期補正後</t>
    <rPh sb="1" eb="3">
      <t>ネンド</t>
    </rPh>
    <rPh sb="3" eb="5">
      <t>ドウキ</t>
    </rPh>
    <rPh sb="5" eb="7">
      <t>ホセイ</t>
    </rPh>
    <rPh sb="7" eb="8">
      <t>ゴ</t>
    </rPh>
    <phoneticPr fontId="4"/>
  </si>
  <si>
    <t>3　　年　　度</t>
    <phoneticPr fontId="4"/>
  </si>
  <si>
    <t xml:space="preserve">令 和 3 年 度 一 般 会 計 款 別 一 覧 表 </t>
    <rPh sb="0" eb="1">
      <t>レイ</t>
    </rPh>
    <rPh sb="2" eb="3">
      <t>ワ</t>
    </rPh>
    <rPh sb="18" eb="19">
      <t>カン</t>
    </rPh>
    <rPh sb="20" eb="21">
      <t>ベツ</t>
    </rPh>
    <rPh sb="22" eb="27">
      <t>イチランヒョウ</t>
    </rPh>
    <phoneticPr fontId="1"/>
  </si>
  <si>
    <t>補正額
（追加分）</t>
    <rPh sb="5" eb="7">
      <t>ツイカ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</si>
</sst>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0.00_);[Red]\(0.0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86">
    <xf numFmtId="0" fontId="0" fillId="0" borderId="0" xfId="0"/>
    <xf numFmtId="176" fontId="3" fillId="0" borderId="0" xfId="0" applyNumberFormat="1" applyFont="1" applyBorder="1" applyAlignment="1" applyProtection="1">
      <alignment horizontal="right" vertical="center"/>
    </xf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Fill="1" applyBorder="1"/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3" fillId="0" borderId="13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>
      <alignment horizontal="right" vertical="center" shrinkToFit="1"/>
    </xf>
    <xf numFmtId="0" fontId="3" fillId="0" borderId="18" xfId="0" applyNumberFormat="1" applyFont="1" applyBorder="1" applyAlignment="1" applyProtection="1">
      <alignment horizontal="right" vertical="center" shrinkToFit="1"/>
    </xf>
    <xf numFmtId="0" fontId="3" fillId="0" borderId="20" xfId="0" applyNumberFormat="1" applyFont="1" applyBorder="1" applyAlignment="1" applyProtection="1">
      <alignment horizontal="right" vertical="center" shrinkToFit="1"/>
    </xf>
    <xf numFmtId="0" fontId="3" fillId="0" borderId="1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>
      <alignment horizontal="right" vertical="center"/>
    </xf>
    <xf numFmtId="38" fontId="3" fillId="0" borderId="7" xfId="0" applyNumberFormat="1" applyFont="1" applyBorder="1" applyAlignment="1" applyProtection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 shrinkToFit="1"/>
    </xf>
    <xf numFmtId="0" fontId="3" fillId="0" borderId="21" xfId="0" applyNumberFormat="1" applyFont="1" applyFill="1" applyBorder="1" applyAlignment="1" applyProtection="1">
      <alignment horizontal="right" vertical="center" shrinkToFit="1"/>
    </xf>
    <xf numFmtId="176" fontId="3" fillId="0" borderId="16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7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2">
    <cellStyle name="桁区切り 2" xfId="1" xr:uid="{3C89E49A-FE4C-4001-B36C-18F0AEC0B558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B2E9-A5BB-413D-9A29-40B331559912}">
  <sheetPr>
    <tabColor rgb="FFFFFF00"/>
  </sheetPr>
  <dimension ref="A1:L48"/>
  <sheetViews>
    <sheetView showGridLines="0" tabSelected="1" view="pageBreakPreview" zoomScale="90" zoomScaleNormal="75" zoomScaleSheetLayoutView="90" workbookViewId="0">
      <pane ySplit="5" topLeftCell="A6" activePane="bottomLeft" state="frozen"/>
      <selection activeCell="H17" sqref="H17"/>
      <selection pane="bottomLeft" sqref="A1:L1"/>
    </sheetView>
  </sheetViews>
  <sheetFormatPr defaultColWidth="9.625" defaultRowHeight="13.5" x14ac:dyDescent="0.15"/>
  <cols>
    <col min="1" max="2" width="3.5" style="2" customWidth="1"/>
    <col min="3" max="3" width="13.75" style="4" customWidth="1"/>
    <col min="4" max="4" width="13.75" style="2" customWidth="1"/>
    <col min="5" max="5" width="8.75" style="2" customWidth="1"/>
    <col min="6" max="6" width="13.75" style="2" customWidth="1"/>
    <col min="7" max="7" width="2.5" style="2" customWidth="1"/>
    <col min="8" max="8" width="13.25" style="2" customWidth="1"/>
    <col min="9" max="9" width="13.75" style="2" customWidth="1"/>
    <col min="10" max="10" width="8.75" style="2" customWidth="1"/>
    <col min="11" max="11" width="13.75" style="2" customWidth="1"/>
    <col min="12" max="12" width="10.5" style="2" customWidth="1"/>
    <col min="13" max="16384" width="9.625" style="2"/>
  </cols>
  <sheetData>
    <row r="1" spans="1:12" ht="21" customHeight="1" x14ac:dyDescent="0.15">
      <c r="A1" s="72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3" customFormat="1" ht="35.25" customHeight="1" x14ac:dyDescent="0.15">
      <c r="A2" s="5" t="s">
        <v>12</v>
      </c>
      <c r="B2" s="6"/>
      <c r="C2" s="7"/>
      <c r="K2" s="8"/>
      <c r="L2" s="10" t="s">
        <v>13</v>
      </c>
    </row>
    <row r="3" spans="1:12" s="3" customFormat="1" ht="21" customHeight="1" thickBot="1" x14ac:dyDescent="0.2">
      <c r="A3" s="11"/>
      <c r="B3" s="12"/>
      <c r="C3" s="14"/>
      <c r="D3" s="68" t="s">
        <v>28</v>
      </c>
      <c r="E3" s="74"/>
      <c r="F3" s="68" t="s">
        <v>29</v>
      </c>
      <c r="G3" s="57"/>
      <c r="H3" s="57"/>
      <c r="I3" s="57"/>
      <c r="J3" s="74"/>
      <c r="K3" s="68" t="s">
        <v>9</v>
      </c>
      <c r="L3" s="74"/>
    </row>
    <row r="4" spans="1:12" s="3" customFormat="1" ht="15.75" customHeight="1" x14ac:dyDescent="0.15">
      <c r="A4" s="69" t="s">
        <v>0</v>
      </c>
      <c r="B4" s="67"/>
      <c r="C4" s="75"/>
      <c r="D4" s="33" t="s">
        <v>4</v>
      </c>
      <c r="E4" s="17" t="s">
        <v>5</v>
      </c>
      <c r="F4" s="68" t="s">
        <v>6</v>
      </c>
      <c r="G4" s="76" t="s">
        <v>31</v>
      </c>
      <c r="H4" s="77"/>
      <c r="I4" s="57" t="s">
        <v>1</v>
      </c>
      <c r="J4" s="17" t="s">
        <v>5</v>
      </c>
      <c r="K4" s="69" t="s">
        <v>11</v>
      </c>
      <c r="L4" s="17" t="s">
        <v>7</v>
      </c>
    </row>
    <row r="5" spans="1:12" s="3" customFormat="1" ht="15.75" customHeight="1" x14ac:dyDescent="0.15">
      <c r="A5" s="13"/>
      <c r="B5" s="18"/>
      <c r="C5" s="32"/>
      <c r="D5" s="33" t="s">
        <v>2</v>
      </c>
      <c r="E5" s="19" t="s">
        <v>3</v>
      </c>
      <c r="F5" s="69"/>
      <c r="G5" s="78"/>
      <c r="H5" s="79"/>
      <c r="I5" s="67"/>
      <c r="J5" s="19" t="s">
        <v>10</v>
      </c>
      <c r="K5" s="69"/>
      <c r="L5" s="20" t="s">
        <v>3</v>
      </c>
    </row>
    <row r="6" spans="1:12" s="3" customFormat="1" ht="14.25" x14ac:dyDescent="0.15">
      <c r="A6" s="68">
        <v>1</v>
      </c>
      <c r="B6" s="80" t="s">
        <v>14</v>
      </c>
      <c r="C6" s="81"/>
      <c r="D6" s="21"/>
      <c r="E6" s="22"/>
      <c r="F6" s="21"/>
      <c r="G6" s="27"/>
      <c r="H6" s="24"/>
      <c r="I6" s="35"/>
      <c r="J6" s="22"/>
      <c r="K6" s="36"/>
      <c r="L6" s="22"/>
    </row>
    <row r="7" spans="1:12" s="3" customFormat="1" ht="14.25" x14ac:dyDescent="0.15">
      <c r="A7" s="70"/>
      <c r="B7" s="82"/>
      <c r="C7" s="83"/>
      <c r="D7" s="15">
        <v>826688</v>
      </c>
      <c r="E7" s="37">
        <f>ROUND(D7/D$46*100,2)</f>
        <v>0.33</v>
      </c>
      <c r="F7" s="15">
        <v>836895</v>
      </c>
      <c r="G7" s="28"/>
      <c r="H7" s="25">
        <v>0</v>
      </c>
      <c r="I7" s="1">
        <f>SUM(F7,H7)</f>
        <v>836895</v>
      </c>
      <c r="J7" s="37">
        <f>ROUND(I7/I$46*100,2)</f>
        <v>0.38</v>
      </c>
      <c r="K7" s="15">
        <f>I7-D7</f>
        <v>10207</v>
      </c>
      <c r="L7" s="39">
        <f>ROUND(K7/D7*100,2)</f>
        <v>1.23</v>
      </c>
    </row>
    <row r="8" spans="1:12" s="3" customFormat="1" ht="14.25" x14ac:dyDescent="0.15">
      <c r="A8" s="71"/>
      <c r="B8" s="84"/>
      <c r="C8" s="85"/>
      <c r="D8" s="16"/>
      <c r="E8" s="23"/>
      <c r="F8" s="16"/>
      <c r="G8" s="29"/>
      <c r="H8" s="26"/>
      <c r="I8" s="40"/>
      <c r="J8" s="23"/>
      <c r="K8" s="41"/>
      <c r="L8" s="23"/>
    </row>
    <row r="9" spans="1:12" s="3" customFormat="1" ht="14.25" x14ac:dyDescent="0.15">
      <c r="A9" s="68">
        <v>2</v>
      </c>
      <c r="B9" s="80" t="s">
        <v>15</v>
      </c>
      <c r="C9" s="81"/>
      <c r="D9" s="21"/>
      <c r="E9" s="22"/>
      <c r="F9" s="21"/>
      <c r="G9" s="27"/>
      <c r="H9" s="24"/>
      <c r="I9" s="35"/>
      <c r="J9" s="22"/>
      <c r="K9" s="36"/>
      <c r="L9" s="22"/>
    </row>
    <row r="10" spans="1:12" s="3" customFormat="1" ht="14.25" x14ac:dyDescent="0.15">
      <c r="A10" s="70"/>
      <c r="B10" s="82"/>
      <c r="C10" s="83"/>
      <c r="D10" s="15">
        <v>15266178</v>
      </c>
      <c r="E10" s="37">
        <f>ROUND(D10/D$46*100,2)</f>
        <v>6.03</v>
      </c>
      <c r="F10" s="15">
        <v>14606225</v>
      </c>
      <c r="G10" s="28"/>
      <c r="H10" s="25">
        <v>0</v>
      </c>
      <c r="I10" s="1">
        <f t="shared" ref="I10" si="0">SUM(F10,H10)</f>
        <v>14606225</v>
      </c>
      <c r="J10" s="37">
        <f>ROUND(I10/I$46*100,2)</f>
        <v>6.67</v>
      </c>
      <c r="K10" s="15">
        <f t="shared" ref="K10" si="1">I10-D10</f>
        <v>-659953</v>
      </c>
      <c r="L10" s="39">
        <f t="shared" ref="L10" si="2">ROUND(K10/D10*100,2)</f>
        <v>-4.32</v>
      </c>
    </row>
    <row r="11" spans="1:12" s="3" customFormat="1" ht="14.25" x14ac:dyDescent="0.15">
      <c r="A11" s="71"/>
      <c r="B11" s="84"/>
      <c r="C11" s="85"/>
      <c r="D11" s="16"/>
      <c r="E11" s="23"/>
      <c r="F11" s="16"/>
      <c r="G11" s="29"/>
      <c r="H11" s="26"/>
      <c r="I11" s="40"/>
      <c r="J11" s="23"/>
      <c r="K11" s="41"/>
      <c r="L11" s="23"/>
    </row>
    <row r="12" spans="1:12" s="3" customFormat="1" ht="14.25" x14ac:dyDescent="0.15">
      <c r="A12" s="68">
        <v>3</v>
      </c>
      <c r="B12" s="80" t="s">
        <v>16</v>
      </c>
      <c r="C12" s="81"/>
      <c r="D12" s="21"/>
      <c r="E12" s="22"/>
      <c r="F12" s="21"/>
      <c r="G12" s="27"/>
      <c r="H12" s="24"/>
      <c r="I12" s="35"/>
      <c r="J12" s="22"/>
      <c r="K12" s="36"/>
      <c r="L12" s="22"/>
    </row>
    <row r="13" spans="1:12" s="3" customFormat="1" ht="14.25" x14ac:dyDescent="0.15">
      <c r="A13" s="70"/>
      <c r="B13" s="82"/>
      <c r="C13" s="83"/>
      <c r="D13" s="15">
        <v>151782108</v>
      </c>
      <c r="E13" s="37">
        <f>ROUND(D13/D$46*100,2)</f>
        <v>59.98</v>
      </c>
      <c r="F13" s="15">
        <v>99782448</v>
      </c>
      <c r="G13" s="28"/>
      <c r="H13" s="25">
        <v>0</v>
      </c>
      <c r="I13" s="1">
        <f t="shared" ref="I13" si="3">SUM(F13,H13)</f>
        <v>99782448</v>
      </c>
      <c r="J13" s="37">
        <f>ROUND(I13/I$46*100,2)</f>
        <v>45.53</v>
      </c>
      <c r="K13" s="15">
        <f t="shared" ref="K13" si="4">I13-D13</f>
        <v>-51999660</v>
      </c>
      <c r="L13" s="39">
        <f t="shared" ref="L13" si="5">ROUND(K13/D13*100,2)</f>
        <v>-34.26</v>
      </c>
    </row>
    <row r="14" spans="1:12" s="3" customFormat="1" ht="14.25" x14ac:dyDescent="0.15">
      <c r="A14" s="71"/>
      <c r="B14" s="84"/>
      <c r="C14" s="85"/>
      <c r="D14" s="16"/>
      <c r="E14" s="23"/>
      <c r="F14" s="16"/>
      <c r="G14" s="29"/>
      <c r="H14" s="26"/>
      <c r="I14" s="40"/>
      <c r="J14" s="23"/>
      <c r="K14" s="41"/>
      <c r="L14" s="23"/>
    </row>
    <row r="15" spans="1:12" s="3" customFormat="1" ht="14.25" x14ac:dyDescent="0.15">
      <c r="A15" s="68">
        <v>4</v>
      </c>
      <c r="B15" s="80" t="s">
        <v>17</v>
      </c>
      <c r="C15" s="81"/>
      <c r="D15" s="21"/>
      <c r="E15" s="22"/>
      <c r="F15" s="21"/>
      <c r="G15" s="27"/>
      <c r="H15" s="24"/>
      <c r="I15" s="35"/>
      <c r="J15" s="22"/>
      <c r="K15" s="36"/>
      <c r="L15" s="22"/>
    </row>
    <row r="16" spans="1:12" s="3" customFormat="1" ht="14.25" x14ac:dyDescent="0.15">
      <c r="A16" s="70"/>
      <c r="B16" s="82"/>
      <c r="C16" s="83"/>
      <c r="D16" s="15">
        <v>17130513</v>
      </c>
      <c r="E16" s="37">
        <f>ROUND(D16/D$46*100,2)</f>
        <v>6.77</v>
      </c>
      <c r="F16" s="15">
        <v>23325575</v>
      </c>
      <c r="G16" s="28"/>
      <c r="H16" s="25">
        <v>0</v>
      </c>
      <c r="I16" s="1">
        <f t="shared" ref="I16" si="6">SUM(F16,H16)</f>
        <v>23325575</v>
      </c>
      <c r="J16" s="37">
        <f>ROUND(I16/I$46*100,2)</f>
        <v>10.64</v>
      </c>
      <c r="K16" s="15">
        <f t="shared" ref="K16" si="7">I16-D16</f>
        <v>6195062</v>
      </c>
      <c r="L16" s="39">
        <f t="shared" ref="L16" si="8">ROUND(K16/D16*100,2)</f>
        <v>36.159999999999997</v>
      </c>
    </row>
    <row r="17" spans="1:12" s="3" customFormat="1" ht="14.25" x14ac:dyDescent="0.15">
      <c r="A17" s="71"/>
      <c r="B17" s="84"/>
      <c r="C17" s="85"/>
      <c r="D17" s="16"/>
      <c r="E17" s="23"/>
      <c r="F17" s="16"/>
      <c r="G17" s="29"/>
      <c r="H17" s="26"/>
      <c r="I17" s="40"/>
      <c r="J17" s="23"/>
      <c r="K17" s="41"/>
      <c r="L17" s="23"/>
    </row>
    <row r="18" spans="1:12" s="3" customFormat="1" ht="14.25" x14ac:dyDescent="0.15">
      <c r="A18" s="68">
        <v>5</v>
      </c>
      <c r="B18" s="80" t="s">
        <v>18</v>
      </c>
      <c r="C18" s="81"/>
      <c r="D18" s="21"/>
      <c r="E18" s="22"/>
      <c r="F18" s="21"/>
      <c r="G18" s="27"/>
      <c r="H18" s="24"/>
      <c r="I18" s="35"/>
      <c r="J18" s="22"/>
      <c r="K18" s="36"/>
      <c r="L18" s="22"/>
    </row>
    <row r="19" spans="1:12" s="3" customFormat="1" ht="14.25" x14ac:dyDescent="0.15">
      <c r="A19" s="70"/>
      <c r="B19" s="82"/>
      <c r="C19" s="83"/>
      <c r="D19" s="15">
        <v>342292</v>
      </c>
      <c r="E19" s="37">
        <f>ROUND(D19/D$46*100,2)</f>
        <v>0.14000000000000001</v>
      </c>
      <c r="F19" s="15">
        <v>326169</v>
      </c>
      <c r="G19" s="28"/>
      <c r="H19" s="25">
        <v>0</v>
      </c>
      <c r="I19" s="1">
        <f t="shared" ref="I19" si="9">SUM(F19,H19)</f>
        <v>326169</v>
      </c>
      <c r="J19" s="37">
        <f>ROUND(I19/I$46*100,2)</f>
        <v>0.15</v>
      </c>
      <c r="K19" s="15">
        <f t="shared" ref="K19" si="10">I19-D19</f>
        <v>-16123</v>
      </c>
      <c r="L19" s="39">
        <f t="shared" ref="L19" si="11">ROUND(K19/D19*100,2)</f>
        <v>-4.71</v>
      </c>
    </row>
    <row r="20" spans="1:12" s="3" customFormat="1" ht="14.25" x14ac:dyDescent="0.15">
      <c r="A20" s="71"/>
      <c r="B20" s="84"/>
      <c r="C20" s="85"/>
      <c r="D20" s="16"/>
      <c r="E20" s="23"/>
      <c r="F20" s="16"/>
      <c r="G20" s="29"/>
      <c r="H20" s="26"/>
      <c r="I20" s="40"/>
      <c r="J20" s="23"/>
      <c r="K20" s="41"/>
      <c r="L20" s="23"/>
    </row>
    <row r="21" spans="1:12" s="3" customFormat="1" ht="14.25" x14ac:dyDescent="0.15">
      <c r="A21" s="68">
        <v>6</v>
      </c>
      <c r="B21" s="80" t="s">
        <v>27</v>
      </c>
      <c r="C21" s="81"/>
      <c r="D21" s="21"/>
      <c r="E21" s="22"/>
      <c r="F21" s="21"/>
      <c r="G21" s="27"/>
      <c r="H21" s="24"/>
      <c r="I21" s="35"/>
      <c r="J21" s="22"/>
      <c r="K21" s="36"/>
      <c r="L21" s="22"/>
    </row>
    <row r="22" spans="1:12" s="3" customFormat="1" ht="14.25" x14ac:dyDescent="0.15">
      <c r="A22" s="70"/>
      <c r="B22" s="82"/>
      <c r="C22" s="83"/>
      <c r="D22" s="15">
        <v>2427286</v>
      </c>
      <c r="E22" s="37">
        <f>ROUND(D22/D$46*100,2)</f>
        <v>0.96</v>
      </c>
      <c r="F22" s="15">
        <v>3099086</v>
      </c>
      <c r="G22" s="28"/>
      <c r="H22" s="25">
        <v>0</v>
      </c>
      <c r="I22" s="1">
        <f t="shared" ref="I22" si="12">SUM(F22,H22)</f>
        <v>3099086</v>
      </c>
      <c r="J22" s="37">
        <f>ROUND(I22/I$46*100,2)</f>
        <v>1.41</v>
      </c>
      <c r="K22" s="15">
        <f t="shared" ref="K22" si="13">I22-D22</f>
        <v>671800</v>
      </c>
      <c r="L22" s="39">
        <f t="shared" ref="L22" si="14">ROUND(K22/D22*100,2)</f>
        <v>27.68</v>
      </c>
    </row>
    <row r="23" spans="1:12" s="3" customFormat="1" ht="14.25" x14ac:dyDescent="0.15">
      <c r="A23" s="71"/>
      <c r="B23" s="84"/>
      <c r="C23" s="85"/>
      <c r="D23" s="16"/>
      <c r="E23" s="23"/>
      <c r="F23" s="16"/>
      <c r="G23" s="29"/>
      <c r="H23" s="26"/>
      <c r="I23" s="40"/>
      <c r="J23" s="23"/>
      <c r="K23" s="41"/>
      <c r="L23" s="23"/>
    </row>
    <row r="24" spans="1:12" s="3" customFormat="1" ht="14.25" x14ac:dyDescent="0.15">
      <c r="A24" s="68">
        <v>7</v>
      </c>
      <c r="B24" s="80" t="s">
        <v>19</v>
      </c>
      <c r="C24" s="81"/>
      <c r="D24" s="21"/>
      <c r="E24" s="22"/>
      <c r="F24" s="21"/>
      <c r="G24" s="27"/>
      <c r="H24" s="24"/>
      <c r="I24" s="35"/>
      <c r="J24" s="22"/>
      <c r="K24" s="36"/>
      <c r="L24" s="22"/>
    </row>
    <row r="25" spans="1:12" s="3" customFormat="1" ht="14.25" x14ac:dyDescent="0.15">
      <c r="A25" s="70"/>
      <c r="B25" s="82"/>
      <c r="C25" s="83"/>
      <c r="D25" s="15">
        <v>11177949</v>
      </c>
      <c r="E25" s="37">
        <f>ROUND(D25/D$46*100,2)</f>
        <v>4.42</v>
      </c>
      <c r="F25" s="15">
        <v>23050903</v>
      </c>
      <c r="G25" s="28"/>
      <c r="H25" s="25">
        <v>1866500</v>
      </c>
      <c r="I25" s="1">
        <f t="shared" ref="I25" si="15">SUM(F25,H25)</f>
        <v>24917403</v>
      </c>
      <c r="J25" s="37">
        <f>ROUND(I25/I$46*100,2)</f>
        <v>11.37</v>
      </c>
      <c r="K25" s="15">
        <f t="shared" ref="K25" si="16">I25-D25</f>
        <v>13739454</v>
      </c>
      <c r="L25" s="39">
        <f t="shared" ref="L25" si="17">ROUND(K25/D25*100,2)</f>
        <v>122.92</v>
      </c>
    </row>
    <row r="26" spans="1:12" s="3" customFormat="1" ht="14.25" x14ac:dyDescent="0.15">
      <c r="A26" s="71"/>
      <c r="B26" s="84"/>
      <c r="C26" s="85"/>
      <c r="D26" s="16"/>
      <c r="E26" s="23"/>
      <c r="F26" s="16"/>
      <c r="G26" s="29"/>
      <c r="H26" s="26"/>
      <c r="I26" s="40"/>
      <c r="J26" s="23"/>
      <c r="K26" s="41"/>
      <c r="L26" s="23"/>
    </row>
    <row r="27" spans="1:12" s="3" customFormat="1" ht="14.25" x14ac:dyDescent="0.15">
      <c r="A27" s="68">
        <v>8</v>
      </c>
      <c r="B27" s="80" t="s">
        <v>20</v>
      </c>
      <c r="C27" s="81"/>
      <c r="D27" s="21"/>
      <c r="E27" s="22"/>
      <c r="F27" s="21"/>
      <c r="G27" s="27"/>
      <c r="H27" s="24"/>
      <c r="I27" s="35"/>
      <c r="J27" s="22"/>
      <c r="K27" s="36"/>
      <c r="L27" s="22"/>
    </row>
    <row r="28" spans="1:12" s="3" customFormat="1" ht="14.25" x14ac:dyDescent="0.15">
      <c r="A28" s="70"/>
      <c r="B28" s="82"/>
      <c r="C28" s="83"/>
      <c r="D28" s="15">
        <v>16560540</v>
      </c>
      <c r="E28" s="37">
        <f>ROUND(D28/D$46*100,2)</f>
        <v>6.54</v>
      </c>
      <c r="F28" s="15">
        <v>15819091</v>
      </c>
      <c r="G28" s="28"/>
      <c r="H28" s="25">
        <v>0</v>
      </c>
      <c r="I28" s="1">
        <f t="shared" ref="I28" si="18">SUM(F28,H28)</f>
        <v>15819091</v>
      </c>
      <c r="J28" s="37">
        <f>ROUND(I28/I$46*100,2)</f>
        <v>7.22</v>
      </c>
      <c r="K28" s="15">
        <f t="shared" ref="K28" si="19">I28-D28</f>
        <v>-741449</v>
      </c>
      <c r="L28" s="39">
        <f t="shared" ref="L28" si="20">ROUND(K28/D28*100,2)</f>
        <v>-4.4800000000000004</v>
      </c>
    </row>
    <row r="29" spans="1:12" s="3" customFormat="1" ht="14.25" x14ac:dyDescent="0.15">
      <c r="A29" s="71"/>
      <c r="B29" s="84"/>
      <c r="C29" s="85"/>
      <c r="D29" s="16"/>
      <c r="E29" s="23"/>
      <c r="F29" s="16"/>
      <c r="G29" s="29"/>
      <c r="H29" s="26"/>
      <c r="I29" s="40"/>
      <c r="J29" s="23"/>
      <c r="K29" s="41"/>
      <c r="L29" s="23"/>
    </row>
    <row r="30" spans="1:12" s="3" customFormat="1" ht="14.25" x14ac:dyDescent="0.15">
      <c r="A30" s="68">
        <v>9</v>
      </c>
      <c r="B30" s="80" t="s">
        <v>21</v>
      </c>
      <c r="C30" s="81"/>
      <c r="D30" s="21"/>
      <c r="E30" s="22"/>
      <c r="F30" s="21"/>
      <c r="G30" s="27"/>
      <c r="H30" s="24"/>
      <c r="I30" s="35"/>
      <c r="J30" s="22"/>
      <c r="K30" s="36"/>
      <c r="L30" s="22"/>
    </row>
    <row r="31" spans="1:12" s="3" customFormat="1" ht="14.25" x14ac:dyDescent="0.15">
      <c r="A31" s="70"/>
      <c r="B31" s="82"/>
      <c r="C31" s="83"/>
      <c r="D31" s="15">
        <v>5301602</v>
      </c>
      <c r="E31" s="37">
        <f>ROUND(D31/D$46*100,2)</f>
        <v>2.09</v>
      </c>
      <c r="F31" s="15">
        <v>4932311</v>
      </c>
      <c r="G31" s="28"/>
      <c r="H31" s="25">
        <v>0</v>
      </c>
      <c r="I31" s="1">
        <f t="shared" ref="I31" si="21">SUM(F31,H31)</f>
        <v>4932311</v>
      </c>
      <c r="J31" s="37">
        <f>ROUND(I31/I$46*100,2)</f>
        <v>2.25</v>
      </c>
      <c r="K31" s="15">
        <f t="shared" ref="K31" si="22">I31-D31</f>
        <v>-369291</v>
      </c>
      <c r="L31" s="39">
        <f t="shared" ref="L31" si="23">ROUND(K31/D31*100,2)</f>
        <v>-6.97</v>
      </c>
    </row>
    <row r="32" spans="1:12" s="3" customFormat="1" ht="14.25" x14ac:dyDescent="0.15">
      <c r="A32" s="71"/>
      <c r="B32" s="84"/>
      <c r="C32" s="85"/>
      <c r="D32" s="16"/>
      <c r="E32" s="23"/>
      <c r="F32" s="16"/>
      <c r="G32" s="29"/>
      <c r="H32" s="26"/>
      <c r="I32" s="40"/>
      <c r="J32" s="23"/>
      <c r="K32" s="41"/>
      <c r="L32" s="23"/>
    </row>
    <row r="33" spans="1:12" s="3" customFormat="1" ht="14.25" x14ac:dyDescent="0.15">
      <c r="A33" s="68">
        <v>10</v>
      </c>
      <c r="B33" s="80" t="s">
        <v>22</v>
      </c>
      <c r="C33" s="81"/>
      <c r="D33" s="21"/>
      <c r="E33" s="22"/>
      <c r="F33" s="21"/>
      <c r="G33" s="27"/>
      <c r="H33" s="24"/>
      <c r="I33" s="35"/>
      <c r="J33" s="22"/>
      <c r="K33" s="36"/>
      <c r="L33" s="22"/>
    </row>
    <row r="34" spans="1:12" s="3" customFormat="1" ht="14.25" x14ac:dyDescent="0.15">
      <c r="A34" s="70"/>
      <c r="B34" s="82"/>
      <c r="C34" s="83"/>
      <c r="D34" s="15">
        <v>13739562</v>
      </c>
      <c r="E34" s="37">
        <f>ROUND(D34/D$46*100,2)</f>
        <v>5.43</v>
      </c>
      <c r="F34" s="15">
        <v>13863191</v>
      </c>
      <c r="G34" s="28"/>
      <c r="H34" s="25">
        <v>0</v>
      </c>
      <c r="I34" s="1">
        <f t="shared" ref="I34" si="24">SUM(F34,H34)</f>
        <v>13863191</v>
      </c>
      <c r="J34" s="37">
        <f>ROUND(I34/I$46*100,2)</f>
        <v>6.33</v>
      </c>
      <c r="K34" s="15">
        <f t="shared" ref="K34" si="25">I34-D34</f>
        <v>123629</v>
      </c>
      <c r="L34" s="39">
        <f t="shared" ref="L34" si="26">ROUND(K34/D34*100,2)</f>
        <v>0.9</v>
      </c>
    </row>
    <row r="35" spans="1:12" s="3" customFormat="1" ht="14.25" x14ac:dyDescent="0.15">
      <c r="A35" s="71"/>
      <c r="B35" s="84"/>
      <c r="C35" s="85"/>
      <c r="D35" s="16"/>
      <c r="E35" s="23"/>
      <c r="F35" s="16"/>
      <c r="G35" s="29"/>
      <c r="H35" s="26"/>
      <c r="I35" s="40"/>
      <c r="J35" s="23"/>
      <c r="K35" s="41"/>
      <c r="L35" s="23"/>
    </row>
    <row r="36" spans="1:12" s="3" customFormat="1" ht="14.25" customHeight="1" x14ac:dyDescent="0.15">
      <c r="A36" s="68">
        <v>11</v>
      </c>
      <c r="B36" s="80" t="s">
        <v>23</v>
      </c>
      <c r="C36" s="81"/>
      <c r="D36" s="21"/>
      <c r="E36" s="22"/>
      <c r="F36" s="21"/>
      <c r="G36" s="27"/>
      <c r="H36" s="24"/>
      <c r="I36" s="35"/>
      <c r="J36" s="22"/>
      <c r="K36" s="36"/>
      <c r="L36" s="22"/>
    </row>
    <row r="37" spans="1:12" s="3" customFormat="1" ht="14.25" x14ac:dyDescent="0.15">
      <c r="A37" s="70"/>
      <c r="B37" s="82"/>
      <c r="C37" s="83"/>
      <c r="D37" s="15">
        <v>2064383</v>
      </c>
      <c r="E37" s="37">
        <f>ROUND(D37/D$46*100,2)</f>
        <v>0.82</v>
      </c>
      <c r="F37" s="15">
        <v>668435</v>
      </c>
      <c r="G37" s="28"/>
      <c r="H37" s="25">
        <v>0</v>
      </c>
      <c r="I37" s="1">
        <f t="shared" ref="I37" si="27">SUM(F37,H37)</f>
        <v>668435</v>
      </c>
      <c r="J37" s="37">
        <f>ROUND(I37/I$46*100,2)</f>
        <v>0.31</v>
      </c>
      <c r="K37" s="15">
        <f t="shared" ref="K37" si="28">I37-D37</f>
        <v>-1395948</v>
      </c>
      <c r="L37" s="39">
        <f t="shared" ref="L37" si="29">ROUND(K37/D37*100,2)</f>
        <v>-67.62</v>
      </c>
    </row>
    <row r="38" spans="1:12" s="3" customFormat="1" ht="14.25" x14ac:dyDescent="0.15">
      <c r="A38" s="71"/>
      <c r="B38" s="84"/>
      <c r="C38" s="85"/>
      <c r="D38" s="16"/>
      <c r="E38" s="23"/>
      <c r="F38" s="16"/>
      <c r="G38" s="29"/>
      <c r="H38" s="26"/>
      <c r="I38" s="40"/>
      <c r="J38" s="23"/>
      <c r="K38" s="41"/>
      <c r="L38" s="23"/>
    </row>
    <row r="39" spans="1:12" s="3" customFormat="1" ht="14.25" x14ac:dyDescent="0.15">
      <c r="A39" s="68">
        <v>12</v>
      </c>
      <c r="B39" s="80" t="s">
        <v>24</v>
      </c>
      <c r="C39" s="81"/>
      <c r="D39" s="21"/>
      <c r="E39" s="22"/>
      <c r="F39" s="21"/>
      <c r="G39" s="27"/>
      <c r="H39" s="24"/>
      <c r="I39" s="35"/>
      <c r="J39" s="22"/>
      <c r="K39" s="36"/>
      <c r="L39" s="22"/>
    </row>
    <row r="40" spans="1:12" s="3" customFormat="1" ht="14.25" x14ac:dyDescent="0.15">
      <c r="A40" s="70"/>
      <c r="B40" s="82"/>
      <c r="C40" s="83"/>
      <c r="D40" s="15">
        <v>16346169</v>
      </c>
      <c r="E40" s="37">
        <f>ROUND(D40/D$46*100,2)</f>
        <v>6.46</v>
      </c>
      <c r="F40" s="15">
        <v>16858448</v>
      </c>
      <c r="G40" s="28"/>
      <c r="H40" s="25">
        <v>0</v>
      </c>
      <c r="I40" s="1">
        <f t="shared" ref="I40" si="30">SUM(F40,H40)</f>
        <v>16858448</v>
      </c>
      <c r="J40" s="37">
        <f>ROUND(I40/I$46*100,2)</f>
        <v>7.69</v>
      </c>
      <c r="K40" s="15">
        <f t="shared" ref="K40" si="31">I40-D40</f>
        <v>512279</v>
      </c>
      <c r="L40" s="39">
        <f t="shared" ref="L40" si="32">ROUND(K40/D40*100,2)</f>
        <v>3.13</v>
      </c>
    </row>
    <row r="41" spans="1:12" s="3" customFormat="1" ht="14.25" x14ac:dyDescent="0.15">
      <c r="A41" s="71"/>
      <c r="B41" s="84"/>
      <c r="C41" s="85"/>
      <c r="D41" s="16"/>
      <c r="E41" s="23"/>
      <c r="F41" s="16"/>
      <c r="G41" s="29"/>
      <c r="H41" s="26"/>
      <c r="I41" s="40"/>
      <c r="J41" s="23"/>
      <c r="K41" s="41"/>
      <c r="L41" s="23"/>
    </row>
    <row r="42" spans="1:12" s="3" customFormat="1" ht="14.25" x14ac:dyDescent="0.15">
      <c r="A42" s="68">
        <v>13</v>
      </c>
      <c r="B42" s="80" t="s">
        <v>25</v>
      </c>
      <c r="C42" s="81"/>
      <c r="D42" s="21"/>
      <c r="E42" s="22"/>
      <c r="F42" s="21"/>
      <c r="G42" s="27"/>
      <c r="H42" s="24"/>
      <c r="I42" s="35"/>
      <c r="J42" s="22"/>
      <c r="K42" s="36"/>
      <c r="L42" s="22"/>
    </row>
    <row r="43" spans="1:12" s="3" customFormat="1" ht="14.25" x14ac:dyDescent="0.15">
      <c r="A43" s="70"/>
      <c r="B43" s="82"/>
      <c r="C43" s="83"/>
      <c r="D43" s="15">
        <v>100000</v>
      </c>
      <c r="E43" s="37">
        <f>ROUND(D43/D$46*100,2)</f>
        <v>0.04</v>
      </c>
      <c r="F43" s="15">
        <v>100000</v>
      </c>
      <c r="G43" s="28"/>
      <c r="H43" s="25">
        <v>0</v>
      </c>
      <c r="I43" s="1">
        <f t="shared" ref="I43" si="33">SUM(F43,H43)</f>
        <v>100000</v>
      </c>
      <c r="J43" s="37">
        <f>ROUND(I43/I$46*100,2)</f>
        <v>0.05</v>
      </c>
      <c r="K43" s="15">
        <f t="shared" ref="K43" si="34">I43-D43</f>
        <v>0</v>
      </c>
      <c r="L43" s="39">
        <f t="shared" ref="L43" si="35">ROUND(K43/D43*100,2)</f>
        <v>0</v>
      </c>
    </row>
    <row r="44" spans="1:12" s="3" customFormat="1" ht="14.25" x14ac:dyDescent="0.15">
      <c r="A44" s="71"/>
      <c r="B44" s="84"/>
      <c r="C44" s="85"/>
      <c r="D44" s="16"/>
      <c r="E44" s="23"/>
      <c r="F44" s="16"/>
      <c r="G44" s="29"/>
      <c r="H44" s="26"/>
      <c r="I44" s="40"/>
      <c r="J44" s="23"/>
      <c r="K44" s="41"/>
      <c r="L44" s="23"/>
    </row>
    <row r="45" spans="1:12" s="9" customFormat="1" ht="14.25" x14ac:dyDescent="0.15">
      <c r="A45" s="58" t="s">
        <v>26</v>
      </c>
      <c r="B45" s="59"/>
      <c r="C45" s="60"/>
      <c r="D45" s="30"/>
      <c r="E45" s="42"/>
      <c r="F45" s="30"/>
      <c r="G45" s="52"/>
      <c r="H45" s="53"/>
      <c r="I45" s="43"/>
      <c r="J45" s="42"/>
      <c r="K45" s="44"/>
      <c r="L45" s="42"/>
    </row>
    <row r="46" spans="1:12" s="9" customFormat="1" ht="14.25" x14ac:dyDescent="0.15">
      <c r="A46" s="61"/>
      <c r="B46" s="62"/>
      <c r="C46" s="63"/>
      <c r="D46" s="45">
        <f>SUM(D7:D44)</f>
        <v>253065270</v>
      </c>
      <c r="E46" s="46">
        <f t="shared" ref="E46" si="36">ROUND(D46/D$46*100,2)</f>
        <v>100</v>
      </c>
      <c r="F46" s="45">
        <f>SUM(F6:F44)</f>
        <v>217268777</v>
      </c>
      <c r="G46" s="54"/>
      <c r="H46" s="38">
        <f>SUM(H6:H44)</f>
        <v>1866500</v>
      </c>
      <c r="I46" s="47">
        <f>SUM(F46,H46)</f>
        <v>219135277</v>
      </c>
      <c r="J46" s="46">
        <f t="shared" ref="J46" si="37">ROUND(I46/I$46*100,2)</f>
        <v>100</v>
      </c>
      <c r="K46" s="45">
        <f>I46-D46</f>
        <v>-33929993</v>
      </c>
      <c r="L46" s="48">
        <f t="shared" ref="L46" si="38">ROUND(K46/D46*100,2)</f>
        <v>-13.41</v>
      </c>
    </row>
    <row r="47" spans="1:12" s="9" customFormat="1" ht="15" thickBot="1" x14ac:dyDescent="0.2">
      <c r="A47" s="64"/>
      <c r="B47" s="65"/>
      <c r="C47" s="66"/>
      <c r="D47" s="31"/>
      <c r="E47" s="49"/>
      <c r="F47" s="31"/>
      <c r="G47" s="55"/>
      <c r="H47" s="56"/>
      <c r="I47" s="50"/>
      <c r="J47" s="49"/>
      <c r="K47" s="51"/>
      <c r="L47" s="49"/>
    </row>
    <row r="48" spans="1:12" s="3" customFormat="1" ht="21" customHeight="1" x14ac:dyDescent="0.15">
      <c r="A48" s="34" t="s">
        <v>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</sheetData>
  <dataConsolidate/>
  <mergeCells count="36">
    <mergeCell ref="A1:L1"/>
    <mergeCell ref="D3:E3"/>
    <mergeCell ref="F3:J3"/>
    <mergeCell ref="K3:L3"/>
    <mergeCell ref="A4:C4"/>
    <mergeCell ref="F4:F5"/>
    <mergeCell ref="G4:H5"/>
    <mergeCell ref="I4:I5"/>
    <mergeCell ref="K4:K5"/>
    <mergeCell ref="A6:A8"/>
    <mergeCell ref="B6:C8"/>
    <mergeCell ref="A9:A11"/>
    <mergeCell ref="B9:C11"/>
    <mergeCell ref="A12:A14"/>
    <mergeCell ref="B12:C14"/>
    <mergeCell ref="A15:A17"/>
    <mergeCell ref="B15:C17"/>
    <mergeCell ref="A18:A20"/>
    <mergeCell ref="B18:C20"/>
    <mergeCell ref="A21:A23"/>
    <mergeCell ref="B21:C23"/>
    <mergeCell ref="A24:A26"/>
    <mergeCell ref="B24:C26"/>
    <mergeCell ref="A27:A29"/>
    <mergeCell ref="B27:C29"/>
    <mergeCell ref="A30:A32"/>
    <mergeCell ref="B30:C32"/>
    <mergeCell ref="A42:A44"/>
    <mergeCell ref="B42:C44"/>
    <mergeCell ref="A45:C47"/>
    <mergeCell ref="A33:A35"/>
    <mergeCell ref="B33:C35"/>
    <mergeCell ref="A36:A38"/>
    <mergeCell ref="B36:C38"/>
    <mergeCell ref="A39:A41"/>
    <mergeCell ref="B39:C41"/>
  </mergeCells>
  <phoneticPr fontId="2"/>
  <printOptions horizontalCentered="1"/>
  <pageMargins left="0.70866141732283472" right="0.70866141732283472" top="0.78740157480314965" bottom="0.78740157480314965" header="0.39370078740157483" footer="0"/>
  <pageSetup paperSize="9" scale="74" orientation="portrait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歳出・R3.9補（追加分）</vt:lpstr>
      <vt:lpstr>'歳出・R3.9補（追加分）'!Print_Area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松山市財務会計GO-GLOBALユーザー６</dc:creator>
  <cp:lastModifiedBy>nt025119</cp:lastModifiedBy>
  <cp:lastPrinted>2021-09-08T02:03:29Z</cp:lastPrinted>
  <dcterms:created xsi:type="dcterms:W3CDTF">2011-05-09T06:00:04Z</dcterms:created>
  <dcterms:modified xsi:type="dcterms:W3CDTF">2022-02-24T04:59:55Z</dcterms:modified>
</cp:coreProperties>
</file>