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_庶務\★オープンデータ\R2年度【6補まで済】\05_R2.12補正（追加分）\"/>
    </mc:Choice>
  </mc:AlternateContent>
  <xr:revisionPtr revIDLastSave="0" documentId="13_ncr:1_{655D39FD-9A07-44CA-BDCD-D4847A454788}" xr6:coauthVersionLast="36" xr6:coauthVersionMax="36" xr10:uidLastSave="{00000000-0000-0000-0000-000000000000}"/>
  <bookViews>
    <workbookView xWindow="-15" yWindow="45" windowWidth="11730" windowHeight="6225" tabRatio="918" xr2:uid="{00000000-000D-0000-FFFF-FFFF00000000}"/>
  </bookViews>
  <sheets>
    <sheet name="歳出・R2.12補（追加分）" sheetId="57" r:id="rId1"/>
  </sheets>
  <definedNames>
    <definedName name="_xlnm.Print_Area" localSheetId="0">'歳出・R2.12補（追加分）'!$A$1:$L$48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3" i="57" l="1"/>
  <c r="I40" i="57"/>
  <c r="I37" i="57"/>
  <c r="I34" i="57"/>
  <c r="I31" i="57"/>
  <c r="I28" i="57"/>
  <c r="I25" i="57"/>
  <c r="I22" i="57"/>
  <c r="I19" i="57"/>
  <c r="I16" i="57"/>
  <c r="I13" i="57"/>
  <c r="I10" i="57"/>
  <c r="I7" i="57"/>
  <c r="H46" i="57"/>
  <c r="F46" i="57" l="1"/>
  <c r="I46" i="57" s="1"/>
  <c r="D46" i="57"/>
  <c r="E46" i="57" s="1"/>
  <c r="K43" i="57"/>
  <c r="L43" i="57" s="1"/>
  <c r="K40" i="57"/>
  <c r="L40" i="57" s="1"/>
  <c r="E40" i="57"/>
  <c r="K37" i="57"/>
  <c r="L37" i="57" s="1"/>
  <c r="K34" i="57"/>
  <c r="L34" i="57" s="1"/>
  <c r="E34" i="57"/>
  <c r="K31" i="57"/>
  <c r="L31" i="57" s="1"/>
  <c r="E31" i="57"/>
  <c r="K28" i="57"/>
  <c r="L28" i="57" s="1"/>
  <c r="E28" i="57"/>
  <c r="K25" i="57"/>
  <c r="L25" i="57" s="1"/>
  <c r="E25" i="57"/>
  <c r="K22" i="57"/>
  <c r="L22" i="57" s="1"/>
  <c r="E22" i="57"/>
  <c r="K19" i="57"/>
  <c r="L19" i="57" s="1"/>
  <c r="E19" i="57"/>
  <c r="K16" i="57"/>
  <c r="L16" i="57" s="1"/>
  <c r="E16" i="57"/>
  <c r="K13" i="57"/>
  <c r="L13" i="57" s="1"/>
  <c r="E13" i="57"/>
  <c r="K10" i="57"/>
  <c r="L10" i="57" s="1"/>
  <c r="E10" i="57"/>
  <c r="K7" i="57"/>
  <c r="L7" i="57" s="1"/>
  <c r="E7" i="57"/>
  <c r="E37" i="57" l="1"/>
  <c r="E43" i="57"/>
  <c r="J31" i="57"/>
  <c r="J37" i="57"/>
  <c r="J22" i="57"/>
  <c r="J28" i="57"/>
  <c r="J43" i="57" l="1"/>
  <c r="J34" i="57"/>
  <c r="K46" i="57"/>
  <c r="L46" i="57" s="1"/>
  <c r="J16" i="57"/>
  <c r="J40" i="57"/>
  <c r="J19" i="57"/>
  <c r="J46" i="57"/>
  <c r="J10" i="57"/>
  <c r="J13" i="57"/>
  <c r="J7" i="57"/>
  <c r="J25" i="57"/>
</calcChain>
</file>

<file path=xl/sharedStrings.xml><?xml version="1.0" encoding="utf-8"?>
<sst xmlns="http://schemas.openxmlformats.org/spreadsheetml/2006/main" count="34" uniqueCount="32">
  <si>
    <t>款　　別</t>
  </si>
  <si>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</si>
  <si>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</si>
  <si>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</si>
  <si>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</si>
  <si>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</si>
  <si>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</si>
  <si>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</si>
  <si>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</si>
  <si>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</si>
  <si>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</si>
  <si>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（Ｂ）－（Ａ）</t>
    <phoneticPr fontId="2"/>
  </si>
  <si>
    <t>　　（歳    出）</t>
    <rPh sb="8" eb="9">
      <t>シュツ</t>
    </rPh>
    <phoneticPr fontId="2"/>
  </si>
  <si>
    <t>(単位：千円)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</si>
  <si>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</si>
  <si>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</si>
  <si>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</si>
  <si>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</si>
  <si>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</si>
  <si>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</si>
  <si>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</si>
  <si>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</si>
  <si>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</si>
  <si>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</si>
  <si>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</si>
  <si>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予備費</t>
    <rPh sb="0" eb="3">
      <t>ヨビヒ</t>
    </rPh>
    <phoneticPr fontId="2"/>
  </si>
  <si>
    <t>歳　出　合　計</t>
    <rPh sb="2" eb="3">
      <t>シュツ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</si>
  <si>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</si>
  <si>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 xml:space="preserve">令 和 2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</si>
  <si>
    <t>元年度同期補正後</t>
    <rPh sb="0" eb="1">
      <t>ガン</t>
    </rPh>
    <rPh sb="1" eb="3">
      <t>ネンド</t>
    </rPh>
    <rPh sb="3" eb="5">
      <t>ドウキ</t>
    </rPh>
    <rPh sb="5" eb="7">
      <t>ホセイ</t>
    </rPh>
    <rPh sb="7" eb="8">
      <t>ゴ</t>
    </rPh>
    <phoneticPr fontId="4"/>
  </si>
  <si>
    <t>2　　年　　度</t>
    <phoneticPr fontId="4"/>
  </si>
  <si>
    <t>補正額
（追加分）</t>
    <rPh sb="5" eb="7">
      <t>ツイカ</t>
    </rPh>
    <rPh sb="7" eb="8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</si>
</sst>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rgb="FF0000FF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Font="1"/>
    <xf numFmtId="0" fontId="3" fillId="0" borderId="0" xfId="0" applyFont="1"/>
    <xf numFmtId="0" fontId="0" fillId="0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/>
    <xf numFmtId="0" fontId="3" fillId="0" borderId="0" xfId="0" applyFont="1" applyBorder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Fill="1" applyBorder="1"/>
    <xf numFmtId="176" fontId="3" fillId="0" borderId="3" xfId="0" applyNumberFormat="1" applyFont="1" applyBorder="1" applyAlignment="1" applyProtection="1">
      <alignment horizontal="right" vertical="center"/>
    </xf>
    <xf numFmtId="176" fontId="3" fillId="0" borderId="7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 applyProtection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176" fontId="3" fillId="2" borderId="7" xfId="0" applyNumberFormat="1" applyFont="1" applyFill="1" applyBorder="1" applyAlignment="1" applyProtection="1">
      <alignment horizontal="right" vertical="center"/>
    </xf>
    <xf numFmtId="178" fontId="7" fillId="0" borderId="8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38" fontId="7" fillId="0" borderId="1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176" fontId="3" fillId="0" borderId="13" xfId="0" applyNumberFormat="1" applyFont="1" applyBorder="1" applyAlignment="1" applyProtection="1">
      <alignment horizontal="right" vertical="center"/>
    </xf>
    <xf numFmtId="176" fontId="3" fillId="0" borderId="15" xfId="0" applyNumberFormat="1" applyFont="1" applyBorder="1" applyAlignment="1" applyProtection="1">
      <alignment horizontal="right" vertical="center"/>
    </xf>
    <xf numFmtId="0" fontId="3" fillId="0" borderId="19" xfId="0" applyNumberFormat="1" applyFont="1" applyBorder="1" applyAlignment="1">
      <alignment horizontal="right" vertical="center" shrinkToFit="1"/>
    </xf>
    <xf numFmtId="0" fontId="3" fillId="0" borderId="18" xfId="0" applyNumberFormat="1" applyFont="1" applyBorder="1" applyAlignment="1" applyProtection="1">
      <alignment horizontal="right" vertical="center" shrinkToFit="1"/>
    </xf>
    <xf numFmtId="0" fontId="3" fillId="0" borderId="20" xfId="0" applyNumberFormat="1" applyFont="1" applyBorder="1" applyAlignment="1" applyProtection="1">
      <alignment horizontal="right" vertical="center" shrinkToFit="1"/>
    </xf>
    <xf numFmtId="0" fontId="6" fillId="0" borderId="0" xfId="0" applyFont="1" applyBorder="1" applyAlignment="1">
      <alignment horizontal="left" vertical="center"/>
    </xf>
    <xf numFmtId="176" fontId="3" fillId="0" borderId="15" xfId="0" applyNumberFormat="1" applyFont="1" applyFill="1" applyBorder="1" applyAlignment="1" applyProtection="1">
      <alignment horizontal="right" vertical="center"/>
    </xf>
    <xf numFmtId="0" fontId="3" fillId="0" borderId="19" xfId="0" applyNumberFormat="1" applyFont="1" applyFill="1" applyBorder="1" applyAlignment="1">
      <alignment horizontal="right" vertical="center" shrinkToFit="1"/>
    </xf>
    <xf numFmtId="0" fontId="3" fillId="0" borderId="14" xfId="0" applyFont="1" applyFill="1" applyBorder="1" applyAlignment="1">
      <alignment horizontal="right" vertical="center"/>
    </xf>
    <xf numFmtId="0" fontId="3" fillId="0" borderId="20" xfId="0" applyNumberFormat="1" applyFont="1" applyFill="1" applyBorder="1" applyAlignment="1" applyProtection="1">
      <alignment horizontal="right" vertical="center" shrinkToFit="1"/>
    </xf>
    <xf numFmtId="38" fontId="3" fillId="0" borderId="14" xfId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 applyProtection="1">
      <alignment vertical="center"/>
    </xf>
    <xf numFmtId="176" fontId="3" fillId="0" borderId="13" xfId="0" applyNumberFormat="1" applyFont="1" applyFill="1" applyBorder="1" applyAlignment="1" applyProtection="1">
      <alignment vertical="center"/>
    </xf>
    <xf numFmtId="176" fontId="3" fillId="0" borderId="14" xfId="1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0" xfId="0" applyNumberFormat="1" applyFont="1" applyBorder="1" applyAlignment="1" applyProtection="1">
      <alignment horizontal="right" vertical="center"/>
    </xf>
    <xf numFmtId="177" fontId="3" fillId="0" borderId="9" xfId="0" applyNumberFormat="1" applyFont="1" applyBorder="1" applyAlignment="1" applyProtection="1">
      <alignment horizontal="right" vertical="center"/>
    </xf>
    <xf numFmtId="176" fontId="3" fillId="0" borderId="4" xfId="0" applyNumberFormat="1" applyFont="1" applyBorder="1" applyAlignment="1" applyProtection="1">
      <alignment horizontal="right" vertical="center"/>
    </xf>
    <xf numFmtId="38" fontId="3" fillId="0" borderId="7" xfId="0" applyNumberFormat="1" applyFont="1" applyBorder="1" applyAlignment="1" applyProtection="1">
      <alignment horizontal="right" vertical="center"/>
    </xf>
    <xf numFmtId="178" fontId="3" fillId="2" borderId="8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38" fontId="3" fillId="2" borderId="1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 applyProtection="1">
      <alignment horizontal="right" vertical="center"/>
    </xf>
    <xf numFmtId="178" fontId="3" fillId="2" borderId="9" xfId="0" applyNumberFormat="1" applyFont="1" applyFill="1" applyBorder="1" applyAlignment="1" applyProtection="1">
      <alignment horizontal="right" vertical="center"/>
    </xf>
    <xf numFmtId="176" fontId="3" fillId="2" borderId="0" xfId="0" applyNumberFormat="1" applyFont="1" applyFill="1" applyBorder="1" applyAlignment="1" applyProtection="1">
      <alignment horizontal="right" vertical="center"/>
    </xf>
    <xf numFmtId="177" fontId="3" fillId="2" borderId="9" xfId="0" applyNumberFormat="1" applyFont="1" applyFill="1" applyBorder="1" applyAlignment="1" applyProtection="1">
      <alignment horizontal="right" vertical="center"/>
    </xf>
    <xf numFmtId="178" fontId="3" fillId="2" borderId="10" xfId="0" applyNumberFormat="1" applyFont="1" applyFill="1" applyBorder="1" applyAlignment="1" applyProtection="1">
      <alignment horizontal="right" vertical="center"/>
    </xf>
    <xf numFmtId="176" fontId="3" fillId="2" borderId="4" xfId="0" applyNumberFormat="1" applyFont="1" applyFill="1" applyBorder="1" applyAlignment="1" applyProtection="1">
      <alignment horizontal="right" vertical="center"/>
    </xf>
    <xf numFmtId="38" fontId="3" fillId="2" borderId="7" xfId="0" applyNumberFormat="1" applyFont="1" applyFill="1" applyBorder="1" applyAlignment="1" applyProtection="1">
      <alignment horizontal="right" vertical="center"/>
    </xf>
    <xf numFmtId="0" fontId="3" fillId="2" borderId="19" xfId="0" applyNumberFormat="1" applyFont="1" applyFill="1" applyBorder="1" applyAlignment="1">
      <alignment horizontal="right" vertical="center" shrinkToFit="1"/>
    </xf>
    <xf numFmtId="38" fontId="3" fillId="2" borderId="14" xfId="1" applyFont="1" applyFill="1" applyBorder="1" applyAlignment="1">
      <alignment horizontal="right" vertical="center"/>
    </xf>
    <xf numFmtId="0" fontId="3" fillId="2" borderId="18" xfId="0" applyNumberFormat="1" applyFont="1" applyFill="1" applyBorder="1" applyAlignment="1" applyProtection="1">
      <alignment horizontal="right" vertical="center" shrinkToFit="1"/>
    </xf>
    <xf numFmtId="176" fontId="3" fillId="2" borderId="13" xfId="0" applyNumberFormat="1" applyFont="1" applyFill="1" applyBorder="1" applyAlignment="1" applyProtection="1">
      <alignment horizontal="right" vertical="center"/>
    </xf>
    <xf numFmtId="0" fontId="3" fillId="2" borderId="21" xfId="0" applyNumberFormat="1" applyFont="1" applyFill="1" applyBorder="1" applyAlignment="1" applyProtection="1">
      <alignment horizontal="right" vertical="center" shrinkToFit="1"/>
    </xf>
    <xf numFmtId="176" fontId="3" fillId="2" borderId="16" xfId="0" applyNumberFormat="1" applyFont="1" applyFill="1" applyBorder="1" applyAlignment="1" applyProtection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3" xfId="0" applyFont="1" applyBorder="1" applyAlignment="1"/>
    <xf numFmtId="0" fontId="0" fillId="0" borderId="7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81FE2-DBB8-48C9-AEF0-9A04DD344A0B}">
  <sheetPr>
    <tabColor rgb="FFFFFF00"/>
  </sheetPr>
  <dimension ref="A1:L48"/>
  <sheetViews>
    <sheetView showGridLines="0" tabSelected="1" view="pageBreakPreview" zoomScale="90" zoomScaleNormal="75" zoomScaleSheetLayoutView="90" workbookViewId="0">
      <pane ySplit="5" topLeftCell="A6" activePane="bottomLeft" state="frozen"/>
      <selection sqref="A1:L1"/>
      <selection pane="bottomLeft" sqref="A1:L1"/>
    </sheetView>
  </sheetViews>
  <sheetFormatPr defaultColWidth="9.625" defaultRowHeight="13.5" x14ac:dyDescent="0.15"/>
  <cols>
    <col min="1" max="2" width="3.5" style="1" customWidth="1"/>
    <col min="3" max="3" width="13.75" style="3" customWidth="1"/>
    <col min="4" max="4" width="13.75" style="1" customWidth="1"/>
    <col min="5" max="5" width="8.75" style="1" customWidth="1"/>
    <col min="6" max="6" width="13.75" style="1" customWidth="1"/>
    <col min="7" max="7" width="2.5" style="1" customWidth="1"/>
    <col min="8" max="8" width="13.25" style="1" customWidth="1"/>
    <col min="9" max="9" width="13.75" style="1" customWidth="1"/>
    <col min="10" max="10" width="8.75" style="1" customWidth="1"/>
    <col min="11" max="11" width="13.75" style="1" customWidth="1"/>
    <col min="12" max="12" width="10.5" style="1" customWidth="1"/>
    <col min="13" max="16384" width="9.625" style="1"/>
  </cols>
  <sheetData>
    <row r="1" spans="1:12" ht="21" customHeight="1" x14ac:dyDescent="0.15">
      <c r="A1" s="69" t="s">
        <v>28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s="2" customFormat="1" ht="35.25" customHeight="1" x14ac:dyDescent="0.15">
      <c r="A2" s="4" t="s">
        <v>12</v>
      </c>
      <c r="B2" s="5"/>
      <c r="C2" s="6"/>
      <c r="K2" s="7"/>
      <c r="L2" s="9" t="s">
        <v>13</v>
      </c>
    </row>
    <row r="3" spans="1:12" s="2" customFormat="1" ht="21" customHeight="1" thickBot="1" x14ac:dyDescent="0.2">
      <c r="A3" s="10"/>
      <c r="B3" s="11"/>
      <c r="C3" s="13"/>
      <c r="D3" s="71" t="s">
        <v>29</v>
      </c>
      <c r="E3" s="72"/>
      <c r="F3" s="71" t="s">
        <v>30</v>
      </c>
      <c r="G3" s="68"/>
      <c r="H3" s="68"/>
      <c r="I3" s="68"/>
      <c r="J3" s="72"/>
      <c r="K3" s="71" t="s">
        <v>9</v>
      </c>
      <c r="L3" s="72"/>
    </row>
    <row r="4" spans="1:12" s="2" customFormat="1" ht="15.75" customHeight="1" x14ac:dyDescent="0.15">
      <c r="A4" s="73" t="s">
        <v>0</v>
      </c>
      <c r="B4" s="74"/>
      <c r="C4" s="75"/>
      <c r="D4" s="43" t="s">
        <v>4</v>
      </c>
      <c r="E4" s="16" t="s">
        <v>5</v>
      </c>
      <c r="F4" s="71" t="s">
        <v>6</v>
      </c>
      <c r="G4" s="76" t="s">
        <v>31</v>
      </c>
      <c r="H4" s="77"/>
      <c r="I4" s="68" t="s">
        <v>1</v>
      </c>
      <c r="J4" s="16" t="s">
        <v>5</v>
      </c>
      <c r="K4" s="73" t="s">
        <v>11</v>
      </c>
      <c r="L4" s="16" t="s">
        <v>7</v>
      </c>
    </row>
    <row r="5" spans="1:12" s="2" customFormat="1" ht="15.75" customHeight="1" x14ac:dyDescent="0.15">
      <c r="A5" s="12"/>
      <c r="B5" s="17"/>
      <c r="C5" s="44"/>
      <c r="D5" s="43" t="s">
        <v>2</v>
      </c>
      <c r="E5" s="18" t="s">
        <v>3</v>
      </c>
      <c r="F5" s="73"/>
      <c r="G5" s="78"/>
      <c r="H5" s="79"/>
      <c r="I5" s="74"/>
      <c r="J5" s="18" t="s">
        <v>10</v>
      </c>
      <c r="K5" s="73"/>
      <c r="L5" s="19" t="s">
        <v>3</v>
      </c>
    </row>
    <row r="6" spans="1:12" s="2" customFormat="1" ht="14.25" x14ac:dyDescent="0.15">
      <c r="A6" s="71">
        <v>1</v>
      </c>
      <c r="B6" s="91" t="s">
        <v>14</v>
      </c>
      <c r="C6" s="92"/>
      <c r="D6" s="20"/>
      <c r="E6" s="25"/>
      <c r="F6" s="20"/>
      <c r="G6" s="31"/>
      <c r="H6" s="28"/>
      <c r="I6" s="26"/>
      <c r="J6" s="21"/>
      <c r="K6" s="27"/>
      <c r="L6" s="25"/>
    </row>
    <row r="7" spans="1:12" s="2" customFormat="1" ht="14.25" x14ac:dyDescent="0.15">
      <c r="A7" s="80"/>
      <c r="B7" s="93"/>
      <c r="C7" s="94"/>
      <c r="D7" s="14">
        <v>842800</v>
      </c>
      <c r="E7" s="47">
        <f>ROUND(D7/D$46*100,2)</f>
        <v>0.44</v>
      </c>
      <c r="F7" s="14">
        <v>828355</v>
      </c>
      <c r="G7" s="40"/>
      <c r="H7" s="41"/>
      <c r="I7" s="48">
        <f>SUM(F7,H7)</f>
        <v>828355</v>
      </c>
      <c r="J7" s="47">
        <f>ROUND(I7/I$46*100,2)</f>
        <v>0.32</v>
      </c>
      <c r="K7" s="14">
        <f>I7-D7</f>
        <v>-14445</v>
      </c>
      <c r="L7" s="49">
        <f>ROUND(K7/D7*100,2)</f>
        <v>-1.71</v>
      </c>
    </row>
    <row r="8" spans="1:12" s="2" customFormat="1" ht="14.25" x14ac:dyDescent="0.15">
      <c r="A8" s="81"/>
      <c r="B8" s="95"/>
      <c r="C8" s="96"/>
      <c r="D8" s="15"/>
      <c r="E8" s="22"/>
      <c r="F8" s="15"/>
      <c r="G8" s="38"/>
      <c r="H8" s="35"/>
      <c r="I8" s="50"/>
      <c r="J8" s="22"/>
      <c r="K8" s="51"/>
      <c r="L8" s="22"/>
    </row>
    <row r="9" spans="1:12" s="2" customFormat="1" ht="14.25" x14ac:dyDescent="0.15">
      <c r="A9" s="71">
        <v>2</v>
      </c>
      <c r="B9" s="91" t="s">
        <v>15</v>
      </c>
      <c r="C9" s="92"/>
      <c r="D9" s="20"/>
      <c r="E9" s="21"/>
      <c r="F9" s="20"/>
      <c r="G9" s="36"/>
      <c r="H9" s="39"/>
      <c r="I9" s="45"/>
      <c r="J9" s="21"/>
      <c r="K9" s="46"/>
      <c r="L9" s="21"/>
    </row>
    <row r="10" spans="1:12" s="2" customFormat="1" ht="14.25" x14ac:dyDescent="0.15">
      <c r="A10" s="80"/>
      <c r="B10" s="93"/>
      <c r="C10" s="94"/>
      <c r="D10" s="14">
        <v>14593226</v>
      </c>
      <c r="E10" s="47">
        <f>ROUND(D10/D$46*100,2)</f>
        <v>7.7</v>
      </c>
      <c r="F10" s="14">
        <v>15635048</v>
      </c>
      <c r="G10" s="40"/>
      <c r="H10" s="41"/>
      <c r="I10" s="48">
        <f>SUM(F10,H10)</f>
        <v>15635048</v>
      </c>
      <c r="J10" s="47">
        <f>ROUND(I10/I$46*100,2)</f>
        <v>6.12</v>
      </c>
      <c r="K10" s="14">
        <f t="shared" ref="K10" si="0">I10-D10</f>
        <v>1041822</v>
      </c>
      <c r="L10" s="49">
        <f t="shared" ref="L10" si="1">ROUND(K10/D10*100,2)</f>
        <v>7.14</v>
      </c>
    </row>
    <row r="11" spans="1:12" s="2" customFormat="1" ht="14.25" x14ac:dyDescent="0.15">
      <c r="A11" s="81"/>
      <c r="B11" s="95"/>
      <c r="C11" s="96"/>
      <c r="D11" s="15"/>
      <c r="E11" s="22"/>
      <c r="F11" s="15"/>
      <c r="G11" s="38"/>
      <c r="H11" s="35"/>
      <c r="I11" s="50"/>
      <c r="J11" s="22"/>
      <c r="K11" s="51"/>
      <c r="L11" s="22"/>
    </row>
    <row r="12" spans="1:12" s="2" customFormat="1" ht="14.25" x14ac:dyDescent="0.15">
      <c r="A12" s="71">
        <v>3</v>
      </c>
      <c r="B12" s="91" t="s">
        <v>16</v>
      </c>
      <c r="C12" s="92"/>
      <c r="D12" s="20"/>
      <c r="E12" s="21"/>
      <c r="F12" s="20"/>
      <c r="G12" s="36"/>
      <c r="H12" s="39"/>
      <c r="I12" s="45"/>
      <c r="J12" s="21"/>
      <c r="K12" s="46"/>
      <c r="L12" s="21"/>
    </row>
    <row r="13" spans="1:12" s="2" customFormat="1" ht="14.25" x14ac:dyDescent="0.15">
      <c r="A13" s="80"/>
      <c r="B13" s="93"/>
      <c r="C13" s="94"/>
      <c r="D13" s="14">
        <v>94803404</v>
      </c>
      <c r="E13" s="47">
        <f>ROUND(D13/D$46*100,2)</f>
        <v>50.04</v>
      </c>
      <c r="F13" s="14">
        <v>152463459</v>
      </c>
      <c r="G13" s="40"/>
      <c r="H13" s="41">
        <v>392000</v>
      </c>
      <c r="I13" s="48">
        <f>SUM(F13,H13)</f>
        <v>152855459</v>
      </c>
      <c r="J13" s="47">
        <f>ROUND(I13/I$46*100,2)</f>
        <v>59.8</v>
      </c>
      <c r="K13" s="14">
        <f t="shared" ref="K13" si="2">I13-D13</f>
        <v>58052055</v>
      </c>
      <c r="L13" s="49">
        <f t="shared" ref="L13" si="3">ROUND(K13/D13*100,2)</f>
        <v>61.23</v>
      </c>
    </row>
    <row r="14" spans="1:12" s="2" customFormat="1" ht="14.25" x14ac:dyDescent="0.15">
      <c r="A14" s="81"/>
      <c r="B14" s="95"/>
      <c r="C14" s="96"/>
      <c r="D14" s="15"/>
      <c r="E14" s="22"/>
      <c r="F14" s="15"/>
      <c r="G14" s="38"/>
      <c r="H14" s="35"/>
      <c r="I14" s="50"/>
      <c r="J14" s="22"/>
      <c r="K14" s="51"/>
      <c r="L14" s="22"/>
    </row>
    <row r="15" spans="1:12" s="2" customFormat="1" ht="14.25" x14ac:dyDescent="0.15">
      <c r="A15" s="71">
        <v>4</v>
      </c>
      <c r="B15" s="91" t="s">
        <v>17</v>
      </c>
      <c r="C15" s="92"/>
      <c r="D15" s="20"/>
      <c r="E15" s="21"/>
      <c r="F15" s="20"/>
      <c r="G15" s="36"/>
      <c r="H15" s="37"/>
      <c r="I15" s="45"/>
      <c r="J15" s="21"/>
      <c r="K15" s="46"/>
      <c r="L15" s="21"/>
    </row>
    <row r="16" spans="1:12" s="2" customFormat="1" ht="14.25" x14ac:dyDescent="0.15">
      <c r="A16" s="80"/>
      <c r="B16" s="93"/>
      <c r="C16" s="94"/>
      <c r="D16" s="14">
        <v>15849555</v>
      </c>
      <c r="E16" s="47">
        <f>ROUND(D16/D$46*100,2)</f>
        <v>8.3699999999999992</v>
      </c>
      <c r="F16" s="14">
        <v>17099467</v>
      </c>
      <c r="G16" s="40"/>
      <c r="H16" s="41"/>
      <c r="I16" s="48">
        <f>SUM(F16,H16)</f>
        <v>17099467</v>
      </c>
      <c r="J16" s="47">
        <f>ROUND(I16/I$46*100,2)</f>
        <v>6.69</v>
      </c>
      <c r="K16" s="14">
        <f t="shared" ref="K16" si="4">I16-D16</f>
        <v>1249912</v>
      </c>
      <c r="L16" s="49">
        <f t="shared" ref="L16" si="5">ROUND(K16/D16*100,2)</f>
        <v>7.89</v>
      </c>
    </row>
    <row r="17" spans="1:12" s="2" customFormat="1" ht="14.25" x14ac:dyDescent="0.15">
      <c r="A17" s="81"/>
      <c r="B17" s="95"/>
      <c r="C17" s="96"/>
      <c r="D17" s="15"/>
      <c r="E17" s="22"/>
      <c r="F17" s="15"/>
      <c r="G17" s="38"/>
      <c r="H17" s="35"/>
      <c r="I17" s="50"/>
      <c r="J17" s="22"/>
      <c r="K17" s="51"/>
      <c r="L17" s="22"/>
    </row>
    <row r="18" spans="1:12" s="2" customFormat="1" ht="14.25" x14ac:dyDescent="0.15">
      <c r="A18" s="71">
        <v>5</v>
      </c>
      <c r="B18" s="91" t="s">
        <v>18</v>
      </c>
      <c r="C18" s="92"/>
      <c r="D18" s="20"/>
      <c r="E18" s="21"/>
      <c r="F18" s="20"/>
      <c r="G18" s="36"/>
      <c r="H18" s="37"/>
      <c r="I18" s="45"/>
      <c r="J18" s="21"/>
      <c r="K18" s="46"/>
      <c r="L18" s="21"/>
    </row>
    <row r="19" spans="1:12" s="2" customFormat="1" ht="14.25" x14ac:dyDescent="0.15">
      <c r="A19" s="80"/>
      <c r="B19" s="93"/>
      <c r="C19" s="94"/>
      <c r="D19" s="14">
        <v>275972</v>
      </c>
      <c r="E19" s="47">
        <f>ROUND(D19/D$46*100,2)</f>
        <v>0.15</v>
      </c>
      <c r="F19" s="14">
        <v>342292</v>
      </c>
      <c r="G19" s="40"/>
      <c r="H19" s="41"/>
      <c r="I19" s="48">
        <f>SUM(F19,H19)</f>
        <v>342292</v>
      </c>
      <c r="J19" s="47">
        <f>ROUND(I19/I$46*100,2)</f>
        <v>0.13</v>
      </c>
      <c r="K19" s="14">
        <f t="shared" ref="K19" si="6">I19-D19</f>
        <v>66320</v>
      </c>
      <c r="L19" s="49">
        <f t="shared" ref="L19" si="7">ROUND(K19/D19*100,2)</f>
        <v>24.03</v>
      </c>
    </row>
    <row r="20" spans="1:12" s="2" customFormat="1" ht="14.25" x14ac:dyDescent="0.15">
      <c r="A20" s="81"/>
      <c r="B20" s="95"/>
      <c r="C20" s="96"/>
      <c r="D20" s="15"/>
      <c r="E20" s="22"/>
      <c r="F20" s="15"/>
      <c r="G20" s="38"/>
      <c r="H20" s="35"/>
      <c r="I20" s="50"/>
      <c r="J20" s="22"/>
      <c r="K20" s="51"/>
      <c r="L20" s="22"/>
    </row>
    <row r="21" spans="1:12" s="2" customFormat="1" ht="14.25" x14ac:dyDescent="0.15">
      <c r="A21" s="71">
        <v>6</v>
      </c>
      <c r="B21" s="91" t="s">
        <v>27</v>
      </c>
      <c r="C21" s="92"/>
      <c r="D21" s="20"/>
      <c r="E21" s="21"/>
      <c r="F21" s="20"/>
      <c r="G21" s="36"/>
      <c r="H21" s="39"/>
      <c r="I21" s="45"/>
      <c r="J21" s="21"/>
      <c r="K21" s="46"/>
      <c r="L21" s="21"/>
    </row>
    <row r="22" spans="1:12" s="2" customFormat="1" ht="14.25" x14ac:dyDescent="0.15">
      <c r="A22" s="80"/>
      <c r="B22" s="93"/>
      <c r="C22" s="94"/>
      <c r="D22" s="14">
        <v>2804645</v>
      </c>
      <c r="E22" s="47">
        <f>ROUND(D22/D$46*100,2)</f>
        <v>1.48</v>
      </c>
      <c r="F22" s="14">
        <v>2617881</v>
      </c>
      <c r="G22" s="40"/>
      <c r="H22" s="41"/>
      <c r="I22" s="48">
        <f>SUM(F22,H22)</f>
        <v>2617881</v>
      </c>
      <c r="J22" s="47">
        <f>ROUND(I22/I$46*100,2)</f>
        <v>1.02</v>
      </c>
      <c r="K22" s="14">
        <f t="shared" ref="K22" si="8">I22-D22</f>
        <v>-186764</v>
      </c>
      <c r="L22" s="49">
        <f t="shared" ref="L22" si="9">ROUND(K22/D22*100,2)</f>
        <v>-6.66</v>
      </c>
    </row>
    <row r="23" spans="1:12" s="2" customFormat="1" ht="14.25" x14ac:dyDescent="0.15">
      <c r="A23" s="81"/>
      <c r="B23" s="95"/>
      <c r="C23" s="96"/>
      <c r="D23" s="15"/>
      <c r="E23" s="22"/>
      <c r="F23" s="15"/>
      <c r="G23" s="38"/>
      <c r="H23" s="35"/>
      <c r="I23" s="50"/>
      <c r="J23" s="22"/>
      <c r="K23" s="51"/>
      <c r="L23" s="22"/>
    </row>
    <row r="24" spans="1:12" s="2" customFormat="1" ht="14.25" x14ac:dyDescent="0.15">
      <c r="A24" s="71">
        <v>7</v>
      </c>
      <c r="B24" s="91" t="s">
        <v>19</v>
      </c>
      <c r="C24" s="92"/>
      <c r="D24" s="20"/>
      <c r="E24" s="21"/>
      <c r="F24" s="20"/>
      <c r="G24" s="36"/>
      <c r="H24" s="42"/>
      <c r="I24" s="45"/>
      <c r="J24" s="21"/>
      <c r="K24" s="46"/>
      <c r="L24" s="21"/>
    </row>
    <row r="25" spans="1:12" s="2" customFormat="1" ht="14.25" x14ac:dyDescent="0.15">
      <c r="A25" s="80"/>
      <c r="B25" s="93"/>
      <c r="C25" s="94"/>
      <c r="D25" s="14">
        <v>6258103</v>
      </c>
      <c r="E25" s="47">
        <f>ROUND(D25/D$46*100,2)</f>
        <v>3.3</v>
      </c>
      <c r="F25" s="14">
        <v>11129719</v>
      </c>
      <c r="G25" s="40"/>
      <c r="H25" s="41"/>
      <c r="I25" s="48">
        <f>SUM(F25,H25)</f>
        <v>11129719</v>
      </c>
      <c r="J25" s="47">
        <f>ROUND(I25/I$46*100,2)</f>
        <v>4.3499999999999996</v>
      </c>
      <c r="K25" s="14">
        <f t="shared" ref="K25" si="10">I25-D25</f>
        <v>4871616</v>
      </c>
      <c r="L25" s="49">
        <f t="shared" ref="L25" si="11">ROUND(K25/D25*100,2)</f>
        <v>77.84</v>
      </c>
    </row>
    <row r="26" spans="1:12" s="2" customFormat="1" ht="14.25" x14ac:dyDescent="0.15">
      <c r="A26" s="81"/>
      <c r="B26" s="95"/>
      <c r="C26" s="96"/>
      <c r="D26" s="15"/>
      <c r="E26" s="22"/>
      <c r="F26" s="15"/>
      <c r="G26" s="38"/>
      <c r="H26" s="35"/>
      <c r="I26" s="50"/>
      <c r="J26" s="22"/>
      <c r="K26" s="51"/>
      <c r="L26" s="22"/>
    </row>
    <row r="27" spans="1:12" s="2" customFormat="1" ht="14.25" x14ac:dyDescent="0.15">
      <c r="A27" s="71">
        <v>8</v>
      </c>
      <c r="B27" s="91" t="s">
        <v>20</v>
      </c>
      <c r="C27" s="92"/>
      <c r="D27" s="20"/>
      <c r="E27" s="21"/>
      <c r="F27" s="20"/>
      <c r="G27" s="36"/>
      <c r="H27" s="39"/>
      <c r="I27" s="45"/>
      <c r="J27" s="21"/>
      <c r="K27" s="46"/>
      <c r="L27" s="21"/>
    </row>
    <row r="28" spans="1:12" s="2" customFormat="1" ht="14.25" x14ac:dyDescent="0.15">
      <c r="A28" s="80"/>
      <c r="B28" s="93"/>
      <c r="C28" s="94"/>
      <c r="D28" s="14">
        <v>18849108</v>
      </c>
      <c r="E28" s="47">
        <f>ROUND(D28/D$46*100,2)</f>
        <v>9.9499999999999993</v>
      </c>
      <c r="F28" s="14">
        <v>17319418</v>
      </c>
      <c r="G28" s="40"/>
      <c r="H28" s="41"/>
      <c r="I28" s="48">
        <f>SUM(F28,H28)</f>
        <v>17319418</v>
      </c>
      <c r="J28" s="47">
        <f>ROUND(I28/I$46*100,2)</f>
        <v>6.78</v>
      </c>
      <c r="K28" s="14">
        <f t="shared" ref="K28" si="12">I28-D28</f>
        <v>-1529690</v>
      </c>
      <c r="L28" s="49">
        <f t="shared" ref="L28" si="13">ROUND(K28/D28*100,2)</f>
        <v>-8.1199999999999992</v>
      </c>
    </row>
    <row r="29" spans="1:12" s="2" customFormat="1" ht="14.25" x14ac:dyDescent="0.15">
      <c r="A29" s="81"/>
      <c r="B29" s="95"/>
      <c r="C29" s="96"/>
      <c r="D29" s="15"/>
      <c r="E29" s="22"/>
      <c r="F29" s="15"/>
      <c r="G29" s="38"/>
      <c r="H29" s="35"/>
      <c r="I29" s="50"/>
      <c r="J29" s="22"/>
      <c r="K29" s="51"/>
      <c r="L29" s="22"/>
    </row>
    <row r="30" spans="1:12" s="2" customFormat="1" ht="14.25" x14ac:dyDescent="0.15">
      <c r="A30" s="71">
        <v>9</v>
      </c>
      <c r="B30" s="91" t="s">
        <v>21</v>
      </c>
      <c r="C30" s="92"/>
      <c r="D30" s="20"/>
      <c r="E30" s="21"/>
      <c r="F30" s="20"/>
      <c r="G30" s="36"/>
      <c r="H30" s="39"/>
      <c r="I30" s="45"/>
      <c r="J30" s="21"/>
      <c r="K30" s="46"/>
      <c r="L30" s="21"/>
    </row>
    <row r="31" spans="1:12" s="2" customFormat="1" ht="14.25" x14ac:dyDescent="0.15">
      <c r="A31" s="80"/>
      <c r="B31" s="93"/>
      <c r="C31" s="94"/>
      <c r="D31" s="14">
        <v>5222329</v>
      </c>
      <c r="E31" s="47">
        <f>ROUND(D31/D$46*100,2)</f>
        <v>2.76</v>
      </c>
      <c r="F31" s="14">
        <v>5307894</v>
      </c>
      <c r="G31" s="40"/>
      <c r="H31" s="41"/>
      <c r="I31" s="48">
        <f>SUM(F31,H31)</f>
        <v>5307894</v>
      </c>
      <c r="J31" s="47">
        <f>ROUND(I31/I$46*100,2)</f>
        <v>2.08</v>
      </c>
      <c r="K31" s="14">
        <f t="shared" ref="K31" si="14">I31-D31</f>
        <v>85565</v>
      </c>
      <c r="L31" s="49">
        <f t="shared" ref="L31" si="15">ROUND(K31/D31*100,2)</f>
        <v>1.64</v>
      </c>
    </row>
    <row r="32" spans="1:12" s="2" customFormat="1" ht="14.25" x14ac:dyDescent="0.15">
      <c r="A32" s="81"/>
      <c r="B32" s="95"/>
      <c r="C32" s="96"/>
      <c r="D32" s="15"/>
      <c r="E32" s="22"/>
      <c r="F32" s="15"/>
      <c r="G32" s="38"/>
      <c r="H32" s="35"/>
      <c r="I32" s="50"/>
      <c r="J32" s="22"/>
      <c r="K32" s="51"/>
      <c r="L32" s="22"/>
    </row>
    <row r="33" spans="1:12" s="2" customFormat="1" ht="14.25" x14ac:dyDescent="0.15">
      <c r="A33" s="71">
        <v>10</v>
      </c>
      <c r="B33" s="91" t="s">
        <v>22</v>
      </c>
      <c r="C33" s="92"/>
      <c r="D33" s="20"/>
      <c r="E33" s="21"/>
      <c r="F33" s="20"/>
      <c r="G33" s="36"/>
      <c r="H33" s="39"/>
      <c r="I33" s="45"/>
      <c r="J33" s="21"/>
      <c r="K33" s="46"/>
      <c r="L33" s="21"/>
    </row>
    <row r="34" spans="1:12" s="2" customFormat="1" ht="14.25" x14ac:dyDescent="0.15">
      <c r="A34" s="80"/>
      <c r="B34" s="93"/>
      <c r="C34" s="94"/>
      <c r="D34" s="14">
        <v>11931317</v>
      </c>
      <c r="E34" s="47">
        <f>ROUND(D34/D$46*100,2)</f>
        <v>6.3</v>
      </c>
      <c r="F34" s="14">
        <v>13976195</v>
      </c>
      <c r="G34" s="40"/>
      <c r="H34" s="41"/>
      <c r="I34" s="48">
        <f>SUM(F34,H34)</f>
        <v>13976195</v>
      </c>
      <c r="J34" s="47">
        <f>ROUND(I34/I$46*100,2)</f>
        <v>5.47</v>
      </c>
      <c r="K34" s="14">
        <f t="shared" ref="K34" si="16">I34-D34</f>
        <v>2044878</v>
      </c>
      <c r="L34" s="49">
        <f t="shared" ref="L34" si="17">ROUND(K34/D34*100,2)</f>
        <v>17.14</v>
      </c>
    </row>
    <row r="35" spans="1:12" s="2" customFormat="1" ht="14.25" x14ac:dyDescent="0.15">
      <c r="A35" s="81"/>
      <c r="B35" s="95"/>
      <c r="C35" s="96"/>
      <c r="D35" s="15"/>
      <c r="E35" s="22"/>
      <c r="F35" s="15"/>
      <c r="G35" s="38"/>
      <c r="H35" s="35"/>
      <c r="I35" s="50"/>
      <c r="J35" s="22"/>
      <c r="K35" s="51"/>
      <c r="L35" s="22"/>
    </row>
    <row r="36" spans="1:12" s="2" customFormat="1" ht="14.25" x14ac:dyDescent="0.15">
      <c r="A36" s="71">
        <v>11</v>
      </c>
      <c r="B36" s="91" t="s">
        <v>24</v>
      </c>
      <c r="C36" s="92"/>
      <c r="D36" s="20"/>
      <c r="E36" s="21"/>
      <c r="F36" s="20"/>
      <c r="G36" s="31"/>
      <c r="H36" s="28"/>
      <c r="I36" s="45"/>
      <c r="J36" s="21"/>
      <c r="K36" s="46"/>
      <c r="L36" s="21"/>
    </row>
    <row r="37" spans="1:12" s="2" customFormat="1" ht="14.25" x14ac:dyDescent="0.15">
      <c r="A37" s="80"/>
      <c r="B37" s="93"/>
      <c r="C37" s="94"/>
      <c r="D37" s="14">
        <v>16615465</v>
      </c>
      <c r="E37" s="47">
        <f>ROUND(D37/D$46*100,2)</f>
        <v>8.77</v>
      </c>
      <c r="F37" s="14">
        <v>16346169</v>
      </c>
      <c r="G37" s="32"/>
      <c r="H37" s="29"/>
      <c r="I37" s="48">
        <f>SUM(F37,H37)</f>
        <v>16346169</v>
      </c>
      <c r="J37" s="47">
        <f>ROUND(I37/I$46*100,2)</f>
        <v>6.39</v>
      </c>
      <c r="K37" s="14">
        <f t="shared" ref="K37" si="18">I37-D37</f>
        <v>-269296</v>
      </c>
      <c r="L37" s="49">
        <f t="shared" ref="L37" si="19">ROUND(K37/D37*100,2)</f>
        <v>-1.62</v>
      </c>
    </row>
    <row r="38" spans="1:12" s="2" customFormat="1" ht="14.25" x14ac:dyDescent="0.15">
      <c r="A38" s="81"/>
      <c r="B38" s="95"/>
      <c r="C38" s="96"/>
      <c r="D38" s="15"/>
      <c r="E38" s="22"/>
      <c r="F38" s="15"/>
      <c r="G38" s="33"/>
      <c r="H38" s="30"/>
      <c r="I38" s="50"/>
      <c r="J38" s="22"/>
      <c r="K38" s="51"/>
      <c r="L38" s="22"/>
    </row>
    <row r="39" spans="1:12" s="2" customFormat="1" ht="14.25" customHeight="1" x14ac:dyDescent="0.15">
      <c r="A39" s="71">
        <v>12</v>
      </c>
      <c r="B39" s="91" t="s">
        <v>23</v>
      </c>
      <c r="C39" s="92"/>
      <c r="D39" s="20"/>
      <c r="E39" s="21"/>
      <c r="F39" s="20"/>
      <c r="G39" s="31"/>
      <c r="H39" s="28"/>
      <c r="I39" s="45"/>
      <c r="J39" s="21"/>
      <c r="K39" s="46"/>
      <c r="L39" s="21"/>
    </row>
    <row r="40" spans="1:12" s="2" customFormat="1" ht="14.25" x14ac:dyDescent="0.15">
      <c r="A40" s="80"/>
      <c r="B40" s="93"/>
      <c r="C40" s="94"/>
      <c r="D40" s="14">
        <v>1299238</v>
      </c>
      <c r="E40" s="47">
        <f>ROUND(D40/D$46*100,2)</f>
        <v>0.69</v>
      </c>
      <c r="F40" s="14">
        <v>2064383</v>
      </c>
      <c r="G40" s="32"/>
      <c r="H40" s="29"/>
      <c r="I40" s="48">
        <f>SUM(F40,H40)</f>
        <v>2064383</v>
      </c>
      <c r="J40" s="47">
        <f>ROUND(I40/I$46*100,2)</f>
        <v>0.81</v>
      </c>
      <c r="K40" s="14">
        <f t="shared" ref="K40" si="20">I40-D40</f>
        <v>765145</v>
      </c>
      <c r="L40" s="49">
        <f t="shared" ref="L40" si="21">ROUND(K40/D40*100,2)</f>
        <v>58.89</v>
      </c>
    </row>
    <row r="41" spans="1:12" s="2" customFormat="1" ht="14.25" x14ac:dyDescent="0.15">
      <c r="A41" s="81"/>
      <c r="B41" s="95"/>
      <c r="C41" s="96"/>
      <c r="D41" s="15"/>
      <c r="E41" s="22"/>
      <c r="F41" s="15"/>
      <c r="G41" s="33"/>
      <c r="H41" s="30"/>
      <c r="I41" s="50"/>
      <c r="J41" s="22"/>
      <c r="K41" s="51"/>
      <c r="L41" s="22"/>
    </row>
    <row r="42" spans="1:12" s="2" customFormat="1" ht="14.25" x14ac:dyDescent="0.15">
      <c r="A42" s="71">
        <v>13</v>
      </c>
      <c r="B42" s="91" t="s">
        <v>25</v>
      </c>
      <c r="C42" s="92"/>
      <c r="D42" s="20"/>
      <c r="E42" s="21"/>
      <c r="F42" s="20"/>
      <c r="G42" s="31"/>
      <c r="H42" s="28"/>
      <c r="I42" s="45"/>
      <c r="J42" s="21"/>
      <c r="K42" s="46"/>
      <c r="L42" s="21"/>
    </row>
    <row r="43" spans="1:12" s="2" customFormat="1" ht="14.25" x14ac:dyDescent="0.15">
      <c r="A43" s="80"/>
      <c r="B43" s="93"/>
      <c r="C43" s="94"/>
      <c r="D43" s="14">
        <v>100000</v>
      </c>
      <c r="E43" s="47">
        <f>ROUND(D43/D$46*100,2)</f>
        <v>0.05</v>
      </c>
      <c r="F43" s="14">
        <v>100000</v>
      </c>
      <c r="G43" s="32"/>
      <c r="H43" s="29"/>
      <c r="I43" s="48">
        <f>SUM(F43,H43)</f>
        <v>100000</v>
      </c>
      <c r="J43" s="47">
        <f>ROUND(I43/I$46*100,2)</f>
        <v>0.04</v>
      </c>
      <c r="K43" s="14">
        <f t="shared" ref="K43" si="22">I43-D43</f>
        <v>0</v>
      </c>
      <c r="L43" s="49">
        <f t="shared" ref="L43" si="23">ROUND(K43/D43*100,2)</f>
        <v>0</v>
      </c>
    </row>
    <row r="44" spans="1:12" s="2" customFormat="1" ht="14.25" x14ac:dyDescent="0.15">
      <c r="A44" s="81"/>
      <c r="B44" s="95"/>
      <c r="C44" s="96"/>
      <c r="D44" s="15"/>
      <c r="E44" s="22"/>
      <c r="F44" s="15"/>
      <c r="G44" s="33"/>
      <c r="H44" s="30"/>
      <c r="I44" s="50"/>
      <c r="J44" s="22"/>
      <c r="K44" s="51"/>
      <c r="L44" s="22"/>
    </row>
    <row r="45" spans="1:12" s="8" customFormat="1" ht="14.25" x14ac:dyDescent="0.15">
      <c r="A45" s="82" t="s">
        <v>26</v>
      </c>
      <c r="B45" s="83"/>
      <c r="C45" s="84"/>
      <c r="D45" s="23"/>
      <c r="E45" s="52"/>
      <c r="F45" s="23"/>
      <c r="G45" s="62"/>
      <c r="H45" s="63"/>
      <c r="I45" s="53"/>
      <c r="J45" s="52"/>
      <c r="K45" s="54"/>
      <c r="L45" s="52"/>
    </row>
    <row r="46" spans="1:12" s="8" customFormat="1" ht="14.25" x14ac:dyDescent="0.15">
      <c r="A46" s="85"/>
      <c r="B46" s="86"/>
      <c r="C46" s="87"/>
      <c r="D46" s="55">
        <f>SUM(D7:D44)</f>
        <v>189445162</v>
      </c>
      <c r="E46" s="56">
        <f t="shared" ref="E46" si="24">ROUND(D46/D$46*100,2)</f>
        <v>100</v>
      </c>
      <c r="F46" s="55">
        <f>SUM(F6:F44)</f>
        <v>255230280</v>
      </c>
      <c r="G46" s="64"/>
      <c r="H46" s="65">
        <f>SUM(H6:H44)</f>
        <v>392000</v>
      </c>
      <c r="I46" s="57">
        <f>SUM(F46,H46)</f>
        <v>255622280</v>
      </c>
      <c r="J46" s="56">
        <f t="shared" ref="J46" si="25">ROUND(I46/I$46*100,2)</f>
        <v>100</v>
      </c>
      <c r="K46" s="55">
        <f>I46-D46</f>
        <v>66177118</v>
      </c>
      <c r="L46" s="58">
        <f t="shared" ref="L46" si="26">ROUND(K46/D46*100,2)</f>
        <v>34.93</v>
      </c>
    </row>
    <row r="47" spans="1:12" s="8" customFormat="1" ht="15" thickBot="1" x14ac:dyDescent="0.2">
      <c r="A47" s="88"/>
      <c r="B47" s="89"/>
      <c r="C47" s="90"/>
      <c r="D47" s="24"/>
      <c r="E47" s="59"/>
      <c r="F47" s="24"/>
      <c r="G47" s="66"/>
      <c r="H47" s="67"/>
      <c r="I47" s="60"/>
      <c r="J47" s="59"/>
      <c r="K47" s="61"/>
      <c r="L47" s="59"/>
    </row>
    <row r="48" spans="1:12" s="2" customFormat="1" ht="21" customHeight="1" x14ac:dyDescent="0.15">
      <c r="A48" s="34" t="s">
        <v>8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</row>
  </sheetData>
  <dataConsolidate/>
  <mergeCells count="36">
    <mergeCell ref="A42:A44"/>
    <mergeCell ref="B42:C44"/>
    <mergeCell ref="A45:C47"/>
    <mergeCell ref="A33:A35"/>
    <mergeCell ref="B33:C35"/>
    <mergeCell ref="A36:A38"/>
    <mergeCell ref="B36:C38"/>
    <mergeCell ref="A39:A41"/>
    <mergeCell ref="B39:C41"/>
    <mergeCell ref="A24:A26"/>
    <mergeCell ref="B24:C26"/>
    <mergeCell ref="A27:A29"/>
    <mergeCell ref="B27:C29"/>
    <mergeCell ref="A30:A32"/>
    <mergeCell ref="B30:C32"/>
    <mergeCell ref="A15:A17"/>
    <mergeCell ref="B15:C17"/>
    <mergeCell ref="A18:A20"/>
    <mergeCell ref="B18:C20"/>
    <mergeCell ref="A21:A23"/>
    <mergeCell ref="B21:C23"/>
    <mergeCell ref="A6:A8"/>
    <mergeCell ref="B6:C8"/>
    <mergeCell ref="A9:A11"/>
    <mergeCell ref="B9:C11"/>
    <mergeCell ref="A12:A14"/>
    <mergeCell ref="B12:C14"/>
    <mergeCell ref="A1:L1"/>
    <mergeCell ref="D3:E3"/>
    <mergeCell ref="F3:J3"/>
    <mergeCell ref="K3:L3"/>
    <mergeCell ref="A4:C4"/>
    <mergeCell ref="F4:F5"/>
    <mergeCell ref="G4:H5"/>
    <mergeCell ref="I4:I5"/>
    <mergeCell ref="K4:K5"/>
  </mergeCells>
  <phoneticPr fontId="2"/>
  <printOptions horizontalCentered="1"/>
  <pageMargins left="0.70866141732283472" right="0.70866141732283472" top="0.78740157480314965" bottom="0.78740157480314965" header="0.39370078740157483" footer="0"/>
  <pageSetup paperSize="9" scale="74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歳出・R2.12補（追加分）</vt:lpstr>
      <vt:lpstr>'歳出・R2.12補（追加分）'!Print_Area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nt025119</cp:lastModifiedBy>
  <cp:lastPrinted>2020-12-14T09:01:39Z</cp:lastPrinted>
  <dcterms:created xsi:type="dcterms:W3CDTF">2011-05-09T06:00:04Z</dcterms:created>
  <dcterms:modified xsi:type="dcterms:W3CDTF">2021-02-26T00:21:44Z</dcterms:modified>
</cp:coreProperties>
</file>