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EB1F7069-6815-413C-B077-24DC585CA6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完成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  <c r="C46" i="1"/>
  <c r="Q46" i="1"/>
  <c r="P46" i="1"/>
  <c r="O46" i="1"/>
  <c r="N46" i="1"/>
  <c r="M46" i="1"/>
  <c r="L46" i="1"/>
  <c r="K46" i="1"/>
  <c r="Q49" i="1"/>
  <c r="P49" i="1"/>
  <c r="O49" i="1"/>
  <c r="N49" i="1"/>
  <c r="M49" i="1"/>
  <c r="L49" i="1"/>
  <c r="K49" i="1"/>
  <c r="G49" i="1"/>
  <c r="F49" i="1"/>
  <c r="H49" i="1" s="1"/>
  <c r="E49" i="1"/>
  <c r="D49" i="1"/>
  <c r="C49" i="1"/>
  <c r="I49" i="1" s="1"/>
  <c r="G41" i="1"/>
  <c r="G43" i="1"/>
  <c r="C43" i="1"/>
  <c r="I46" i="1" l="1"/>
  <c r="H46" i="1"/>
  <c r="J46" i="1"/>
  <c r="J49" i="1"/>
  <c r="K11" i="1"/>
  <c r="K57" i="1"/>
  <c r="K43" i="1"/>
  <c r="K41" i="1"/>
  <c r="K36" i="1"/>
  <c r="K33" i="1"/>
  <c r="K30" i="1"/>
  <c r="K27" i="1"/>
  <c r="K24" i="1"/>
  <c r="K19" i="1"/>
  <c r="K16" i="1"/>
  <c r="K59" i="1" l="1"/>
  <c r="C57" i="1"/>
  <c r="I58" i="1"/>
  <c r="H58" i="1"/>
  <c r="J8" i="1" l="1"/>
  <c r="I8" i="1"/>
  <c r="H8" i="1"/>
  <c r="L36" i="1" l="1"/>
  <c r="M36" i="1"/>
  <c r="N36" i="1"/>
  <c r="O36" i="1"/>
  <c r="P36" i="1"/>
  <c r="Q36" i="1"/>
  <c r="Q43" i="1"/>
  <c r="L43" i="1"/>
  <c r="M43" i="1"/>
  <c r="N43" i="1"/>
  <c r="O43" i="1"/>
  <c r="P43" i="1"/>
  <c r="L41" i="1"/>
  <c r="M41" i="1"/>
  <c r="N41" i="1"/>
  <c r="O41" i="1"/>
  <c r="P41" i="1"/>
  <c r="Q41" i="1"/>
  <c r="L33" i="1"/>
  <c r="M33" i="1"/>
  <c r="N33" i="1"/>
  <c r="O33" i="1"/>
  <c r="P33" i="1"/>
  <c r="Q33" i="1"/>
  <c r="L30" i="1"/>
  <c r="M30" i="1"/>
  <c r="N30" i="1"/>
  <c r="O30" i="1"/>
  <c r="P30" i="1"/>
  <c r="Q30" i="1"/>
  <c r="L27" i="1"/>
  <c r="M27" i="1"/>
  <c r="N27" i="1"/>
  <c r="O27" i="1"/>
  <c r="P27" i="1"/>
  <c r="Q27" i="1"/>
  <c r="L24" i="1"/>
  <c r="M24" i="1"/>
  <c r="N24" i="1"/>
  <c r="O24" i="1"/>
  <c r="P24" i="1"/>
  <c r="Q24" i="1"/>
  <c r="L19" i="1"/>
  <c r="M19" i="1"/>
  <c r="N19" i="1"/>
  <c r="O19" i="1"/>
  <c r="P19" i="1"/>
  <c r="Q19" i="1"/>
  <c r="N16" i="1"/>
  <c r="O16" i="1"/>
  <c r="P16" i="1"/>
  <c r="Q16" i="1"/>
  <c r="L16" i="1"/>
  <c r="M16" i="1"/>
  <c r="L11" i="1"/>
  <c r="M11" i="1"/>
  <c r="N11" i="1"/>
  <c r="O11" i="1"/>
  <c r="P11" i="1"/>
  <c r="Q11" i="1"/>
  <c r="D43" i="1"/>
  <c r="I43" i="1" s="1"/>
  <c r="E43" i="1"/>
  <c r="F43" i="1"/>
  <c r="H43" i="1" s="1"/>
  <c r="D41" i="1"/>
  <c r="E41" i="1"/>
  <c r="F41" i="1"/>
  <c r="H41" i="1" s="1"/>
  <c r="C41" i="1"/>
  <c r="D36" i="1"/>
  <c r="E36" i="1"/>
  <c r="F36" i="1"/>
  <c r="G36" i="1"/>
  <c r="C36" i="1"/>
  <c r="D33" i="1"/>
  <c r="E33" i="1"/>
  <c r="F33" i="1"/>
  <c r="G33" i="1"/>
  <c r="C33" i="1"/>
  <c r="D30" i="1"/>
  <c r="E30" i="1"/>
  <c r="F30" i="1"/>
  <c r="G30" i="1"/>
  <c r="C30" i="1"/>
  <c r="D27" i="1"/>
  <c r="E27" i="1"/>
  <c r="F27" i="1"/>
  <c r="G27" i="1"/>
  <c r="C27" i="1"/>
  <c r="D24" i="1"/>
  <c r="E24" i="1"/>
  <c r="F24" i="1"/>
  <c r="G24" i="1"/>
  <c r="C24" i="1"/>
  <c r="D19" i="1"/>
  <c r="E19" i="1"/>
  <c r="F19" i="1"/>
  <c r="G19" i="1"/>
  <c r="C19" i="1"/>
  <c r="D16" i="1"/>
  <c r="E16" i="1"/>
  <c r="F16" i="1"/>
  <c r="G16" i="1"/>
  <c r="C16" i="1"/>
  <c r="D11" i="1"/>
  <c r="E11" i="1"/>
  <c r="F11" i="1"/>
  <c r="G11" i="1"/>
  <c r="C11" i="1"/>
  <c r="J41" i="1" l="1"/>
  <c r="I41" i="1"/>
  <c r="C59" i="1"/>
  <c r="H5" i="1"/>
  <c r="I5" i="1"/>
  <c r="J5" i="1"/>
  <c r="H6" i="1"/>
  <c r="I6" i="1"/>
  <c r="J6" i="1"/>
  <c r="H7" i="1"/>
  <c r="I7" i="1"/>
  <c r="J7" i="1"/>
  <c r="H9" i="1"/>
  <c r="I9" i="1"/>
  <c r="J9" i="1"/>
  <c r="H10" i="1"/>
  <c r="I10" i="1"/>
  <c r="J10" i="1"/>
  <c r="I11" i="1"/>
  <c r="H11" i="1"/>
  <c r="H12" i="1"/>
  <c r="I12" i="1"/>
  <c r="J12" i="1"/>
  <c r="H13" i="1"/>
  <c r="I13" i="1"/>
  <c r="J13" i="1"/>
  <c r="H14" i="1"/>
  <c r="I14" i="1"/>
  <c r="J14" i="1"/>
  <c r="H15" i="1"/>
  <c r="I15" i="1"/>
  <c r="J15" i="1"/>
  <c r="I16" i="1"/>
  <c r="H17" i="1"/>
  <c r="I17" i="1"/>
  <c r="J17" i="1"/>
  <c r="H18" i="1"/>
  <c r="I18" i="1"/>
  <c r="J18" i="1"/>
  <c r="I19" i="1"/>
  <c r="H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5" i="1"/>
  <c r="I25" i="1"/>
  <c r="J25" i="1"/>
  <c r="H26" i="1"/>
  <c r="I26" i="1"/>
  <c r="J26" i="1"/>
  <c r="H28" i="1"/>
  <c r="I28" i="1"/>
  <c r="J28" i="1"/>
  <c r="H29" i="1"/>
  <c r="I29" i="1"/>
  <c r="J29" i="1"/>
  <c r="H31" i="1"/>
  <c r="I31" i="1"/>
  <c r="J31" i="1"/>
  <c r="H32" i="1"/>
  <c r="I32" i="1"/>
  <c r="J32" i="1"/>
  <c r="J33" i="1"/>
  <c r="H34" i="1"/>
  <c r="I34" i="1"/>
  <c r="J34" i="1"/>
  <c r="H35" i="1"/>
  <c r="I35" i="1"/>
  <c r="J35" i="1"/>
  <c r="H37" i="1"/>
  <c r="I37" i="1"/>
  <c r="J37" i="1"/>
  <c r="H38" i="1"/>
  <c r="I38" i="1"/>
  <c r="J38" i="1"/>
  <c r="H39" i="1"/>
  <c r="I39" i="1"/>
  <c r="J39" i="1"/>
  <c r="H40" i="1"/>
  <c r="I40" i="1"/>
  <c r="J40" i="1"/>
  <c r="H42" i="1"/>
  <c r="I42" i="1"/>
  <c r="J42" i="1"/>
  <c r="H44" i="1"/>
  <c r="I44" i="1"/>
  <c r="J44" i="1"/>
  <c r="H45" i="1"/>
  <c r="I45" i="1"/>
  <c r="J45" i="1"/>
  <c r="H47" i="1"/>
  <c r="I47" i="1"/>
  <c r="J47" i="1"/>
  <c r="H48" i="1"/>
  <c r="I48" i="1"/>
  <c r="J48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D57" i="1"/>
  <c r="E57" i="1"/>
  <c r="E59" i="1" s="1"/>
  <c r="F57" i="1"/>
  <c r="G57" i="1"/>
  <c r="G59" i="1" s="1"/>
  <c r="L57" i="1"/>
  <c r="L59" i="1" s="1"/>
  <c r="M57" i="1"/>
  <c r="M59" i="1" s="1"/>
  <c r="N57" i="1"/>
  <c r="N59" i="1" s="1"/>
  <c r="O57" i="1"/>
  <c r="O59" i="1" s="1"/>
  <c r="P57" i="1"/>
  <c r="P59" i="1" s="1"/>
  <c r="Q57" i="1"/>
  <c r="Q59" i="1" s="1"/>
  <c r="I57" i="1" l="1"/>
  <c r="D59" i="1"/>
  <c r="J59" i="1"/>
  <c r="I59" i="1"/>
  <c r="H57" i="1"/>
  <c r="F59" i="1"/>
  <c r="H59" i="1" s="1"/>
  <c r="J57" i="1"/>
  <c r="J36" i="1"/>
  <c r="J30" i="1"/>
  <c r="J24" i="1"/>
  <c r="J27" i="1"/>
  <c r="J11" i="1"/>
  <c r="J16" i="1"/>
  <c r="H27" i="1"/>
  <c r="H36" i="1"/>
  <c r="I36" i="1"/>
  <c r="H30" i="1"/>
  <c r="I30" i="1"/>
  <c r="I27" i="1"/>
  <c r="I33" i="1"/>
  <c r="I24" i="1"/>
  <c r="H33" i="1"/>
  <c r="H24" i="1"/>
  <c r="H16" i="1"/>
  <c r="J43" i="1"/>
</calcChain>
</file>

<file path=xl/sharedStrings.xml><?xml version="1.0" encoding="utf-8"?>
<sst xmlns="http://schemas.openxmlformats.org/spreadsheetml/2006/main" count="88" uniqueCount="76">
  <si>
    <t>総計</t>
  </si>
  <si>
    <t>計</t>
    <rPh sb="0" eb="1">
      <t>ケイ</t>
    </rPh>
    <phoneticPr fontId="5"/>
  </si>
  <si>
    <t>粟井</t>
  </si>
  <si>
    <t>河野</t>
  </si>
  <si>
    <t>北条</t>
  </si>
  <si>
    <t>正岡</t>
  </si>
  <si>
    <t>難波</t>
  </si>
  <si>
    <t>立岩</t>
  </si>
  <si>
    <t>浅海</t>
  </si>
  <si>
    <t>北条</t>
    <rPh sb="0" eb="2">
      <t>ホウジョウ</t>
    </rPh>
    <phoneticPr fontId="5"/>
  </si>
  <si>
    <t>堀江</t>
  </si>
  <si>
    <t>和気</t>
  </si>
  <si>
    <t>久枝</t>
  </si>
  <si>
    <t>潮見</t>
  </si>
  <si>
    <t>中島</t>
  </si>
  <si>
    <t>中島</t>
    <rPh sb="0" eb="2">
      <t>ナカジマ</t>
    </rPh>
    <phoneticPr fontId="5"/>
  </si>
  <si>
    <t>興居島</t>
    <rPh sb="0" eb="3">
      <t>ゴゴシマ</t>
    </rPh>
    <phoneticPr fontId="5"/>
  </si>
  <si>
    <t>高浜</t>
  </si>
  <si>
    <t>三津浜</t>
  </si>
  <si>
    <t>宮前</t>
  </si>
  <si>
    <t>三津浜</t>
    <rPh sb="0" eb="3">
      <t>ミツハマ</t>
    </rPh>
    <phoneticPr fontId="5"/>
  </si>
  <si>
    <t>味生</t>
  </si>
  <si>
    <t>生石</t>
  </si>
  <si>
    <t>生石
・
味生</t>
    <rPh sb="0" eb="1">
      <t>ウ</t>
    </rPh>
    <rPh sb="1" eb="2">
      <t>イシ</t>
    </rPh>
    <rPh sb="5" eb="7">
      <t>ミブ</t>
    </rPh>
    <phoneticPr fontId="5"/>
  </si>
  <si>
    <t>垣生</t>
  </si>
  <si>
    <t>余土</t>
  </si>
  <si>
    <t>垣生
・
余土</t>
    <rPh sb="0" eb="2">
      <t>ハブ</t>
    </rPh>
    <rPh sb="5" eb="7">
      <t>ヨド</t>
    </rPh>
    <phoneticPr fontId="5"/>
  </si>
  <si>
    <t>味酒</t>
  </si>
  <si>
    <t>清水</t>
  </si>
  <si>
    <t>味酒
・
清水</t>
    <rPh sb="0" eb="1">
      <t>アジ</t>
    </rPh>
    <rPh sb="1" eb="2">
      <t>サケ</t>
    </rPh>
    <rPh sb="5" eb="7">
      <t>シミズ</t>
    </rPh>
    <phoneticPr fontId="5"/>
  </si>
  <si>
    <t>新玉</t>
  </si>
  <si>
    <t>雄郡</t>
  </si>
  <si>
    <t>雄郡
・
新玉</t>
    <rPh sb="0" eb="2">
      <t>ユウグン</t>
    </rPh>
    <rPh sb="5" eb="7">
      <t>アラタマ</t>
    </rPh>
    <phoneticPr fontId="5"/>
  </si>
  <si>
    <t>素鵞</t>
  </si>
  <si>
    <t>八坂</t>
  </si>
  <si>
    <t>東雲</t>
  </si>
  <si>
    <t>番町</t>
  </si>
  <si>
    <t>東
・
拓南</t>
    <rPh sb="0" eb="1">
      <t>ヒガシ</t>
    </rPh>
    <rPh sb="4" eb="6">
      <t>タクナン</t>
    </rPh>
    <phoneticPr fontId="5"/>
  </si>
  <si>
    <t>小野</t>
  </si>
  <si>
    <t>久米</t>
  </si>
  <si>
    <t>小野
・
久米</t>
    <rPh sb="0" eb="2">
      <t>オノ</t>
    </rPh>
    <rPh sb="5" eb="7">
      <t>クメ</t>
    </rPh>
    <phoneticPr fontId="5"/>
  </si>
  <si>
    <t>久谷</t>
    <rPh sb="0" eb="2">
      <t>クタニ</t>
    </rPh>
    <phoneticPr fontId="5"/>
  </si>
  <si>
    <t>石井西</t>
  </si>
  <si>
    <t>石井東</t>
  </si>
  <si>
    <t>浮穴</t>
  </si>
  <si>
    <t>石井
・
浮穴
・
久谷</t>
    <rPh sb="0" eb="2">
      <t>イシイ</t>
    </rPh>
    <rPh sb="5" eb="6">
      <t>ウ</t>
    </rPh>
    <rPh sb="6" eb="7">
      <t>アナ</t>
    </rPh>
    <rPh sb="10" eb="12">
      <t>クタニ</t>
    </rPh>
    <phoneticPr fontId="5"/>
  </si>
  <si>
    <t>湯山</t>
  </si>
  <si>
    <t>伊台</t>
  </si>
  <si>
    <t>五明</t>
  </si>
  <si>
    <t>桑原</t>
  </si>
  <si>
    <t>道後</t>
  </si>
  <si>
    <t>要介護
5</t>
    <rPh sb="0" eb="3">
      <t>ヨウカイゴ</t>
    </rPh>
    <phoneticPr fontId="5"/>
  </si>
  <si>
    <t>要介護
4</t>
    <rPh sb="0" eb="3">
      <t>ヨウカイゴ</t>
    </rPh>
    <phoneticPr fontId="5"/>
  </si>
  <si>
    <t>要介護
3</t>
    <rPh sb="0" eb="3">
      <t>ヨウカイゴ</t>
    </rPh>
    <phoneticPr fontId="5"/>
  </si>
  <si>
    <t>要介護
2</t>
    <rPh sb="0" eb="3">
      <t>ヨウカイゴ</t>
    </rPh>
    <phoneticPr fontId="5"/>
  </si>
  <si>
    <t>要介護
1</t>
    <rPh sb="0" eb="3">
      <t>ヨウカイゴ</t>
    </rPh>
    <phoneticPr fontId="5"/>
  </si>
  <si>
    <t>要支援
2</t>
    <rPh sb="0" eb="3">
      <t>ヨウシエン</t>
    </rPh>
    <phoneticPr fontId="5"/>
  </si>
  <si>
    <t>要支援
1</t>
    <rPh sb="0" eb="3">
      <t>ヨウシエン</t>
    </rPh>
    <phoneticPr fontId="5"/>
  </si>
  <si>
    <t>認定者数</t>
    <rPh sb="0" eb="2">
      <t>ニンテイ</t>
    </rPh>
    <rPh sb="2" eb="3">
      <t>シャ</t>
    </rPh>
    <rPh sb="3" eb="4">
      <t>スウ</t>
    </rPh>
    <phoneticPr fontId="5"/>
  </si>
  <si>
    <t>高齢化率</t>
    <rPh sb="0" eb="3">
      <t>コウレイカ</t>
    </rPh>
    <rPh sb="3" eb="4">
      <t>リツ</t>
    </rPh>
    <phoneticPr fontId="5"/>
  </si>
  <si>
    <t>指標
B+C/A</t>
    <rPh sb="0" eb="2">
      <t>シヒョウ</t>
    </rPh>
    <phoneticPr fontId="5"/>
  </si>
  <si>
    <t>高齢者
人口</t>
    <rPh sb="0" eb="3">
      <t>コウレイシャ</t>
    </rPh>
    <rPh sb="4" eb="6">
      <t>ジンコウ</t>
    </rPh>
    <phoneticPr fontId="7"/>
  </si>
  <si>
    <t>人口</t>
    <rPh sb="0" eb="2">
      <t>ジンコウ</t>
    </rPh>
    <phoneticPr fontId="7"/>
  </si>
  <si>
    <t>圏域</t>
    <rPh sb="0" eb="2">
      <t>ケンイキ</t>
    </rPh>
    <phoneticPr fontId="5"/>
  </si>
  <si>
    <t>包括</t>
    <rPh sb="0" eb="2">
      <t>ホウカツ</t>
    </rPh>
    <phoneticPr fontId="5"/>
  </si>
  <si>
    <t>地区別高齢者人口・認定者数</t>
    <rPh sb="0" eb="2">
      <t>チク</t>
    </rPh>
    <rPh sb="2" eb="3">
      <t>ベツ</t>
    </rPh>
    <rPh sb="3" eb="6">
      <t>コウレイシャ</t>
    </rPh>
    <rPh sb="6" eb="8">
      <t>ジンコウ</t>
    </rPh>
    <rPh sb="9" eb="11">
      <t>ニンテイ</t>
    </rPh>
    <rPh sb="11" eb="12">
      <t>シャ</t>
    </rPh>
    <rPh sb="12" eb="13">
      <t>スウ</t>
    </rPh>
    <phoneticPr fontId="5"/>
  </si>
  <si>
    <t>A
高齢者の
いる世帯</t>
    <rPh sb="2" eb="5">
      <t>コウレイシャ</t>
    </rPh>
    <rPh sb="9" eb="11">
      <t>セタイ</t>
    </rPh>
    <phoneticPr fontId="7"/>
  </si>
  <si>
    <t>B
高齢者
単身世帯</t>
    <rPh sb="2" eb="5">
      <t>コウレイシャ</t>
    </rPh>
    <rPh sb="6" eb="8">
      <t>タンシン</t>
    </rPh>
    <rPh sb="8" eb="10">
      <t>セタイ</t>
    </rPh>
    <phoneticPr fontId="7"/>
  </si>
  <si>
    <t>C
高齢者
夫婦世帯</t>
    <rPh sb="2" eb="5">
      <t>コウレイシャ</t>
    </rPh>
    <rPh sb="6" eb="8">
      <t>フウフ</t>
    </rPh>
    <rPh sb="8" eb="10">
      <t>セタイ</t>
    </rPh>
    <phoneticPr fontId="7"/>
  </si>
  <si>
    <t>官有地</t>
    <rPh sb="0" eb="3">
      <t>カンユウチ</t>
    </rPh>
    <phoneticPr fontId="3"/>
  </si>
  <si>
    <t>【資料】高齢者人口…住民基本台帳登録者数　　　認定者数…介護保険システム受給者台帳</t>
    <rPh sb="1" eb="3">
      <t>シリョウ</t>
    </rPh>
    <rPh sb="10" eb="12">
      <t>ジュウミン</t>
    </rPh>
    <rPh sb="12" eb="14">
      <t>キホン</t>
    </rPh>
    <rPh sb="14" eb="16">
      <t>ダイチョウ</t>
    </rPh>
    <rPh sb="16" eb="18">
      <t>トウロク</t>
    </rPh>
    <rPh sb="18" eb="19">
      <t>シャ</t>
    </rPh>
    <rPh sb="19" eb="20">
      <t>スウ</t>
    </rPh>
    <rPh sb="28" eb="30">
      <t>カイゴ</t>
    </rPh>
    <rPh sb="30" eb="32">
      <t>ホケン</t>
    </rPh>
    <rPh sb="36" eb="39">
      <t>ジュキュウシャ</t>
    </rPh>
    <rPh sb="39" eb="41">
      <t>ダイチョウ</t>
    </rPh>
    <phoneticPr fontId="3"/>
  </si>
  <si>
    <t>令和４年４月１日現在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</si>
  <si>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湯築</t>
    <phoneticPr fontId="3"/>
  </si>
  <si>
    <t>湯築
・
桑原
・
道後</t>
    <rPh sb="5" eb="7">
      <t>クワバラ</t>
    </rPh>
    <rPh sb="10" eb="12">
      <t>ドウゴ</t>
    </rPh>
    <phoneticPr fontId="5"/>
  </si>
  <si>
    <t>潮見
・
久枝</t>
    <rPh sb="0" eb="2">
      <t>シオミ</t>
    </rPh>
    <rPh sb="5" eb="7">
      <t>ヒサエダ</t>
    </rPh>
    <phoneticPr fontId="5"/>
  </si>
  <si>
    <t>和気
・
堀江</t>
    <rPh sb="0" eb="2">
      <t>ワケ</t>
    </rPh>
    <rPh sb="5" eb="7">
      <t>ホリエ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</si>
</sst>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&quot;%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38" fontId="2" fillId="0" borderId="0" xfId="1" applyFont="1" applyAlignment="1"/>
    <xf numFmtId="38" fontId="4" fillId="0" borderId="0" xfId="1" applyFont="1" applyAlignment="1">
      <alignment vertical="center"/>
    </xf>
    <xf numFmtId="38" fontId="2" fillId="0" borderId="1" xfId="1" applyFont="1" applyFill="1" applyBorder="1" applyAlignment="1"/>
    <xf numFmtId="38" fontId="2" fillId="0" borderId="1" xfId="1" applyFont="1" applyBorder="1" applyAlignment="1"/>
    <xf numFmtId="176" fontId="2" fillId="0" borderId="1" xfId="1" applyNumberFormat="1" applyFont="1" applyBorder="1" applyAlignment="1"/>
    <xf numFmtId="38" fontId="2" fillId="2" borderId="1" xfId="1" applyFont="1" applyFill="1" applyBorder="1" applyAlignment="1"/>
    <xf numFmtId="176" fontId="2" fillId="2" borderId="1" xfId="1" applyNumberFormat="1" applyFont="1" applyFill="1" applyBorder="1" applyAlignment="1"/>
    <xf numFmtId="38" fontId="2" fillId="2" borderId="1" xfId="1" applyFont="1" applyFill="1" applyBorder="1" applyAlignment="1">
      <alignment horizontal="right"/>
    </xf>
    <xf numFmtId="38" fontId="4" fillId="0" borderId="1" xfId="1" applyFont="1" applyBorder="1" applyAlignment="1"/>
    <xf numFmtId="38" fontId="2" fillId="0" borderId="0" xfId="1" applyFont="1" applyAlignment="1">
      <alignment horizontal="center" vertical="center" wrapText="1"/>
    </xf>
    <xf numFmtId="38" fontId="6" fillId="2" borderId="1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6" fillId="3" borderId="1" xfId="1" applyFont="1" applyFill="1" applyBorder="1" applyAlignment="1">
      <alignment horizontal="center" vertical="center" wrapText="1"/>
    </xf>
    <xf numFmtId="38" fontId="2" fillId="3" borderId="1" xfId="1" applyFont="1" applyFill="1" applyBorder="1" applyAlignment="1">
      <alignment horizontal="center" vertical="center" wrapText="1"/>
    </xf>
    <xf numFmtId="38" fontId="8" fillId="0" borderId="0" xfId="1" applyFont="1" applyAlignment="1"/>
    <xf numFmtId="38" fontId="9" fillId="0" borderId="0" xfId="1" applyFont="1" applyAlignment="1">
      <alignment vertical="center"/>
    </xf>
    <xf numFmtId="38" fontId="10" fillId="2" borderId="1" xfId="1" applyFont="1" applyFill="1" applyBorder="1" applyAlignment="1"/>
    <xf numFmtId="38" fontId="11" fillId="0" borderId="0" xfId="1" applyFont="1" applyAlignment="1">
      <alignment vertical="center"/>
    </xf>
    <xf numFmtId="38" fontId="10" fillId="0" borderId="1" xfId="1" applyFont="1" applyFill="1" applyBorder="1" applyAlignment="1"/>
    <xf numFmtId="176" fontId="2" fillId="0" borderId="1" xfId="1" applyNumberFormat="1" applyFont="1" applyFill="1" applyBorder="1" applyAlignment="1"/>
    <xf numFmtId="38" fontId="2" fillId="0" borderId="2" xfId="1" applyFont="1" applyFill="1" applyBorder="1" applyAlignment="1"/>
    <xf numFmtId="38" fontId="2" fillId="2" borderId="1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3" xfId="1" applyFont="1" applyBorder="1" applyAlignment="1">
      <alignment horizontal="center"/>
    </xf>
    <xf numFmtId="38" fontId="2" fillId="0" borderId="4" xfId="1" applyFont="1" applyBorder="1" applyAlignment="1">
      <alignment horizontal="center"/>
    </xf>
    <xf numFmtId="38" fontId="2" fillId="2" borderId="5" xfId="1" applyFont="1" applyFill="1" applyBorder="1" applyAlignment="1">
      <alignment horizontal="center" vertical="center" wrapText="1"/>
    </xf>
    <xf numFmtId="38" fontId="2" fillId="2" borderId="6" xfId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0"/>
  <sheetViews>
    <sheetView tabSelected="1" zoomScaleNormal="100" workbookViewId="0">
      <selection activeCell="Q1" sqref="Q1"/>
    </sheetView>
  </sheetViews>
  <sheetFormatPr defaultRowHeight="16.5" x14ac:dyDescent="0.35"/>
  <cols>
    <col min="1" max="1" width="6.625" style="2" customWidth="1"/>
    <col min="2" max="2" width="6.625" style="1" customWidth="1"/>
    <col min="3" max="8" width="7.75" style="1" customWidth="1"/>
    <col min="9" max="10" width="8.125" style="1" customWidth="1"/>
    <col min="11" max="17" width="5.5" style="1" customWidth="1"/>
    <col min="18" max="16384" width="9" style="1"/>
  </cols>
  <sheetData>
    <row r="1" spans="1:17" s="15" customFormat="1" ht="18.75" customHeight="1" x14ac:dyDescent="0.5">
      <c r="A1" s="16" t="s">
        <v>65</v>
      </c>
    </row>
    <row r="2" spans="1:17" ht="13.5" customHeight="1" x14ac:dyDescent="0.35"/>
    <row r="3" spans="1:17" ht="17.100000000000001" customHeight="1" x14ac:dyDescent="0.35">
      <c r="A3" s="2" t="s">
        <v>71</v>
      </c>
    </row>
    <row r="4" spans="1:17" s="10" customFormat="1" ht="45" customHeight="1" x14ac:dyDescent="0.4">
      <c r="A4" s="12" t="s">
        <v>64</v>
      </c>
      <c r="B4" s="12" t="s">
        <v>63</v>
      </c>
      <c r="C4" s="14" t="s">
        <v>62</v>
      </c>
      <c r="D4" s="14" t="s">
        <v>61</v>
      </c>
      <c r="E4" s="13" t="s">
        <v>66</v>
      </c>
      <c r="F4" s="13" t="s">
        <v>67</v>
      </c>
      <c r="G4" s="13" t="s">
        <v>68</v>
      </c>
      <c r="H4" s="12" t="s">
        <v>60</v>
      </c>
      <c r="I4" s="12" t="s">
        <v>59</v>
      </c>
      <c r="J4" s="12" t="s">
        <v>58</v>
      </c>
      <c r="K4" s="11" t="s">
        <v>57</v>
      </c>
      <c r="L4" s="11" t="s">
        <v>56</v>
      </c>
      <c r="M4" s="11" t="s">
        <v>55</v>
      </c>
      <c r="N4" s="11" t="s">
        <v>54</v>
      </c>
      <c r="O4" s="11" t="s">
        <v>53</v>
      </c>
      <c r="P4" s="11" t="s">
        <v>52</v>
      </c>
      <c r="Q4" s="11" t="s">
        <v>51</v>
      </c>
    </row>
    <row r="5" spans="1:17" ht="17.100000000000001" customHeight="1" x14ac:dyDescent="0.35">
      <c r="A5" s="22" t="s">
        <v>73</v>
      </c>
      <c r="B5" s="4" t="s">
        <v>50</v>
      </c>
      <c r="C5" s="9">
        <v>11291</v>
      </c>
      <c r="D5" s="9">
        <v>2868</v>
      </c>
      <c r="E5" s="9">
        <v>2118</v>
      </c>
      <c r="F5" s="9">
        <v>1025</v>
      </c>
      <c r="G5" s="9">
        <v>571</v>
      </c>
      <c r="H5" s="5">
        <f t="shared" ref="H5:H36" si="0">SUM(F5+G5)/E5*100</f>
        <v>75.354107648725204</v>
      </c>
      <c r="I5" s="5">
        <f t="shared" ref="I5:I36" si="1">SUM(D5)/C5*100</f>
        <v>25.400761668585599</v>
      </c>
      <c r="J5" s="4">
        <f t="shared" ref="J5:J36" si="2">SUM(K5:Q5)</f>
        <v>624</v>
      </c>
      <c r="K5" s="3">
        <v>181</v>
      </c>
      <c r="L5" s="3">
        <v>71</v>
      </c>
      <c r="M5" s="3">
        <v>120</v>
      </c>
      <c r="N5" s="3">
        <v>66</v>
      </c>
      <c r="O5" s="3">
        <v>54</v>
      </c>
      <c r="P5" s="3">
        <v>72</v>
      </c>
      <c r="Q5" s="3">
        <v>60</v>
      </c>
    </row>
    <row r="6" spans="1:17" ht="17.100000000000001" customHeight="1" x14ac:dyDescent="0.35">
      <c r="A6" s="23"/>
      <c r="B6" s="4" t="s">
        <v>72</v>
      </c>
      <c r="C6" s="9">
        <v>11626</v>
      </c>
      <c r="D6" s="9">
        <v>3445</v>
      </c>
      <c r="E6" s="9">
        <v>2613</v>
      </c>
      <c r="F6" s="9">
        <v>1476</v>
      </c>
      <c r="G6" s="9">
        <v>642</v>
      </c>
      <c r="H6" s="5">
        <f t="shared" si="0"/>
        <v>81.056257175660164</v>
      </c>
      <c r="I6" s="5">
        <f t="shared" si="1"/>
        <v>29.631859624978496</v>
      </c>
      <c r="J6" s="4">
        <f t="shared" si="2"/>
        <v>861</v>
      </c>
      <c r="K6" s="3">
        <v>223</v>
      </c>
      <c r="L6" s="3">
        <v>113</v>
      </c>
      <c r="M6" s="3">
        <v>203</v>
      </c>
      <c r="N6" s="3">
        <v>85</v>
      </c>
      <c r="O6" s="3">
        <v>84</v>
      </c>
      <c r="P6" s="3">
        <v>81</v>
      </c>
      <c r="Q6" s="3">
        <v>72</v>
      </c>
    </row>
    <row r="7" spans="1:17" ht="17.100000000000001" customHeight="1" x14ac:dyDescent="0.35">
      <c r="A7" s="23"/>
      <c r="B7" s="4" t="s">
        <v>49</v>
      </c>
      <c r="C7" s="9">
        <v>25667</v>
      </c>
      <c r="D7" s="9">
        <v>6981</v>
      </c>
      <c r="E7" s="9">
        <v>5079</v>
      </c>
      <c r="F7" s="9">
        <v>2385</v>
      </c>
      <c r="G7" s="9">
        <v>1425</v>
      </c>
      <c r="H7" s="5">
        <f t="shared" si="0"/>
        <v>75.014766686355586</v>
      </c>
      <c r="I7" s="5">
        <f t="shared" si="1"/>
        <v>27.198348073401647</v>
      </c>
      <c r="J7" s="4">
        <f t="shared" si="2"/>
        <v>1495</v>
      </c>
      <c r="K7" s="3">
        <v>403</v>
      </c>
      <c r="L7" s="3">
        <v>183</v>
      </c>
      <c r="M7" s="3">
        <v>295</v>
      </c>
      <c r="N7" s="3">
        <v>158</v>
      </c>
      <c r="O7" s="3">
        <v>143</v>
      </c>
      <c r="P7" s="3">
        <v>171</v>
      </c>
      <c r="Q7" s="3">
        <v>142</v>
      </c>
    </row>
    <row r="8" spans="1:17" ht="17.100000000000001" customHeight="1" x14ac:dyDescent="0.35">
      <c r="A8" s="23"/>
      <c r="B8" s="4" t="s">
        <v>48</v>
      </c>
      <c r="C8" s="9">
        <v>438</v>
      </c>
      <c r="D8" s="9">
        <v>211</v>
      </c>
      <c r="E8" s="9">
        <v>158</v>
      </c>
      <c r="F8" s="9">
        <v>73</v>
      </c>
      <c r="G8" s="9">
        <v>37</v>
      </c>
      <c r="H8" s="5">
        <f>SUM(F8+G8)/E8*100</f>
        <v>69.620253164556971</v>
      </c>
      <c r="I8" s="5">
        <f>SUM(D8)/C8*100</f>
        <v>48.173515981735157</v>
      </c>
      <c r="J8" s="4">
        <f>SUM(K8:Q8)</f>
        <v>68</v>
      </c>
      <c r="K8" s="3">
        <v>12</v>
      </c>
      <c r="L8" s="3">
        <v>6</v>
      </c>
      <c r="M8" s="3">
        <v>16</v>
      </c>
      <c r="N8" s="3">
        <v>13</v>
      </c>
      <c r="O8" s="3">
        <v>7</v>
      </c>
      <c r="P8" s="3">
        <v>7</v>
      </c>
      <c r="Q8" s="3">
        <v>7</v>
      </c>
    </row>
    <row r="9" spans="1:17" ht="17.100000000000001" customHeight="1" x14ac:dyDescent="0.35">
      <c r="A9" s="23"/>
      <c r="B9" s="4" t="s">
        <v>47</v>
      </c>
      <c r="C9" s="9">
        <v>6251</v>
      </c>
      <c r="D9" s="9">
        <v>1937</v>
      </c>
      <c r="E9" s="9">
        <v>1300</v>
      </c>
      <c r="F9" s="9">
        <v>462</v>
      </c>
      <c r="G9" s="9">
        <v>460</v>
      </c>
      <c r="H9" s="5">
        <f t="shared" si="0"/>
        <v>70.92307692307692</v>
      </c>
      <c r="I9" s="5">
        <f t="shared" si="1"/>
        <v>30.987042073268277</v>
      </c>
      <c r="J9" s="4">
        <f t="shared" si="2"/>
        <v>363</v>
      </c>
      <c r="K9" s="3">
        <v>74</v>
      </c>
      <c r="L9" s="3">
        <v>48</v>
      </c>
      <c r="M9" s="3">
        <v>94</v>
      </c>
      <c r="N9" s="3">
        <v>42</v>
      </c>
      <c r="O9" s="3">
        <v>31</v>
      </c>
      <c r="P9" s="3">
        <v>48</v>
      </c>
      <c r="Q9" s="3">
        <v>26</v>
      </c>
    </row>
    <row r="10" spans="1:17" ht="17.100000000000001" customHeight="1" x14ac:dyDescent="0.35">
      <c r="A10" s="23"/>
      <c r="B10" s="4" t="s">
        <v>46</v>
      </c>
      <c r="C10" s="9">
        <v>8548</v>
      </c>
      <c r="D10" s="9">
        <v>2893</v>
      </c>
      <c r="E10" s="9">
        <v>2122</v>
      </c>
      <c r="F10" s="9">
        <v>998</v>
      </c>
      <c r="G10" s="9">
        <v>612</v>
      </c>
      <c r="H10" s="5">
        <f t="shared" si="0"/>
        <v>75.871819038642784</v>
      </c>
      <c r="I10" s="5">
        <f t="shared" si="1"/>
        <v>33.844174075807203</v>
      </c>
      <c r="J10" s="4">
        <f t="shared" si="2"/>
        <v>619</v>
      </c>
      <c r="K10" s="3">
        <v>145</v>
      </c>
      <c r="L10" s="3">
        <v>85</v>
      </c>
      <c r="M10" s="3">
        <v>126</v>
      </c>
      <c r="N10" s="3">
        <v>66</v>
      </c>
      <c r="O10" s="3">
        <v>69</v>
      </c>
      <c r="P10" s="3">
        <v>74</v>
      </c>
      <c r="Q10" s="3">
        <v>54</v>
      </c>
    </row>
    <row r="11" spans="1:17" ht="17.100000000000001" customHeight="1" x14ac:dyDescent="0.35">
      <c r="A11" s="23"/>
      <c r="B11" s="8" t="s">
        <v>1</v>
      </c>
      <c r="C11" s="6">
        <f t="shared" ref="C11" si="3">SUM(C5:C10)</f>
        <v>63821</v>
      </c>
      <c r="D11" s="6">
        <f t="shared" ref="D11" si="4">SUM(D5:D10)</f>
        <v>18335</v>
      </c>
      <c r="E11" s="6">
        <f t="shared" ref="E11" si="5">SUM(E5:E10)</f>
        <v>13390</v>
      </c>
      <c r="F11" s="6">
        <f t="shared" ref="F11" si="6">SUM(F5:F10)</f>
        <v>6419</v>
      </c>
      <c r="G11" s="6">
        <f t="shared" ref="G11" si="7">SUM(G5:G10)</f>
        <v>3747</v>
      </c>
      <c r="H11" s="7">
        <f t="shared" si="0"/>
        <v>75.922330097087382</v>
      </c>
      <c r="I11" s="7">
        <f t="shared" si="1"/>
        <v>28.728788329860077</v>
      </c>
      <c r="J11" s="6">
        <f t="shared" si="2"/>
        <v>4030</v>
      </c>
      <c r="K11" s="6">
        <f>SUM(K5:K10)</f>
        <v>1038</v>
      </c>
      <c r="L11" s="6">
        <f t="shared" ref="L11" si="8">SUM(L5:L10)</f>
        <v>506</v>
      </c>
      <c r="M11" s="6">
        <f t="shared" ref="M11" si="9">SUM(M5:M10)</f>
        <v>854</v>
      </c>
      <c r="N11" s="6">
        <f t="shared" ref="N11" si="10">SUM(N5:N10)</f>
        <v>430</v>
      </c>
      <c r="O11" s="6">
        <f t="shared" ref="O11" si="11">SUM(O5:O10)</f>
        <v>388</v>
      </c>
      <c r="P11" s="6">
        <f t="shared" ref="P11" si="12">SUM(P5:P10)</f>
        <v>453</v>
      </c>
      <c r="Q11" s="6">
        <f t="shared" ref="Q11" si="13">SUM(Q5:Q10)</f>
        <v>361</v>
      </c>
    </row>
    <row r="12" spans="1:17" ht="17.100000000000001" customHeight="1" x14ac:dyDescent="0.35">
      <c r="A12" s="22" t="s">
        <v>45</v>
      </c>
      <c r="B12" s="4" t="s">
        <v>44</v>
      </c>
      <c r="C12" s="9">
        <v>9246</v>
      </c>
      <c r="D12" s="9">
        <v>2750</v>
      </c>
      <c r="E12" s="9">
        <v>1956</v>
      </c>
      <c r="F12" s="9">
        <v>869</v>
      </c>
      <c r="G12" s="9">
        <v>581</v>
      </c>
      <c r="H12" s="5">
        <f t="shared" si="0"/>
        <v>74.130879345603276</v>
      </c>
      <c r="I12" s="5">
        <f t="shared" si="1"/>
        <v>29.742591390871731</v>
      </c>
      <c r="J12" s="4">
        <f t="shared" si="2"/>
        <v>568</v>
      </c>
      <c r="K12" s="3">
        <v>139</v>
      </c>
      <c r="L12" s="3">
        <v>71</v>
      </c>
      <c r="M12" s="3">
        <v>137</v>
      </c>
      <c r="N12" s="3">
        <v>64</v>
      </c>
      <c r="O12" s="3">
        <v>49</v>
      </c>
      <c r="P12" s="3">
        <v>68</v>
      </c>
      <c r="Q12" s="3">
        <v>40</v>
      </c>
    </row>
    <row r="13" spans="1:17" ht="17.100000000000001" customHeight="1" x14ac:dyDescent="0.35">
      <c r="A13" s="23"/>
      <c r="B13" s="4" t="s">
        <v>43</v>
      </c>
      <c r="C13" s="9">
        <v>30104</v>
      </c>
      <c r="D13" s="9">
        <v>7670</v>
      </c>
      <c r="E13" s="9">
        <v>5464</v>
      </c>
      <c r="F13" s="9">
        <v>2426</v>
      </c>
      <c r="G13" s="9">
        <v>1676</v>
      </c>
      <c r="H13" s="5">
        <f t="shared" si="0"/>
        <v>75.073206442166907</v>
      </c>
      <c r="I13" s="5">
        <f t="shared" si="1"/>
        <v>25.478341748604837</v>
      </c>
      <c r="J13" s="4">
        <f t="shared" si="2"/>
        <v>1558</v>
      </c>
      <c r="K13" s="3">
        <v>359</v>
      </c>
      <c r="L13" s="3">
        <v>189</v>
      </c>
      <c r="M13" s="3">
        <v>345</v>
      </c>
      <c r="N13" s="3">
        <v>212</v>
      </c>
      <c r="O13" s="3">
        <v>167</v>
      </c>
      <c r="P13" s="3">
        <v>162</v>
      </c>
      <c r="Q13" s="3">
        <v>124</v>
      </c>
    </row>
    <row r="14" spans="1:17" ht="17.100000000000001" customHeight="1" x14ac:dyDescent="0.35">
      <c r="A14" s="23"/>
      <c r="B14" s="4" t="s">
        <v>42</v>
      </c>
      <c r="C14" s="9">
        <v>29118</v>
      </c>
      <c r="D14" s="9">
        <v>7299</v>
      </c>
      <c r="E14" s="9">
        <v>5360</v>
      </c>
      <c r="F14" s="9">
        <v>2607</v>
      </c>
      <c r="G14" s="9">
        <v>1430</v>
      </c>
      <c r="H14" s="5">
        <f t="shared" si="0"/>
        <v>75.317164179104481</v>
      </c>
      <c r="I14" s="5">
        <f t="shared" si="1"/>
        <v>25.066968885225631</v>
      </c>
      <c r="J14" s="4">
        <f t="shared" si="2"/>
        <v>1583</v>
      </c>
      <c r="K14" s="3">
        <v>373</v>
      </c>
      <c r="L14" s="3">
        <v>225</v>
      </c>
      <c r="M14" s="3">
        <v>342</v>
      </c>
      <c r="N14" s="3">
        <v>201</v>
      </c>
      <c r="O14" s="3">
        <v>162</v>
      </c>
      <c r="P14" s="3">
        <v>138</v>
      </c>
      <c r="Q14" s="3">
        <v>142</v>
      </c>
    </row>
    <row r="15" spans="1:17" ht="17.100000000000001" customHeight="1" x14ac:dyDescent="0.35">
      <c r="A15" s="23"/>
      <c r="B15" s="4" t="s">
        <v>41</v>
      </c>
      <c r="C15" s="9">
        <v>9728</v>
      </c>
      <c r="D15" s="9">
        <v>3663</v>
      </c>
      <c r="E15" s="9">
        <v>2612</v>
      </c>
      <c r="F15" s="9">
        <v>1261</v>
      </c>
      <c r="G15" s="9">
        <v>710</v>
      </c>
      <c r="H15" s="5">
        <f t="shared" si="0"/>
        <v>75.459418070444102</v>
      </c>
      <c r="I15" s="5">
        <f t="shared" si="1"/>
        <v>37.65419407894737</v>
      </c>
      <c r="J15" s="4">
        <f t="shared" si="2"/>
        <v>831</v>
      </c>
      <c r="K15" s="3">
        <v>147</v>
      </c>
      <c r="L15" s="3">
        <v>105</v>
      </c>
      <c r="M15" s="3">
        <v>195</v>
      </c>
      <c r="N15" s="3">
        <v>119</v>
      </c>
      <c r="O15" s="3">
        <v>96</v>
      </c>
      <c r="P15" s="3">
        <v>89</v>
      </c>
      <c r="Q15" s="3">
        <v>80</v>
      </c>
    </row>
    <row r="16" spans="1:17" ht="17.100000000000001" customHeight="1" x14ac:dyDescent="0.35">
      <c r="A16" s="23"/>
      <c r="B16" s="8" t="s">
        <v>1</v>
      </c>
      <c r="C16" s="6">
        <f t="shared" ref="C16" si="14">SUM(C12:C15)</f>
        <v>78196</v>
      </c>
      <c r="D16" s="6">
        <f t="shared" ref="D16" si="15">SUM(D12:D15)</f>
        <v>21382</v>
      </c>
      <c r="E16" s="6">
        <f t="shared" ref="E16" si="16">SUM(E12:E15)</f>
        <v>15392</v>
      </c>
      <c r="F16" s="6">
        <f t="shared" ref="F16" si="17">SUM(F12:F15)</f>
        <v>7163</v>
      </c>
      <c r="G16" s="6">
        <f t="shared" ref="G16" si="18">SUM(G12:G15)</f>
        <v>4397</v>
      </c>
      <c r="H16" s="7">
        <f t="shared" si="0"/>
        <v>75.103950103950098</v>
      </c>
      <c r="I16" s="7">
        <f t="shared" si="1"/>
        <v>27.344109673129058</v>
      </c>
      <c r="J16" s="6">
        <f t="shared" si="2"/>
        <v>4540</v>
      </c>
      <c r="K16" s="6">
        <f>SUM(K12:K15)</f>
        <v>1018</v>
      </c>
      <c r="L16" s="6">
        <f t="shared" ref="L16" si="19">SUM(L12:L15)</f>
        <v>590</v>
      </c>
      <c r="M16" s="6">
        <f t="shared" ref="M16" si="20">SUM(M12:M15)</f>
        <v>1019</v>
      </c>
      <c r="N16" s="6">
        <f t="shared" ref="N16" si="21">SUM(N12:N15)</f>
        <v>596</v>
      </c>
      <c r="O16" s="6">
        <f t="shared" ref="O16" si="22">SUM(O12:O15)</f>
        <v>474</v>
      </c>
      <c r="P16" s="6">
        <f t="shared" ref="P16" si="23">SUM(P12:P15)</f>
        <v>457</v>
      </c>
      <c r="Q16" s="6">
        <f t="shared" ref="Q16" si="24">SUM(Q12:Q15)</f>
        <v>386</v>
      </c>
    </row>
    <row r="17" spans="1:17" ht="17.100000000000001" customHeight="1" x14ac:dyDescent="0.35">
      <c r="A17" s="22" t="s">
        <v>40</v>
      </c>
      <c r="B17" s="4" t="s">
        <v>39</v>
      </c>
      <c r="C17" s="9">
        <v>30433</v>
      </c>
      <c r="D17" s="9">
        <v>7639</v>
      </c>
      <c r="E17" s="9">
        <v>5491</v>
      </c>
      <c r="F17" s="9">
        <v>2475</v>
      </c>
      <c r="G17" s="9">
        <v>1558</v>
      </c>
      <c r="H17" s="5">
        <f t="shared" si="0"/>
        <v>73.447459479147696</v>
      </c>
      <c r="I17" s="5">
        <f t="shared" si="1"/>
        <v>25.10104163243847</v>
      </c>
      <c r="J17" s="4">
        <f t="shared" si="2"/>
        <v>1553</v>
      </c>
      <c r="K17" s="3">
        <v>369</v>
      </c>
      <c r="L17" s="3">
        <v>164</v>
      </c>
      <c r="M17" s="3">
        <v>375</v>
      </c>
      <c r="N17" s="3">
        <v>185</v>
      </c>
      <c r="O17" s="3">
        <v>171</v>
      </c>
      <c r="P17" s="3">
        <v>139</v>
      </c>
      <c r="Q17" s="3">
        <v>150</v>
      </c>
    </row>
    <row r="18" spans="1:17" ht="17.100000000000001" customHeight="1" x14ac:dyDescent="0.35">
      <c r="A18" s="23"/>
      <c r="B18" s="4" t="s">
        <v>38</v>
      </c>
      <c r="C18" s="9">
        <v>17339</v>
      </c>
      <c r="D18" s="9">
        <v>5500</v>
      </c>
      <c r="E18" s="9">
        <v>3847</v>
      </c>
      <c r="F18" s="9">
        <v>1609</v>
      </c>
      <c r="G18" s="9">
        <v>1215</v>
      </c>
      <c r="H18" s="5">
        <f t="shared" si="0"/>
        <v>73.407850272939953</v>
      </c>
      <c r="I18" s="5">
        <f t="shared" si="1"/>
        <v>31.720399100294134</v>
      </c>
      <c r="J18" s="4">
        <f t="shared" si="2"/>
        <v>1188</v>
      </c>
      <c r="K18" s="3">
        <v>290</v>
      </c>
      <c r="L18" s="3">
        <v>124</v>
      </c>
      <c r="M18" s="3">
        <v>280</v>
      </c>
      <c r="N18" s="3">
        <v>144</v>
      </c>
      <c r="O18" s="3">
        <v>122</v>
      </c>
      <c r="P18" s="3">
        <v>124</v>
      </c>
      <c r="Q18" s="3">
        <v>104</v>
      </c>
    </row>
    <row r="19" spans="1:17" ht="17.100000000000001" customHeight="1" x14ac:dyDescent="0.35">
      <c r="A19" s="23"/>
      <c r="B19" s="8" t="s">
        <v>1</v>
      </c>
      <c r="C19" s="6">
        <f t="shared" ref="C19" si="25">SUM(C17:C18)</f>
        <v>47772</v>
      </c>
      <c r="D19" s="6">
        <f t="shared" ref="D19" si="26">SUM(D17:D18)</f>
        <v>13139</v>
      </c>
      <c r="E19" s="6">
        <f t="shared" ref="E19" si="27">SUM(E17:E18)</f>
        <v>9338</v>
      </c>
      <c r="F19" s="6">
        <f t="shared" ref="F19" si="28">SUM(F17:F18)</f>
        <v>4084</v>
      </c>
      <c r="G19" s="6">
        <f t="shared" ref="G19" si="29">SUM(G17:G18)</f>
        <v>2773</v>
      </c>
      <c r="H19" s="7">
        <f t="shared" si="0"/>
        <v>73.431141572071112</v>
      </c>
      <c r="I19" s="7">
        <f t="shared" si="1"/>
        <v>27.503558569873565</v>
      </c>
      <c r="J19" s="6">
        <f t="shared" si="2"/>
        <v>2741</v>
      </c>
      <c r="K19" s="6">
        <f>SUM(K17:K18)</f>
        <v>659</v>
      </c>
      <c r="L19" s="6">
        <f t="shared" ref="L19" si="30">SUM(L17:L18)</f>
        <v>288</v>
      </c>
      <c r="M19" s="6">
        <f t="shared" ref="M19" si="31">SUM(M17:M18)</f>
        <v>655</v>
      </c>
      <c r="N19" s="6">
        <f t="shared" ref="N19" si="32">SUM(N17:N18)</f>
        <v>329</v>
      </c>
      <c r="O19" s="6">
        <f t="shared" ref="O19" si="33">SUM(O17:O18)</f>
        <v>293</v>
      </c>
      <c r="P19" s="6">
        <f t="shared" ref="P19" si="34">SUM(P17:P18)</f>
        <v>263</v>
      </c>
      <c r="Q19" s="6">
        <f t="shared" ref="Q19" si="35">SUM(Q17:Q18)</f>
        <v>254</v>
      </c>
    </row>
    <row r="20" spans="1:17" ht="17.100000000000001" customHeight="1" x14ac:dyDescent="0.35">
      <c r="A20" s="22" t="s">
        <v>37</v>
      </c>
      <c r="B20" s="4" t="s">
        <v>36</v>
      </c>
      <c r="C20" s="9">
        <v>3837</v>
      </c>
      <c r="D20" s="9">
        <v>1196</v>
      </c>
      <c r="E20" s="9">
        <v>906</v>
      </c>
      <c r="F20" s="9">
        <v>504</v>
      </c>
      <c r="G20" s="9">
        <v>209</v>
      </c>
      <c r="H20" s="5">
        <f t="shared" si="0"/>
        <v>78.697571743929359</v>
      </c>
      <c r="I20" s="5">
        <f t="shared" si="1"/>
        <v>31.170185040396142</v>
      </c>
      <c r="J20" s="4">
        <f t="shared" si="2"/>
        <v>262</v>
      </c>
      <c r="K20" s="3">
        <v>66</v>
      </c>
      <c r="L20" s="3">
        <v>24</v>
      </c>
      <c r="M20" s="3">
        <v>58</v>
      </c>
      <c r="N20" s="3">
        <v>32</v>
      </c>
      <c r="O20" s="3">
        <v>40</v>
      </c>
      <c r="P20" s="3">
        <v>25</v>
      </c>
      <c r="Q20" s="3">
        <v>17</v>
      </c>
    </row>
    <row r="21" spans="1:17" ht="17.100000000000001" customHeight="1" x14ac:dyDescent="0.35">
      <c r="A21" s="23"/>
      <c r="B21" s="4" t="s">
        <v>35</v>
      </c>
      <c r="C21" s="9">
        <v>8926</v>
      </c>
      <c r="D21" s="9">
        <v>2474</v>
      </c>
      <c r="E21" s="9">
        <v>1889</v>
      </c>
      <c r="F21" s="9">
        <v>1060</v>
      </c>
      <c r="G21" s="9">
        <v>458</v>
      </c>
      <c r="H21" s="5">
        <f t="shared" si="0"/>
        <v>80.359978824775013</v>
      </c>
      <c r="I21" s="5">
        <f t="shared" si="1"/>
        <v>27.716782433340803</v>
      </c>
      <c r="J21" s="4">
        <f t="shared" si="2"/>
        <v>508</v>
      </c>
      <c r="K21" s="3">
        <v>126</v>
      </c>
      <c r="L21" s="3">
        <v>71</v>
      </c>
      <c r="M21" s="3">
        <v>117</v>
      </c>
      <c r="N21" s="3">
        <v>69</v>
      </c>
      <c r="O21" s="3">
        <v>45</v>
      </c>
      <c r="P21" s="3">
        <v>48</v>
      </c>
      <c r="Q21" s="3">
        <v>32</v>
      </c>
    </row>
    <row r="22" spans="1:17" ht="17.100000000000001" customHeight="1" x14ac:dyDescent="0.35">
      <c r="A22" s="23"/>
      <c r="B22" s="4" t="s">
        <v>34</v>
      </c>
      <c r="C22" s="9">
        <v>4915</v>
      </c>
      <c r="D22" s="9">
        <v>1618</v>
      </c>
      <c r="E22" s="9">
        <v>1256</v>
      </c>
      <c r="F22" s="9">
        <v>762</v>
      </c>
      <c r="G22" s="9">
        <v>250</v>
      </c>
      <c r="H22" s="5">
        <f t="shared" si="0"/>
        <v>80.57324840764332</v>
      </c>
      <c r="I22" s="5">
        <f t="shared" si="1"/>
        <v>32.919633774160737</v>
      </c>
      <c r="J22" s="4">
        <f t="shared" si="2"/>
        <v>397</v>
      </c>
      <c r="K22" s="3">
        <v>114</v>
      </c>
      <c r="L22" s="3">
        <v>43</v>
      </c>
      <c r="M22" s="3">
        <v>80</v>
      </c>
      <c r="N22" s="3">
        <v>48</v>
      </c>
      <c r="O22" s="3">
        <v>36</v>
      </c>
      <c r="P22" s="3">
        <v>45</v>
      </c>
      <c r="Q22" s="3">
        <v>31</v>
      </c>
    </row>
    <row r="23" spans="1:17" ht="17.100000000000001" customHeight="1" x14ac:dyDescent="0.35">
      <c r="A23" s="23"/>
      <c r="B23" s="4" t="s">
        <v>33</v>
      </c>
      <c r="C23" s="9">
        <v>18744</v>
      </c>
      <c r="D23" s="9">
        <v>5592</v>
      </c>
      <c r="E23" s="9">
        <v>4387</v>
      </c>
      <c r="F23" s="9">
        <v>2624</v>
      </c>
      <c r="G23" s="9">
        <v>886</v>
      </c>
      <c r="H23" s="5">
        <f t="shared" si="0"/>
        <v>80.009117848187827</v>
      </c>
      <c r="I23" s="5">
        <f t="shared" si="1"/>
        <v>29.833546734955185</v>
      </c>
      <c r="J23" s="4">
        <f t="shared" si="2"/>
        <v>1434</v>
      </c>
      <c r="K23" s="3">
        <v>356</v>
      </c>
      <c r="L23" s="3">
        <v>220</v>
      </c>
      <c r="M23" s="3">
        <v>309</v>
      </c>
      <c r="N23" s="3">
        <v>168</v>
      </c>
      <c r="O23" s="3">
        <v>133</v>
      </c>
      <c r="P23" s="3">
        <v>138</v>
      </c>
      <c r="Q23" s="3">
        <v>110</v>
      </c>
    </row>
    <row r="24" spans="1:17" ht="17.100000000000001" customHeight="1" x14ac:dyDescent="0.35">
      <c r="A24" s="23"/>
      <c r="B24" s="8" t="s">
        <v>1</v>
      </c>
      <c r="C24" s="6">
        <f t="shared" ref="C24" si="36">SUM(C20:C23)</f>
        <v>36422</v>
      </c>
      <c r="D24" s="6">
        <f t="shared" ref="D24" si="37">SUM(D20:D23)</f>
        <v>10880</v>
      </c>
      <c r="E24" s="6">
        <f t="shared" ref="E24" si="38">SUM(E20:E23)</f>
        <v>8438</v>
      </c>
      <c r="F24" s="6">
        <f t="shared" ref="F24" si="39">SUM(F20:F23)</f>
        <v>4950</v>
      </c>
      <c r="G24" s="6">
        <f t="shared" ref="G24" si="40">SUM(G20:G23)</f>
        <v>1803</v>
      </c>
      <c r="H24" s="7">
        <f t="shared" si="0"/>
        <v>80.030812988859921</v>
      </c>
      <c r="I24" s="7">
        <f t="shared" si="1"/>
        <v>29.872055351161386</v>
      </c>
      <c r="J24" s="6">
        <f t="shared" si="2"/>
        <v>2601</v>
      </c>
      <c r="K24" s="6">
        <f>SUM(K20:K23)</f>
        <v>662</v>
      </c>
      <c r="L24" s="6">
        <f t="shared" ref="L24" si="41">SUM(L20:L23)</f>
        <v>358</v>
      </c>
      <c r="M24" s="6">
        <f t="shared" ref="M24" si="42">SUM(M20:M23)</f>
        <v>564</v>
      </c>
      <c r="N24" s="6">
        <f t="shared" ref="N24" si="43">SUM(N20:N23)</f>
        <v>317</v>
      </c>
      <c r="O24" s="6">
        <f t="shared" ref="O24" si="44">SUM(O20:O23)</f>
        <v>254</v>
      </c>
      <c r="P24" s="6">
        <f t="shared" ref="P24" si="45">SUM(P20:P23)</f>
        <v>256</v>
      </c>
      <c r="Q24" s="6">
        <f t="shared" ref="Q24" si="46">SUM(Q20:Q23)</f>
        <v>190</v>
      </c>
    </row>
    <row r="25" spans="1:17" ht="17.100000000000001" customHeight="1" x14ac:dyDescent="0.35">
      <c r="A25" s="22" t="s">
        <v>32</v>
      </c>
      <c r="B25" s="4" t="s">
        <v>31</v>
      </c>
      <c r="C25" s="9">
        <v>32875</v>
      </c>
      <c r="D25" s="9">
        <v>7935</v>
      </c>
      <c r="E25" s="9">
        <v>5997</v>
      </c>
      <c r="F25" s="9">
        <v>3189</v>
      </c>
      <c r="G25" s="9">
        <v>1434</v>
      </c>
      <c r="H25" s="5">
        <f t="shared" si="0"/>
        <v>77.088544272136076</v>
      </c>
      <c r="I25" s="5">
        <f t="shared" si="1"/>
        <v>24.136882129277566</v>
      </c>
      <c r="J25" s="4">
        <f t="shared" si="2"/>
        <v>1609</v>
      </c>
      <c r="K25" s="3">
        <v>372</v>
      </c>
      <c r="L25" s="3">
        <v>243</v>
      </c>
      <c r="M25" s="3">
        <v>352</v>
      </c>
      <c r="N25" s="3">
        <v>181</v>
      </c>
      <c r="O25" s="3">
        <v>153</v>
      </c>
      <c r="P25" s="3">
        <v>169</v>
      </c>
      <c r="Q25" s="3">
        <v>139</v>
      </c>
    </row>
    <row r="26" spans="1:17" ht="17.100000000000001" customHeight="1" x14ac:dyDescent="0.35">
      <c r="A26" s="23"/>
      <c r="B26" s="4" t="s">
        <v>30</v>
      </c>
      <c r="C26" s="9">
        <v>11299</v>
      </c>
      <c r="D26" s="9">
        <v>3173</v>
      </c>
      <c r="E26" s="9">
        <v>2456</v>
      </c>
      <c r="F26" s="9">
        <v>1404</v>
      </c>
      <c r="G26" s="9">
        <v>529</v>
      </c>
      <c r="H26" s="5">
        <f t="shared" si="0"/>
        <v>78.705211726384363</v>
      </c>
      <c r="I26" s="5">
        <f t="shared" si="1"/>
        <v>28.082131162049741</v>
      </c>
      <c r="J26" s="4">
        <f t="shared" si="2"/>
        <v>692</v>
      </c>
      <c r="K26" s="3">
        <v>189</v>
      </c>
      <c r="L26" s="3">
        <v>101</v>
      </c>
      <c r="M26" s="3">
        <v>142</v>
      </c>
      <c r="N26" s="3">
        <v>68</v>
      </c>
      <c r="O26" s="3">
        <v>69</v>
      </c>
      <c r="P26" s="3">
        <v>73</v>
      </c>
      <c r="Q26" s="3">
        <v>50</v>
      </c>
    </row>
    <row r="27" spans="1:17" ht="17.100000000000001" customHeight="1" x14ac:dyDescent="0.35">
      <c r="A27" s="23"/>
      <c r="B27" s="8" t="s">
        <v>1</v>
      </c>
      <c r="C27" s="6">
        <f t="shared" ref="C27" si="47">SUM(C25:C26)</f>
        <v>44174</v>
      </c>
      <c r="D27" s="6">
        <f t="shared" ref="D27" si="48">SUM(D25:D26)</f>
        <v>11108</v>
      </c>
      <c r="E27" s="6">
        <f t="shared" ref="E27" si="49">SUM(E25:E26)</f>
        <v>8453</v>
      </c>
      <c r="F27" s="6">
        <f t="shared" ref="F27" si="50">SUM(F25:F26)</f>
        <v>4593</v>
      </c>
      <c r="G27" s="6">
        <f t="shared" ref="G27" si="51">SUM(G25:G26)</f>
        <v>1963</v>
      </c>
      <c r="H27" s="7">
        <f t="shared" si="0"/>
        <v>77.558263338459724</v>
      </c>
      <c r="I27" s="7">
        <f t="shared" si="1"/>
        <v>25.146013492099424</v>
      </c>
      <c r="J27" s="6">
        <f t="shared" si="2"/>
        <v>2301</v>
      </c>
      <c r="K27" s="6">
        <f>SUM(K25:K26)</f>
        <v>561</v>
      </c>
      <c r="L27" s="6">
        <f t="shared" ref="L27" si="52">SUM(L25:L26)</f>
        <v>344</v>
      </c>
      <c r="M27" s="6">
        <f t="shared" ref="M27" si="53">SUM(M25:M26)</f>
        <v>494</v>
      </c>
      <c r="N27" s="6">
        <f t="shared" ref="N27" si="54">SUM(N25:N26)</f>
        <v>249</v>
      </c>
      <c r="O27" s="6">
        <f t="shared" ref="O27" si="55">SUM(O25:O26)</f>
        <v>222</v>
      </c>
      <c r="P27" s="6">
        <f t="shared" ref="P27" si="56">SUM(P25:P26)</f>
        <v>242</v>
      </c>
      <c r="Q27" s="6">
        <f t="shared" ref="Q27" si="57">SUM(Q25:Q26)</f>
        <v>189</v>
      </c>
    </row>
    <row r="28" spans="1:17" ht="17.100000000000001" customHeight="1" x14ac:dyDescent="0.35">
      <c r="A28" s="22" t="s">
        <v>29</v>
      </c>
      <c r="B28" s="4" t="s">
        <v>28</v>
      </c>
      <c r="C28" s="9">
        <v>22769</v>
      </c>
      <c r="D28" s="9">
        <v>5941</v>
      </c>
      <c r="E28" s="9">
        <v>4553</v>
      </c>
      <c r="F28" s="9">
        <v>2505</v>
      </c>
      <c r="G28" s="9">
        <v>1066</v>
      </c>
      <c r="H28" s="5">
        <f t="shared" si="0"/>
        <v>78.431803206676918</v>
      </c>
      <c r="I28" s="5">
        <f t="shared" si="1"/>
        <v>26.092494180684263</v>
      </c>
      <c r="J28" s="4">
        <f t="shared" si="2"/>
        <v>1361</v>
      </c>
      <c r="K28" s="3">
        <v>350</v>
      </c>
      <c r="L28" s="3">
        <v>202</v>
      </c>
      <c r="M28" s="3">
        <v>289</v>
      </c>
      <c r="N28" s="3">
        <v>169</v>
      </c>
      <c r="O28" s="3">
        <v>118</v>
      </c>
      <c r="P28" s="3">
        <v>135</v>
      </c>
      <c r="Q28" s="3">
        <v>98</v>
      </c>
    </row>
    <row r="29" spans="1:17" ht="17.100000000000001" customHeight="1" x14ac:dyDescent="0.35">
      <c r="A29" s="23"/>
      <c r="B29" s="4" t="s">
        <v>27</v>
      </c>
      <c r="C29" s="9">
        <v>20946</v>
      </c>
      <c r="D29" s="9">
        <v>5454</v>
      </c>
      <c r="E29" s="9">
        <v>4159</v>
      </c>
      <c r="F29" s="9">
        <v>2272</v>
      </c>
      <c r="G29" s="9">
        <v>981</v>
      </c>
      <c r="H29" s="5">
        <f t="shared" si="0"/>
        <v>78.21591728780956</v>
      </c>
      <c r="I29" s="5">
        <f t="shared" si="1"/>
        <v>26.038384417072475</v>
      </c>
      <c r="J29" s="4">
        <f t="shared" si="2"/>
        <v>1249</v>
      </c>
      <c r="K29" s="3">
        <v>323</v>
      </c>
      <c r="L29" s="3">
        <v>150</v>
      </c>
      <c r="M29" s="3">
        <v>286</v>
      </c>
      <c r="N29" s="3">
        <v>124</v>
      </c>
      <c r="O29" s="3">
        <v>135</v>
      </c>
      <c r="P29" s="3">
        <v>123</v>
      </c>
      <c r="Q29" s="3">
        <v>108</v>
      </c>
    </row>
    <row r="30" spans="1:17" ht="17.100000000000001" customHeight="1" x14ac:dyDescent="0.35">
      <c r="A30" s="23"/>
      <c r="B30" s="8" t="s">
        <v>1</v>
      </c>
      <c r="C30" s="6">
        <f t="shared" ref="C30" si="58">SUM(C28:C29)</f>
        <v>43715</v>
      </c>
      <c r="D30" s="6">
        <f t="shared" ref="D30" si="59">SUM(D28:D29)</f>
        <v>11395</v>
      </c>
      <c r="E30" s="6">
        <f t="shared" ref="E30" si="60">SUM(E28:E29)</f>
        <v>8712</v>
      </c>
      <c r="F30" s="6">
        <f t="shared" ref="F30" si="61">SUM(F28:F29)</f>
        <v>4777</v>
      </c>
      <c r="G30" s="6">
        <f t="shared" ref="G30" si="62">SUM(G28:G29)</f>
        <v>2047</v>
      </c>
      <c r="H30" s="7">
        <f t="shared" si="0"/>
        <v>78.328741965105593</v>
      </c>
      <c r="I30" s="7">
        <f t="shared" si="1"/>
        <v>26.066567539746082</v>
      </c>
      <c r="J30" s="6">
        <f t="shared" si="2"/>
        <v>2610</v>
      </c>
      <c r="K30" s="6">
        <f>SUM(K28:K29)</f>
        <v>673</v>
      </c>
      <c r="L30" s="6">
        <f t="shared" ref="L30" si="63">SUM(L28:L29)</f>
        <v>352</v>
      </c>
      <c r="M30" s="6">
        <f t="shared" ref="M30" si="64">SUM(M28:M29)</f>
        <v>575</v>
      </c>
      <c r="N30" s="6">
        <f t="shared" ref="N30" si="65">SUM(N28:N29)</f>
        <v>293</v>
      </c>
      <c r="O30" s="6">
        <f t="shared" ref="O30" si="66">SUM(O28:O29)</f>
        <v>253</v>
      </c>
      <c r="P30" s="6">
        <f t="shared" ref="P30" si="67">SUM(P28:P29)</f>
        <v>258</v>
      </c>
      <c r="Q30" s="6">
        <f t="shared" ref="Q30" si="68">SUM(Q28:Q29)</f>
        <v>206</v>
      </c>
    </row>
    <row r="31" spans="1:17" ht="17.100000000000001" customHeight="1" x14ac:dyDescent="0.35">
      <c r="A31" s="22" t="s">
        <v>26</v>
      </c>
      <c r="B31" s="4" t="s">
        <v>25</v>
      </c>
      <c r="C31" s="9">
        <v>23871</v>
      </c>
      <c r="D31" s="9">
        <v>6180</v>
      </c>
      <c r="E31" s="9">
        <v>4363</v>
      </c>
      <c r="F31" s="9">
        <v>1843</v>
      </c>
      <c r="G31" s="9">
        <v>1351</v>
      </c>
      <c r="H31" s="5">
        <f t="shared" si="0"/>
        <v>73.206509282603719</v>
      </c>
      <c r="I31" s="5">
        <f t="shared" si="1"/>
        <v>25.889154203845671</v>
      </c>
      <c r="J31" s="4">
        <f t="shared" si="2"/>
        <v>1262</v>
      </c>
      <c r="K31" s="3">
        <v>308</v>
      </c>
      <c r="L31" s="3">
        <v>162</v>
      </c>
      <c r="M31" s="3">
        <v>296</v>
      </c>
      <c r="N31" s="3">
        <v>151</v>
      </c>
      <c r="O31" s="3">
        <v>118</v>
      </c>
      <c r="P31" s="3">
        <v>125</v>
      </c>
      <c r="Q31" s="3">
        <v>102</v>
      </c>
    </row>
    <row r="32" spans="1:17" ht="17.100000000000001" customHeight="1" x14ac:dyDescent="0.35">
      <c r="A32" s="23"/>
      <c r="B32" s="4" t="s">
        <v>24</v>
      </c>
      <c r="C32" s="9">
        <v>11994</v>
      </c>
      <c r="D32" s="9">
        <v>2884</v>
      </c>
      <c r="E32" s="9">
        <v>2017</v>
      </c>
      <c r="F32" s="9">
        <v>822</v>
      </c>
      <c r="G32" s="9">
        <v>607</v>
      </c>
      <c r="H32" s="5">
        <f t="shared" si="0"/>
        <v>70.847793753098671</v>
      </c>
      <c r="I32" s="5">
        <f t="shared" si="1"/>
        <v>24.045356011339003</v>
      </c>
      <c r="J32" s="4">
        <f t="shared" si="2"/>
        <v>596</v>
      </c>
      <c r="K32" s="3">
        <v>117</v>
      </c>
      <c r="L32" s="3">
        <v>93</v>
      </c>
      <c r="M32" s="3">
        <v>171</v>
      </c>
      <c r="N32" s="3">
        <v>65</v>
      </c>
      <c r="O32" s="3">
        <v>54</v>
      </c>
      <c r="P32" s="3">
        <v>53</v>
      </c>
      <c r="Q32" s="3">
        <v>43</v>
      </c>
    </row>
    <row r="33" spans="1:17" ht="17.100000000000001" customHeight="1" x14ac:dyDescent="0.35">
      <c r="A33" s="23"/>
      <c r="B33" s="8" t="s">
        <v>1</v>
      </c>
      <c r="C33" s="6">
        <f t="shared" ref="C33" si="69">SUM(C31:C32)</f>
        <v>35865</v>
      </c>
      <c r="D33" s="6">
        <f t="shared" ref="D33" si="70">SUM(D31:D32)</f>
        <v>9064</v>
      </c>
      <c r="E33" s="6">
        <f t="shared" ref="E33" si="71">SUM(E31:E32)</f>
        <v>6380</v>
      </c>
      <c r="F33" s="6">
        <f t="shared" ref="F33" si="72">SUM(F31:F32)</f>
        <v>2665</v>
      </c>
      <c r="G33" s="6">
        <f t="shared" ref="G33" si="73">SUM(G31:G32)</f>
        <v>1958</v>
      </c>
      <c r="H33" s="7">
        <f t="shared" si="0"/>
        <v>72.460815047021939</v>
      </c>
      <c r="I33" s="7">
        <f t="shared" si="1"/>
        <v>25.272549839676568</v>
      </c>
      <c r="J33" s="6">
        <f t="shared" si="2"/>
        <v>1858</v>
      </c>
      <c r="K33" s="6">
        <f>SUM(K31:K32)</f>
        <v>425</v>
      </c>
      <c r="L33" s="6">
        <f t="shared" ref="L33" si="74">SUM(L31:L32)</f>
        <v>255</v>
      </c>
      <c r="M33" s="6">
        <f t="shared" ref="M33" si="75">SUM(M31:M32)</f>
        <v>467</v>
      </c>
      <c r="N33" s="6">
        <f t="shared" ref="N33" si="76">SUM(N31:N32)</f>
        <v>216</v>
      </c>
      <c r="O33" s="6">
        <f t="shared" ref="O33" si="77">SUM(O31:O32)</f>
        <v>172</v>
      </c>
      <c r="P33" s="6">
        <f t="shared" ref="P33" si="78">SUM(P31:P32)</f>
        <v>178</v>
      </c>
      <c r="Q33" s="6">
        <f t="shared" ref="Q33" si="79">SUM(Q31:Q32)</f>
        <v>145</v>
      </c>
    </row>
    <row r="34" spans="1:17" ht="17.100000000000001" customHeight="1" x14ac:dyDescent="0.35">
      <c r="A34" s="22" t="s">
        <v>23</v>
      </c>
      <c r="B34" s="4" t="s">
        <v>22</v>
      </c>
      <c r="C34" s="9">
        <v>19063</v>
      </c>
      <c r="D34" s="9">
        <v>5080</v>
      </c>
      <c r="E34" s="9">
        <v>3585</v>
      </c>
      <c r="F34" s="9">
        <v>1513</v>
      </c>
      <c r="G34" s="9">
        <v>1104</v>
      </c>
      <c r="H34" s="5">
        <f t="shared" si="0"/>
        <v>72.998605299860529</v>
      </c>
      <c r="I34" s="5">
        <f t="shared" si="1"/>
        <v>26.648481351308817</v>
      </c>
      <c r="J34" s="4">
        <f t="shared" si="2"/>
        <v>1044</v>
      </c>
      <c r="K34" s="3">
        <v>235</v>
      </c>
      <c r="L34" s="3">
        <v>137</v>
      </c>
      <c r="M34" s="3">
        <v>251</v>
      </c>
      <c r="N34" s="3">
        <v>144</v>
      </c>
      <c r="O34" s="3">
        <v>100</v>
      </c>
      <c r="P34" s="3">
        <v>107</v>
      </c>
      <c r="Q34" s="3">
        <v>70</v>
      </c>
    </row>
    <row r="35" spans="1:17" ht="17.100000000000001" customHeight="1" x14ac:dyDescent="0.35">
      <c r="A35" s="23"/>
      <c r="B35" s="4" t="s">
        <v>21</v>
      </c>
      <c r="C35" s="9">
        <v>27195</v>
      </c>
      <c r="D35" s="9">
        <v>7013</v>
      </c>
      <c r="E35" s="9">
        <v>4970</v>
      </c>
      <c r="F35" s="9">
        <v>2143</v>
      </c>
      <c r="G35" s="9">
        <v>1544</v>
      </c>
      <c r="H35" s="5">
        <f t="shared" si="0"/>
        <v>74.185110663983906</v>
      </c>
      <c r="I35" s="5">
        <f t="shared" si="1"/>
        <v>25.787828644971501</v>
      </c>
      <c r="J35" s="4">
        <f t="shared" si="2"/>
        <v>1378</v>
      </c>
      <c r="K35" s="3">
        <v>331</v>
      </c>
      <c r="L35" s="3">
        <v>172</v>
      </c>
      <c r="M35" s="3">
        <v>299</v>
      </c>
      <c r="N35" s="3">
        <v>197</v>
      </c>
      <c r="O35" s="3">
        <v>143</v>
      </c>
      <c r="P35" s="3">
        <v>150</v>
      </c>
      <c r="Q35" s="3">
        <v>86</v>
      </c>
    </row>
    <row r="36" spans="1:17" ht="17.100000000000001" customHeight="1" x14ac:dyDescent="0.35">
      <c r="A36" s="23"/>
      <c r="B36" s="8" t="s">
        <v>1</v>
      </c>
      <c r="C36" s="6">
        <f t="shared" ref="C36" si="80">SUM(C34:C35)</f>
        <v>46258</v>
      </c>
      <c r="D36" s="6">
        <f t="shared" ref="D36" si="81">SUM(D34:D35)</f>
        <v>12093</v>
      </c>
      <c r="E36" s="6">
        <f t="shared" ref="E36" si="82">SUM(E34:E35)</f>
        <v>8555</v>
      </c>
      <c r="F36" s="6">
        <f t="shared" ref="F36" si="83">SUM(F34:F35)</f>
        <v>3656</v>
      </c>
      <c r="G36" s="6">
        <f t="shared" ref="G36" si="84">SUM(G34:G35)</f>
        <v>2648</v>
      </c>
      <c r="H36" s="7">
        <f t="shared" si="0"/>
        <v>73.687901811805958</v>
      </c>
      <c r="I36" s="7">
        <f t="shared" si="1"/>
        <v>26.142505080202344</v>
      </c>
      <c r="J36" s="6">
        <f t="shared" si="2"/>
        <v>2422</v>
      </c>
      <c r="K36" s="6">
        <f>SUM(K34:K35)</f>
        <v>566</v>
      </c>
      <c r="L36" s="6">
        <f t="shared" ref="L36" si="85">SUM(L34:L35)</f>
        <v>309</v>
      </c>
      <c r="M36" s="6">
        <f t="shared" ref="M36" si="86">SUM(M34:M35)</f>
        <v>550</v>
      </c>
      <c r="N36" s="6">
        <f t="shared" ref="N36" si="87">SUM(N34:N35)</f>
        <v>341</v>
      </c>
      <c r="O36" s="6">
        <f t="shared" ref="O36" si="88">SUM(O34:O35)</f>
        <v>243</v>
      </c>
      <c r="P36" s="6">
        <f t="shared" ref="P36" si="89">SUM(P34:P35)</f>
        <v>257</v>
      </c>
      <c r="Q36" s="6">
        <f t="shared" ref="Q36" si="90">SUM(Q34:Q35)</f>
        <v>156</v>
      </c>
    </row>
    <row r="37" spans="1:17" ht="17.100000000000001" customHeight="1" x14ac:dyDescent="0.35">
      <c r="A37" s="23" t="s">
        <v>20</v>
      </c>
      <c r="B37" s="4" t="s">
        <v>19</v>
      </c>
      <c r="C37" s="9">
        <v>14351</v>
      </c>
      <c r="D37" s="9">
        <v>4737</v>
      </c>
      <c r="E37" s="9">
        <v>3406</v>
      </c>
      <c r="F37" s="9">
        <v>1562</v>
      </c>
      <c r="G37" s="9">
        <v>969</v>
      </c>
      <c r="H37" s="5">
        <f t="shared" ref="H37:H56" si="91">SUM(F37+G37)/E37*100</f>
        <v>74.310041103934239</v>
      </c>
      <c r="I37" s="5">
        <f t="shared" ref="I37:I56" si="92">SUM(D37)/C37*100</f>
        <v>33.008152741969198</v>
      </c>
      <c r="J37" s="4">
        <f t="shared" ref="J37:J56" si="93">SUM(K37:Q37)</f>
        <v>1022</v>
      </c>
      <c r="K37" s="3">
        <v>299</v>
      </c>
      <c r="L37" s="3">
        <v>107</v>
      </c>
      <c r="M37" s="3">
        <v>231</v>
      </c>
      <c r="N37" s="3">
        <v>106</v>
      </c>
      <c r="O37" s="3">
        <v>110</v>
      </c>
      <c r="P37" s="3">
        <v>103</v>
      </c>
      <c r="Q37" s="3">
        <v>66</v>
      </c>
    </row>
    <row r="38" spans="1:17" ht="17.100000000000001" customHeight="1" x14ac:dyDescent="0.35">
      <c r="A38" s="23"/>
      <c r="B38" s="4" t="s">
        <v>18</v>
      </c>
      <c r="C38" s="9">
        <v>4698</v>
      </c>
      <c r="D38" s="9">
        <v>1755</v>
      </c>
      <c r="E38" s="9">
        <v>1321</v>
      </c>
      <c r="F38" s="9">
        <v>704</v>
      </c>
      <c r="G38" s="9">
        <v>300</v>
      </c>
      <c r="H38" s="5">
        <f t="shared" si="91"/>
        <v>76.003028009084034</v>
      </c>
      <c r="I38" s="5">
        <f t="shared" si="92"/>
        <v>37.356321839080458</v>
      </c>
      <c r="J38" s="4">
        <f t="shared" si="93"/>
        <v>490</v>
      </c>
      <c r="K38" s="3">
        <v>127</v>
      </c>
      <c r="L38" s="3">
        <v>71</v>
      </c>
      <c r="M38" s="3">
        <v>85</v>
      </c>
      <c r="N38" s="3">
        <v>67</v>
      </c>
      <c r="O38" s="3">
        <v>44</v>
      </c>
      <c r="P38" s="3">
        <v>48</v>
      </c>
      <c r="Q38" s="3">
        <v>48</v>
      </c>
    </row>
    <row r="39" spans="1:17" ht="17.100000000000001" customHeight="1" x14ac:dyDescent="0.35">
      <c r="A39" s="23"/>
      <c r="B39" s="4" t="s">
        <v>17</v>
      </c>
      <c r="C39" s="9">
        <v>6951</v>
      </c>
      <c r="D39" s="9">
        <v>2769</v>
      </c>
      <c r="E39" s="9">
        <v>2015</v>
      </c>
      <c r="F39" s="9">
        <v>960</v>
      </c>
      <c r="G39" s="9">
        <v>557</v>
      </c>
      <c r="H39" s="5">
        <f t="shared" si="91"/>
        <v>75.285359801488838</v>
      </c>
      <c r="I39" s="5">
        <f t="shared" si="92"/>
        <v>39.835994820889084</v>
      </c>
      <c r="J39" s="4">
        <f t="shared" si="93"/>
        <v>638</v>
      </c>
      <c r="K39" s="3">
        <v>150</v>
      </c>
      <c r="L39" s="3">
        <v>82</v>
      </c>
      <c r="M39" s="3">
        <v>142</v>
      </c>
      <c r="N39" s="3">
        <v>84</v>
      </c>
      <c r="O39" s="3">
        <v>71</v>
      </c>
      <c r="P39" s="3">
        <v>64</v>
      </c>
      <c r="Q39" s="3">
        <v>45</v>
      </c>
    </row>
    <row r="40" spans="1:17" ht="17.100000000000001" customHeight="1" x14ac:dyDescent="0.35">
      <c r="A40" s="23"/>
      <c r="B40" s="4" t="s">
        <v>16</v>
      </c>
      <c r="C40" s="9">
        <v>1049</v>
      </c>
      <c r="D40" s="9">
        <v>652</v>
      </c>
      <c r="E40" s="9">
        <v>487</v>
      </c>
      <c r="F40" s="9">
        <v>269</v>
      </c>
      <c r="G40" s="9">
        <v>110</v>
      </c>
      <c r="H40" s="5">
        <f t="shared" si="91"/>
        <v>77.823408624229984</v>
      </c>
      <c r="I40" s="5">
        <f t="shared" si="92"/>
        <v>62.154432793136316</v>
      </c>
      <c r="J40" s="4">
        <f t="shared" si="93"/>
        <v>203</v>
      </c>
      <c r="K40" s="3">
        <v>57</v>
      </c>
      <c r="L40" s="3">
        <v>25</v>
      </c>
      <c r="M40" s="3">
        <v>47</v>
      </c>
      <c r="N40" s="3">
        <v>30</v>
      </c>
      <c r="O40" s="3">
        <v>18</v>
      </c>
      <c r="P40" s="3">
        <v>20</v>
      </c>
      <c r="Q40" s="3">
        <v>6</v>
      </c>
    </row>
    <row r="41" spans="1:17" ht="17.100000000000001" customHeight="1" x14ac:dyDescent="0.35">
      <c r="A41" s="23"/>
      <c r="B41" s="8" t="s">
        <v>1</v>
      </c>
      <c r="C41" s="6">
        <f t="shared" ref="C41" si="94">SUM(C37:C40)</f>
        <v>27049</v>
      </c>
      <c r="D41" s="6">
        <f t="shared" ref="D41" si="95">SUM(D37:D40)</f>
        <v>9913</v>
      </c>
      <c r="E41" s="6">
        <f t="shared" ref="E41" si="96">SUM(E37:E40)</f>
        <v>7229</v>
      </c>
      <c r="F41" s="6">
        <f t="shared" ref="F41" si="97">SUM(F37:F40)</f>
        <v>3495</v>
      </c>
      <c r="G41" s="6">
        <f>SUM(G37:G40)</f>
        <v>1936</v>
      </c>
      <c r="H41" s="7">
        <f>SUM(F41+G41)/E41*100</f>
        <v>75.127956840503529</v>
      </c>
      <c r="I41" s="7">
        <f>SUM(D41)/C41*100</f>
        <v>36.648304928093459</v>
      </c>
      <c r="J41" s="6">
        <f>SUM(K41:Q41)</f>
        <v>2353</v>
      </c>
      <c r="K41" s="6">
        <f>SUM(K37:K40)</f>
        <v>633</v>
      </c>
      <c r="L41" s="6">
        <f t="shared" ref="L41" si="98">SUM(L37:L40)</f>
        <v>285</v>
      </c>
      <c r="M41" s="6">
        <f t="shared" ref="M41" si="99">SUM(M37:M40)</f>
        <v>505</v>
      </c>
      <c r="N41" s="6">
        <f t="shared" ref="N41" si="100">SUM(N37:N40)</f>
        <v>287</v>
      </c>
      <c r="O41" s="6">
        <f t="shared" ref="O41" si="101">SUM(O37:O40)</f>
        <v>243</v>
      </c>
      <c r="P41" s="6">
        <f t="shared" ref="P41" si="102">SUM(P37:P40)</f>
        <v>235</v>
      </c>
      <c r="Q41" s="6">
        <f t="shared" ref="Q41" si="103">SUM(Q37:Q40)</f>
        <v>165</v>
      </c>
    </row>
    <row r="42" spans="1:17" ht="17.100000000000001" customHeight="1" x14ac:dyDescent="0.35">
      <c r="A42" s="23" t="s">
        <v>15</v>
      </c>
      <c r="B42" s="4" t="s">
        <v>14</v>
      </c>
      <c r="C42" s="9">
        <v>3261</v>
      </c>
      <c r="D42" s="9">
        <v>2224</v>
      </c>
      <c r="E42" s="9">
        <v>1570</v>
      </c>
      <c r="F42" s="9">
        <v>817</v>
      </c>
      <c r="G42" s="9">
        <v>492</v>
      </c>
      <c r="H42" s="5">
        <f t="shared" si="91"/>
        <v>83.375796178343947</v>
      </c>
      <c r="I42" s="5">
        <f t="shared" si="92"/>
        <v>68.199938669119902</v>
      </c>
      <c r="J42" s="4">
        <f t="shared" si="93"/>
        <v>673</v>
      </c>
      <c r="K42" s="3">
        <v>238</v>
      </c>
      <c r="L42" s="3">
        <v>79</v>
      </c>
      <c r="M42" s="3">
        <v>107</v>
      </c>
      <c r="N42" s="3">
        <v>71</v>
      </c>
      <c r="O42" s="3">
        <v>75</v>
      </c>
      <c r="P42" s="3">
        <v>64</v>
      </c>
      <c r="Q42" s="3">
        <v>39</v>
      </c>
    </row>
    <row r="43" spans="1:17" ht="17.100000000000001" customHeight="1" x14ac:dyDescent="0.35">
      <c r="A43" s="23"/>
      <c r="B43" s="8" t="s">
        <v>1</v>
      </c>
      <c r="C43" s="6">
        <f>SUM(C42)</f>
        <v>3261</v>
      </c>
      <c r="D43" s="6">
        <f t="shared" ref="D43" si="104">SUM(D42)</f>
        <v>2224</v>
      </c>
      <c r="E43" s="6">
        <f t="shared" ref="E43" si="105">SUM(E42)</f>
        <v>1570</v>
      </c>
      <c r="F43" s="6">
        <f t="shared" ref="F43" si="106">SUM(F42)</f>
        <v>817</v>
      </c>
      <c r="G43" s="6">
        <f>SUM(G42)</f>
        <v>492</v>
      </c>
      <c r="H43" s="7">
        <f>SUM(F43+G43)/E43*100</f>
        <v>83.375796178343947</v>
      </c>
      <c r="I43" s="7">
        <f>SUM(D43)/C43*100</f>
        <v>68.199938669119902</v>
      </c>
      <c r="J43" s="6">
        <f t="shared" si="93"/>
        <v>673</v>
      </c>
      <c r="K43" s="6">
        <f>SUM(K42)</f>
        <v>238</v>
      </c>
      <c r="L43" s="6">
        <f t="shared" ref="L43" si="107">SUM(L42)</f>
        <v>79</v>
      </c>
      <c r="M43" s="6">
        <f t="shared" ref="M43" si="108">SUM(M42)</f>
        <v>107</v>
      </c>
      <c r="N43" s="6">
        <f t="shared" ref="N43" si="109">SUM(N42)</f>
        <v>71</v>
      </c>
      <c r="O43" s="6">
        <f t="shared" ref="O43" si="110">SUM(O42)</f>
        <v>75</v>
      </c>
      <c r="P43" s="6">
        <f t="shared" ref="P43:Q43" si="111">SUM(P42)</f>
        <v>64</v>
      </c>
      <c r="Q43" s="6">
        <f t="shared" si="111"/>
        <v>39</v>
      </c>
    </row>
    <row r="44" spans="1:17" ht="17.100000000000001" customHeight="1" x14ac:dyDescent="0.35">
      <c r="A44" s="28" t="s">
        <v>74</v>
      </c>
      <c r="B44" s="4" t="s">
        <v>13</v>
      </c>
      <c r="C44" s="9">
        <v>10050</v>
      </c>
      <c r="D44" s="9">
        <v>2862</v>
      </c>
      <c r="E44" s="9">
        <v>2001</v>
      </c>
      <c r="F44" s="9">
        <v>835</v>
      </c>
      <c r="G44" s="9">
        <v>639</v>
      </c>
      <c r="H44" s="5">
        <f t="shared" si="91"/>
        <v>73.6631684157921</v>
      </c>
      <c r="I44" s="5">
        <f t="shared" si="92"/>
        <v>28.477611940298509</v>
      </c>
      <c r="J44" s="4">
        <f t="shared" si="93"/>
        <v>553</v>
      </c>
      <c r="K44" s="3">
        <v>143</v>
      </c>
      <c r="L44" s="3">
        <v>80</v>
      </c>
      <c r="M44" s="3">
        <v>117</v>
      </c>
      <c r="N44" s="3">
        <v>63</v>
      </c>
      <c r="O44" s="3">
        <v>59</v>
      </c>
      <c r="P44" s="3">
        <v>47</v>
      </c>
      <c r="Q44" s="3">
        <v>44</v>
      </c>
    </row>
    <row r="45" spans="1:17" ht="17.100000000000001" customHeight="1" x14ac:dyDescent="0.35">
      <c r="A45" s="29"/>
      <c r="B45" s="4" t="s">
        <v>12</v>
      </c>
      <c r="C45" s="9">
        <v>19969</v>
      </c>
      <c r="D45" s="9">
        <v>5119</v>
      </c>
      <c r="E45" s="9">
        <v>3613</v>
      </c>
      <c r="F45" s="9">
        <v>1526</v>
      </c>
      <c r="G45" s="9">
        <v>1116</v>
      </c>
      <c r="H45" s="5">
        <f t="shared" si="91"/>
        <v>73.12482701356214</v>
      </c>
      <c r="I45" s="5">
        <f t="shared" si="92"/>
        <v>25.634733837448042</v>
      </c>
      <c r="J45" s="4">
        <f t="shared" si="93"/>
        <v>1013</v>
      </c>
      <c r="K45" s="3">
        <v>254</v>
      </c>
      <c r="L45" s="3">
        <v>120</v>
      </c>
      <c r="M45" s="3">
        <v>218</v>
      </c>
      <c r="N45" s="3">
        <v>121</v>
      </c>
      <c r="O45" s="3">
        <v>96</v>
      </c>
      <c r="P45" s="3">
        <v>129</v>
      </c>
      <c r="Q45" s="3">
        <v>75</v>
      </c>
    </row>
    <row r="46" spans="1:17" ht="17.100000000000001" customHeight="1" x14ac:dyDescent="0.35">
      <c r="A46" s="30"/>
      <c r="B46" s="8" t="s">
        <v>1</v>
      </c>
      <c r="C46" s="6">
        <f>SUM(C44:C45)</f>
        <v>30019</v>
      </c>
      <c r="D46" s="6">
        <f>SUM(D44:D45)</f>
        <v>7981</v>
      </c>
      <c r="E46" s="6">
        <f>SUM(E44:E45)</f>
        <v>5614</v>
      </c>
      <c r="F46" s="6">
        <f>SUM(F44:F45)</f>
        <v>2361</v>
      </c>
      <c r="G46" s="6">
        <f>SUM(G44:G45)</f>
        <v>1755</v>
      </c>
      <c r="H46" s="7">
        <f>SUM(F46+G46)/E46*100</f>
        <v>73.316708229426425</v>
      </c>
      <c r="I46" s="7">
        <f>SUM(D46)/C46*100</f>
        <v>26.586495219694196</v>
      </c>
      <c r="J46" s="6">
        <f>SUM(K46:Q46)</f>
        <v>1566</v>
      </c>
      <c r="K46" s="6">
        <f t="shared" ref="K46:Q46" si="112">SUM(K44:K45)</f>
        <v>397</v>
      </c>
      <c r="L46" s="6">
        <f t="shared" si="112"/>
        <v>200</v>
      </c>
      <c r="M46" s="6">
        <f t="shared" si="112"/>
        <v>335</v>
      </c>
      <c r="N46" s="6">
        <f t="shared" si="112"/>
        <v>184</v>
      </c>
      <c r="O46" s="6">
        <f t="shared" si="112"/>
        <v>155</v>
      </c>
      <c r="P46" s="6">
        <f t="shared" si="112"/>
        <v>176</v>
      </c>
      <c r="Q46" s="6">
        <f t="shared" si="112"/>
        <v>119</v>
      </c>
    </row>
    <row r="47" spans="1:17" ht="17.100000000000001" customHeight="1" x14ac:dyDescent="0.35">
      <c r="A47" s="28" t="s">
        <v>75</v>
      </c>
      <c r="B47" s="4" t="s">
        <v>11</v>
      </c>
      <c r="C47" s="9">
        <v>12044</v>
      </c>
      <c r="D47" s="9">
        <v>3763</v>
      </c>
      <c r="E47" s="9">
        <v>2705</v>
      </c>
      <c r="F47" s="9">
        <v>1243</v>
      </c>
      <c r="G47" s="9">
        <v>765</v>
      </c>
      <c r="H47" s="5">
        <f t="shared" si="91"/>
        <v>74.232902033271714</v>
      </c>
      <c r="I47" s="5">
        <f t="shared" si="92"/>
        <v>31.243772832945865</v>
      </c>
      <c r="J47" s="4">
        <f t="shared" si="93"/>
        <v>744</v>
      </c>
      <c r="K47" s="3">
        <v>184</v>
      </c>
      <c r="L47" s="3">
        <v>95</v>
      </c>
      <c r="M47" s="3">
        <v>151</v>
      </c>
      <c r="N47" s="3">
        <v>103</v>
      </c>
      <c r="O47" s="3">
        <v>67</v>
      </c>
      <c r="P47" s="3">
        <v>86</v>
      </c>
      <c r="Q47" s="3">
        <v>58</v>
      </c>
    </row>
    <row r="48" spans="1:17" ht="17.100000000000001" customHeight="1" x14ac:dyDescent="0.35">
      <c r="A48" s="29"/>
      <c r="B48" s="4" t="s">
        <v>10</v>
      </c>
      <c r="C48" s="9">
        <v>11253</v>
      </c>
      <c r="D48" s="9">
        <v>3615</v>
      </c>
      <c r="E48" s="9">
        <v>2557</v>
      </c>
      <c r="F48" s="9">
        <v>1108</v>
      </c>
      <c r="G48" s="9">
        <v>800</v>
      </c>
      <c r="H48" s="5">
        <f t="shared" si="91"/>
        <v>74.618693781775519</v>
      </c>
      <c r="I48" s="5">
        <f t="shared" si="92"/>
        <v>32.124766728872302</v>
      </c>
      <c r="J48" s="4">
        <f t="shared" si="93"/>
        <v>749</v>
      </c>
      <c r="K48" s="3">
        <v>172</v>
      </c>
      <c r="L48" s="3">
        <v>95</v>
      </c>
      <c r="M48" s="3">
        <v>153</v>
      </c>
      <c r="N48" s="3">
        <v>86</v>
      </c>
      <c r="O48" s="3">
        <v>90</v>
      </c>
      <c r="P48" s="3">
        <v>87</v>
      </c>
      <c r="Q48" s="3">
        <v>66</v>
      </c>
    </row>
    <row r="49" spans="1:17" ht="17.100000000000001" customHeight="1" x14ac:dyDescent="0.35">
      <c r="A49" s="30"/>
      <c r="B49" s="8" t="s">
        <v>1</v>
      </c>
      <c r="C49" s="6">
        <f>SUM(C47:C48)</f>
        <v>23297</v>
      </c>
      <c r="D49" s="6">
        <f>SUM(D47:D48)</f>
        <v>7378</v>
      </c>
      <c r="E49" s="6">
        <f>SUM(E47:E48)</f>
        <v>5262</v>
      </c>
      <c r="F49" s="6">
        <f>SUM(F47:F48)</f>
        <v>2351</v>
      </c>
      <c r="G49" s="6">
        <f>SUM(G47:G48)</f>
        <v>1565</v>
      </c>
      <c r="H49" s="7">
        <f>SUM(F49+G49)/E49*100</f>
        <v>74.420372481946032</v>
      </c>
      <c r="I49" s="7">
        <f>SUM(D49)/C49*100</f>
        <v>31.669313645533759</v>
      </c>
      <c r="J49" s="6">
        <f>SUM(K49:Q49)</f>
        <v>1493</v>
      </c>
      <c r="K49" s="6">
        <f t="shared" ref="K49:Q49" si="113">SUM(K47:K48)</f>
        <v>356</v>
      </c>
      <c r="L49" s="6">
        <f t="shared" si="113"/>
        <v>190</v>
      </c>
      <c r="M49" s="6">
        <f t="shared" si="113"/>
        <v>304</v>
      </c>
      <c r="N49" s="6">
        <f t="shared" si="113"/>
        <v>189</v>
      </c>
      <c r="O49" s="6">
        <f t="shared" si="113"/>
        <v>157</v>
      </c>
      <c r="P49" s="6">
        <f t="shared" si="113"/>
        <v>173</v>
      </c>
      <c r="Q49" s="6">
        <f t="shared" si="113"/>
        <v>124</v>
      </c>
    </row>
    <row r="50" spans="1:17" ht="17.100000000000001" customHeight="1" x14ac:dyDescent="0.35">
      <c r="A50" s="23" t="s">
        <v>9</v>
      </c>
      <c r="B50" s="4" t="s">
        <v>8</v>
      </c>
      <c r="C50" s="9">
        <v>1047</v>
      </c>
      <c r="D50" s="9">
        <v>552</v>
      </c>
      <c r="E50" s="9">
        <v>377</v>
      </c>
      <c r="F50" s="9">
        <v>153</v>
      </c>
      <c r="G50" s="9">
        <v>116</v>
      </c>
      <c r="H50" s="5">
        <f t="shared" si="91"/>
        <v>71.352785145888603</v>
      </c>
      <c r="I50" s="5">
        <f t="shared" si="92"/>
        <v>52.722063037249278</v>
      </c>
      <c r="J50" s="4">
        <f t="shared" si="93"/>
        <v>114</v>
      </c>
      <c r="K50" s="3">
        <v>27</v>
      </c>
      <c r="L50" s="3">
        <v>12</v>
      </c>
      <c r="M50" s="3">
        <v>28</v>
      </c>
      <c r="N50" s="3">
        <v>14</v>
      </c>
      <c r="O50" s="3">
        <v>6</v>
      </c>
      <c r="P50" s="3">
        <v>13</v>
      </c>
      <c r="Q50" s="3">
        <v>14</v>
      </c>
    </row>
    <row r="51" spans="1:17" ht="17.100000000000001" customHeight="1" x14ac:dyDescent="0.35">
      <c r="A51" s="23"/>
      <c r="B51" s="4" t="s">
        <v>7</v>
      </c>
      <c r="C51" s="9">
        <v>773</v>
      </c>
      <c r="D51" s="9">
        <v>458</v>
      </c>
      <c r="E51" s="9">
        <v>321</v>
      </c>
      <c r="F51" s="9">
        <v>156</v>
      </c>
      <c r="G51" s="9">
        <v>83</v>
      </c>
      <c r="H51" s="5">
        <f t="shared" si="91"/>
        <v>74.454828660436135</v>
      </c>
      <c r="I51" s="5">
        <f t="shared" si="92"/>
        <v>59.2496765847348</v>
      </c>
      <c r="J51" s="4">
        <f t="shared" si="93"/>
        <v>122</v>
      </c>
      <c r="K51" s="3">
        <v>13</v>
      </c>
      <c r="L51" s="3">
        <v>16</v>
      </c>
      <c r="M51" s="3">
        <v>20</v>
      </c>
      <c r="N51" s="3">
        <v>24</v>
      </c>
      <c r="O51" s="3">
        <v>19</v>
      </c>
      <c r="P51" s="3">
        <v>14</v>
      </c>
      <c r="Q51" s="3">
        <v>16</v>
      </c>
    </row>
    <row r="52" spans="1:17" ht="17.100000000000001" customHeight="1" x14ac:dyDescent="0.35">
      <c r="A52" s="23"/>
      <c r="B52" s="4" t="s">
        <v>6</v>
      </c>
      <c r="C52" s="9">
        <v>1801</v>
      </c>
      <c r="D52" s="9">
        <v>751</v>
      </c>
      <c r="E52" s="9">
        <v>534</v>
      </c>
      <c r="F52" s="9">
        <v>232</v>
      </c>
      <c r="G52" s="9">
        <v>145</v>
      </c>
      <c r="H52" s="5">
        <f t="shared" si="91"/>
        <v>70.599250936329582</v>
      </c>
      <c r="I52" s="5">
        <f t="shared" si="92"/>
        <v>41.699056079955582</v>
      </c>
      <c r="J52" s="4">
        <f t="shared" si="93"/>
        <v>190</v>
      </c>
      <c r="K52" s="3">
        <v>35</v>
      </c>
      <c r="L52" s="3">
        <v>25</v>
      </c>
      <c r="M52" s="3">
        <v>29</v>
      </c>
      <c r="N52" s="3">
        <v>29</v>
      </c>
      <c r="O52" s="3">
        <v>27</v>
      </c>
      <c r="P52" s="3">
        <v>26</v>
      </c>
      <c r="Q52" s="3">
        <v>19</v>
      </c>
    </row>
    <row r="53" spans="1:17" ht="17.100000000000001" customHeight="1" x14ac:dyDescent="0.35">
      <c r="A53" s="23"/>
      <c r="B53" s="4" t="s">
        <v>5</v>
      </c>
      <c r="C53" s="9">
        <v>1981</v>
      </c>
      <c r="D53" s="9">
        <v>829</v>
      </c>
      <c r="E53" s="9">
        <v>563</v>
      </c>
      <c r="F53" s="9">
        <v>232</v>
      </c>
      <c r="G53" s="9">
        <v>171</v>
      </c>
      <c r="H53" s="5">
        <f t="shared" si="91"/>
        <v>71.580817051509769</v>
      </c>
      <c r="I53" s="5">
        <f t="shared" si="92"/>
        <v>41.847551741544677</v>
      </c>
      <c r="J53" s="4">
        <f t="shared" si="93"/>
        <v>194</v>
      </c>
      <c r="K53" s="3">
        <v>43</v>
      </c>
      <c r="L53" s="3">
        <v>22</v>
      </c>
      <c r="M53" s="3">
        <v>32</v>
      </c>
      <c r="N53" s="3">
        <v>29</v>
      </c>
      <c r="O53" s="3">
        <v>19</v>
      </c>
      <c r="P53" s="3">
        <v>26</v>
      </c>
      <c r="Q53" s="3">
        <v>23</v>
      </c>
    </row>
    <row r="54" spans="1:17" ht="17.100000000000001" customHeight="1" x14ac:dyDescent="0.35">
      <c r="A54" s="23"/>
      <c r="B54" s="4" t="s">
        <v>4</v>
      </c>
      <c r="C54" s="9">
        <v>7761</v>
      </c>
      <c r="D54" s="9">
        <v>2536</v>
      </c>
      <c r="E54" s="9">
        <v>1817</v>
      </c>
      <c r="F54" s="9">
        <v>823</v>
      </c>
      <c r="G54" s="9">
        <v>518</v>
      </c>
      <c r="H54" s="5">
        <f t="shared" si="91"/>
        <v>73.80297193175565</v>
      </c>
      <c r="I54" s="5">
        <f t="shared" si="92"/>
        <v>32.676201520422623</v>
      </c>
      <c r="J54" s="4">
        <f t="shared" si="93"/>
        <v>545</v>
      </c>
      <c r="K54" s="3">
        <v>146</v>
      </c>
      <c r="L54" s="3">
        <v>68</v>
      </c>
      <c r="M54" s="3">
        <v>119</v>
      </c>
      <c r="N54" s="3">
        <v>64</v>
      </c>
      <c r="O54" s="3">
        <v>57</v>
      </c>
      <c r="P54" s="3">
        <v>40</v>
      </c>
      <c r="Q54" s="3">
        <v>51</v>
      </c>
    </row>
    <row r="55" spans="1:17" ht="17.100000000000001" customHeight="1" x14ac:dyDescent="0.35">
      <c r="A55" s="23"/>
      <c r="B55" s="4" t="s">
        <v>3</v>
      </c>
      <c r="C55" s="9">
        <v>5362</v>
      </c>
      <c r="D55" s="9">
        <v>1887</v>
      </c>
      <c r="E55" s="9">
        <v>1319</v>
      </c>
      <c r="F55" s="9">
        <v>569</v>
      </c>
      <c r="G55" s="9">
        <v>399</v>
      </c>
      <c r="H55" s="5">
        <f t="shared" si="91"/>
        <v>73.388931008339654</v>
      </c>
      <c r="I55" s="5">
        <f t="shared" si="92"/>
        <v>35.192092502797465</v>
      </c>
      <c r="J55" s="4">
        <f t="shared" si="93"/>
        <v>408</v>
      </c>
      <c r="K55" s="3">
        <v>89</v>
      </c>
      <c r="L55" s="3">
        <v>55</v>
      </c>
      <c r="M55" s="3">
        <v>75</v>
      </c>
      <c r="N55" s="3">
        <v>63</v>
      </c>
      <c r="O55" s="3">
        <v>39</v>
      </c>
      <c r="P55" s="3">
        <v>46</v>
      </c>
      <c r="Q55" s="3">
        <v>41</v>
      </c>
    </row>
    <row r="56" spans="1:17" ht="17.100000000000001" customHeight="1" x14ac:dyDescent="0.35">
      <c r="A56" s="23"/>
      <c r="B56" s="4" t="s">
        <v>2</v>
      </c>
      <c r="C56" s="9">
        <v>6939</v>
      </c>
      <c r="D56" s="9">
        <v>2468</v>
      </c>
      <c r="E56" s="9">
        <v>1691</v>
      </c>
      <c r="F56" s="9">
        <v>662</v>
      </c>
      <c r="G56" s="9">
        <v>541</v>
      </c>
      <c r="H56" s="5">
        <f t="shared" si="91"/>
        <v>71.141336487285628</v>
      </c>
      <c r="I56" s="5">
        <f t="shared" si="92"/>
        <v>35.567084594321948</v>
      </c>
      <c r="J56" s="4">
        <f t="shared" si="93"/>
        <v>470</v>
      </c>
      <c r="K56" s="3">
        <v>131</v>
      </c>
      <c r="L56" s="3">
        <v>60</v>
      </c>
      <c r="M56" s="3">
        <v>88</v>
      </c>
      <c r="N56" s="3">
        <v>53</v>
      </c>
      <c r="O56" s="3">
        <v>45</v>
      </c>
      <c r="P56" s="3">
        <v>62</v>
      </c>
      <c r="Q56" s="3">
        <v>31</v>
      </c>
    </row>
    <row r="57" spans="1:17" ht="17.100000000000001" customHeight="1" x14ac:dyDescent="0.35">
      <c r="A57" s="23"/>
      <c r="B57" s="8" t="s">
        <v>1</v>
      </c>
      <c r="C57" s="17">
        <f>SUM(C50:C56)</f>
        <v>25664</v>
      </c>
      <c r="D57" s="17">
        <f>SUM(D50:D56)</f>
        <v>9481</v>
      </c>
      <c r="E57" s="17">
        <f>SUM(E50:E56)</f>
        <v>6622</v>
      </c>
      <c r="F57" s="17">
        <f>SUM(F50:F56)</f>
        <v>2827</v>
      </c>
      <c r="G57" s="17">
        <f>SUM(G50:G56)</f>
        <v>1973</v>
      </c>
      <c r="H57" s="7">
        <f>SUM(F57+G57)/E57*100</f>
        <v>72.485653881002719</v>
      </c>
      <c r="I57" s="7">
        <f>SUM(D57)/C57*100</f>
        <v>36.942799251870326</v>
      </c>
      <c r="J57" s="6">
        <f>SUM(K57:Q57)</f>
        <v>2043</v>
      </c>
      <c r="K57" s="6">
        <f>SUM(K50:K56)</f>
        <v>484</v>
      </c>
      <c r="L57" s="6">
        <f t="shared" ref="L57:Q57" si="114">SUM(L50:L56)</f>
        <v>258</v>
      </c>
      <c r="M57" s="6">
        <f t="shared" si="114"/>
        <v>391</v>
      </c>
      <c r="N57" s="6">
        <f t="shared" si="114"/>
        <v>276</v>
      </c>
      <c r="O57" s="6">
        <f t="shared" si="114"/>
        <v>212</v>
      </c>
      <c r="P57" s="6">
        <f t="shared" si="114"/>
        <v>227</v>
      </c>
      <c r="Q57" s="6">
        <f t="shared" si="114"/>
        <v>195</v>
      </c>
    </row>
    <row r="58" spans="1:17" ht="17.100000000000001" customHeight="1" x14ac:dyDescent="0.35">
      <c r="A58" s="24" t="s">
        <v>69</v>
      </c>
      <c r="B58" s="25"/>
      <c r="C58" s="19">
        <v>8</v>
      </c>
      <c r="D58" s="19">
        <v>5</v>
      </c>
      <c r="E58" s="19">
        <v>5</v>
      </c>
      <c r="F58" s="19">
        <v>5</v>
      </c>
      <c r="G58" s="19">
        <v>0</v>
      </c>
      <c r="H58" s="20">
        <f>SUM(F58+G58)/E58*100</f>
        <v>100</v>
      </c>
      <c r="I58" s="20">
        <f>SUM(D58)/C58*100</f>
        <v>62.5</v>
      </c>
      <c r="J58" s="21"/>
      <c r="K58" s="21"/>
      <c r="L58" s="21"/>
      <c r="M58" s="21"/>
      <c r="N58" s="21"/>
      <c r="O58" s="21"/>
      <c r="P58" s="21"/>
      <c r="Q58" s="21"/>
    </row>
    <row r="59" spans="1:17" ht="17.100000000000001" customHeight="1" x14ac:dyDescent="0.35">
      <c r="A59" s="26" t="s">
        <v>0</v>
      </c>
      <c r="B59" s="27"/>
      <c r="C59" s="3">
        <f>SUM(C57,C49,C46,C43,C41,C36,C33,C30,C27,C24,C19,C16,C11,C58)</f>
        <v>505521</v>
      </c>
      <c r="D59" s="3">
        <f>SUM(D57,D49,D46,D43,D41,D36,D33,D30,D27,D24,D19,D16,D11,D58)</f>
        <v>144378</v>
      </c>
      <c r="E59" s="3">
        <f>SUM(E57,E49,E46,E43,E41,E36,E33,E30,E27,E24,E19,E16,E11,E58)</f>
        <v>104960</v>
      </c>
      <c r="F59" s="3">
        <f>SUM(F57,F49,F46,F43,F41,F36,F33,F30,F27,F24,F19,F16,F11,F58)</f>
        <v>50163</v>
      </c>
      <c r="G59" s="3">
        <f>SUM(G57,G49,G46,G43,G41,G36,G33,G30,G27,G24,G19,G16,G11,G58)</f>
        <v>29057</v>
      </c>
      <c r="H59" s="5">
        <f>SUM(F59+G59)/E59*100</f>
        <v>75.476371951219505</v>
      </c>
      <c r="I59" s="5">
        <f>SUM(D59)/C59*100</f>
        <v>28.560237853620325</v>
      </c>
      <c r="J59" s="4">
        <f>SUM(K59:Q59)</f>
        <v>31231</v>
      </c>
      <c r="K59" s="3">
        <f t="shared" ref="K59:Q59" si="115">SUM(K57,K49,K46,K43,K41,K36,K33,K30,K27,K24,K19,K16,K11,K58)</f>
        <v>7710</v>
      </c>
      <c r="L59" s="3">
        <f t="shared" si="115"/>
        <v>4014</v>
      </c>
      <c r="M59" s="3">
        <f t="shared" si="115"/>
        <v>6820</v>
      </c>
      <c r="N59" s="3">
        <f t="shared" si="115"/>
        <v>3778</v>
      </c>
      <c r="O59" s="3">
        <f t="shared" si="115"/>
        <v>3141</v>
      </c>
      <c r="P59" s="3">
        <f t="shared" si="115"/>
        <v>3239</v>
      </c>
      <c r="Q59" s="3">
        <f t="shared" si="115"/>
        <v>2529</v>
      </c>
    </row>
    <row r="60" spans="1:17" x14ac:dyDescent="0.35">
      <c r="A60" s="18" t="s">
        <v>70</v>
      </c>
    </row>
  </sheetData>
  <mergeCells count="15">
    <mergeCell ref="A58:B58"/>
    <mergeCell ref="A59:B59"/>
    <mergeCell ref="A50:A57"/>
    <mergeCell ref="A28:A30"/>
    <mergeCell ref="A31:A33"/>
    <mergeCell ref="A34:A36"/>
    <mergeCell ref="A37:A41"/>
    <mergeCell ref="A42:A43"/>
    <mergeCell ref="A44:A46"/>
    <mergeCell ref="A47:A49"/>
    <mergeCell ref="A5:A11"/>
    <mergeCell ref="A12:A16"/>
    <mergeCell ref="A17:A19"/>
    <mergeCell ref="A20:A24"/>
    <mergeCell ref="A25:A27"/>
  </mergeCells>
  <phoneticPr fontId="3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完成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2022-04-27T02:47:12Z</dcterms:created>
  <dcterms:modified xsi:type="dcterms:W3CDTF">2022-04-27T02:47:17Z</dcterms:modified>
</cp:coreProperties>
</file>