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 filterPrivacy="1"/>
  <xr:revisionPtr revIDLastSave="0" documentId="13_ncr:1_{31AB892C-C0B9-4CE4-A387-641F8C8D543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完成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1" i="1" l="1"/>
  <c r="K56" i="1"/>
  <c r="K48" i="1"/>
  <c r="K43" i="1"/>
  <c r="K41" i="1"/>
  <c r="K58" i="1" s="1"/>
  <c r="K36" i="1"/>
  <c r="K33" i="1"/>
  <c r="K30" i="1"/>
  <c r="K27" i="1"/>
  <c r="K24" i="1"/>
  <c r="K19" i="1"/>
  <c r="K16" i="1"/>
  <c r="C56" i="1" l="1"/>
  <c r="I57" i="1"/>
  <c r="H57" i="1"/>
  <c r="J8" i="1" l="1"/>
  <c r="I8" i="1"/>
  <c r="H8" i="1"/>
  <c r="L36" i="1" l="1"/>
  <c r="M36" i="1"/>
  <c r="N36" i="1"/>
  <c r="O36" i="1"/>
  <c r="P36" i="1"/>
  <c r="Q36" i="1"/>
  <c r="L48" i="1"/>
  <c r="M48" i="1"/>
  <c r="N48" i="1"/>
  <c r="O48" i="1"/>
  <c r="P48" i="1"/>
  <c r="Q48" i="1"/>
  <c r="Q43" i="1"/>
  <c r="L43" i="1"/>
  <c r="M43" i="1"/>
  <c r="N43" i="1"/>
  <c r="O43" i="1"/>
  <c r="P43" i="1"/>
  <c r="L41" i="1"/>
  <c r="M41" i="1"/>
  <c r="N41" i="1"/>
  <c r="O41" i="1"/>
  <c r="P41" i="1"/>
  <c r="Q41" i="1"/>
  <c r="L33" i="1"/>
  <c r="M33" i="1"/>
  <c r="N33" i="1"/>
  <c r="O33" i="1"/>
  <c r="P33" i="1"/>
  <c r="Q33" i="1"/>
  <c r="L30" i="1"/>
  <c r="M30" i="1"/>
  <c r="N30" i="1"/>
  <c r="O30" i="1"/>
  <c r="P30" i="1"/>
  <c r="Q30" i="1"/>
  <c r="L27" i="1"/>
  <c r="M27" i="1"/>
  <c r="N27" i="1"/>
  <c r="O27" i="1"/>
  <c r="P27" i="1"/>
  <c r="Q27" i="1"/>
  <c r="L24" i="1"/>
  <c r="M24" i="1"/>
  <c r="N24" i="1"/>
  <c r="O24" i="1"/>
  <c r="P24" i="1"/>
  <c r="Q24" i="1"/>
  <c r="L19" i="1"/>
  <c r="M19" i="1"/>
  <c r="N19" i="1"/>
  <c r="O19" i="1"/>
  <c r="P19" i="1"/>
  <c r="Q19" i="1"/>
  <c r="N16" i="1"/>
  <c r="O16" i="1"/>
  <c r="P16" i="1"/>
  <c r="Q16" i="1"/>
  <c r="L16" i="1"/>
  <c r="M16" i="1"/>
  <c r="L11" i="1"/>
  <c r="M11" i="1"/>
  <c r="N11" i="1"/>
  <c r="O11" i="1"/>
  <c r="P11" i="1"/>
  <c r="Q11" i="1"/>
  <c r="D48" i="1"/>
  <c r="E48" i="1"/>
  <c r="F48" i="1"/>
  <c r="G48" i="1"/>
  <c r="C48" i="1"/>
  <c r="D43" i="1"/>
  <c r="E43" i="1"/>
  <c r="F43" i="1"/>
  <c r="G43" i="1"/>
  <c r="C43" i="1"/>
  <c r="D41" i="1"/>
  <c r="E41" i="1"/>
  <c r="F41" i="1"/>
  <c r="G41" i="1"/>
  <c r="C41" i="1"/>
  <c r="D36" i="1"/>
  <c r="E36" i="1"/>
  <c r="F36" i="1"/>
  <c r="G36" i="1"/>
  <c r="C36" i="1"/>
  <c r="D33" i="1"/>
  <c r="E33" i="1"/>
  <c r="F33" i="1"/>
  <c r="G33" i="1"/>
  <c r="C33" i="1"/>
  <c r="D30" i="1"/>
  <c r="E30" i="1"/>
  <c r="F30" i="1"/>
  <c r="G30" i="1"/>
  <c r="C30" i="1"/>
  <c r="D27" i="1"/>
  <c r="E27" i="1"/>
  <c r="F27" i="1"/>
  <c r="G27" i="1"/>
  <c r="C27" i="1"/>
  <c r="D24" i="1"/>
  <c r="E24" i="1"/>
  <c r="F24" i="1"/>
  <c r="G24" i="1"/>
  <c r="C24" i="1"/>
  <c r="D19" i="1"/>
  <c r="E19" i="1"/>
  <c r="F19" i="1"/>
  <c r="G19" i="1"/>
  <c r="C19" i="1"/>
  <c r="D16" i="1"/>
  <c r="E16" i="1"/>
  <c r="F16" i="1"/>
  <c r="G16" i="1"/>
  <c r="C16" i="1"/>
  <c r="D11" i="1"/>
  <c r="E11" i="1"/>
  <c r="F11" i="1"/>
  <c r="G11" i="1"/>
  <c r="C11" i="1"/>
  <c r="C58" i="1" s="1"/>
  <c r="H5" i="1" l="1"/>
  <c r="I5" i="1"/>
  <c r="J5" i="1"/>
  <c r="H6" i="1"/>
  <c r="I6" i="1"/>
  <c r="J6" i="1"/>
  <c r="H7" i="1"/>
  <c r="I7" i="1"/>
  <c r="J7" i="1"/>
  <c r="H9" i="1"/>
  <c r="I9" i="1"/>
  <c r="J9" i="1"/>
  <c r="H10" i="1"/>
  <c r="I10" i="1"/>
  <c r="J10" i="1"/>
  <c r="I11" i="1"/>
  <c r="H11" i="1"/>
  <c r="H12" i="1"/>
  <c r="I12" i="1"/>
  <c r="J12" i="1"/>
  <c r="H13" i="1"/>
  <c r="I13" i="1"/>
  <c r="J13" i="1"/>
  <c r="H14" i="1"/>
  <c r="I14" i="1"/>
  <c r="J14" i="1"/>
  <c r="H15" i="1"/>
  <c r="I15" i="1"/>
  <c r="J15" i="1"/>
  <c r="I16" i="1"/>
  <c r="H17" i="1"/>
  <c r="I17" i="1"/>
  <c r="J17" i="1"/>
  <c r="H18" i="1"/>
  <c r="I18" i="1"/>
  <c r="J18" i="1"/>
  <c r="I19" i="1"/>
  <c r="H19" i="1"/>
  <c r="J19" i="1"/>
  <c r="H20" i="1"/>
  <c r="I20" i="1"/>
  <c r="J20" i="1"/>
  <c r="H21" i="1"/>
  <c r="I21" i="1"/>
  <c r="J21" i="1"/>
  <c r="H22" i="1"/>
  <c r="I22" i="1"/>
  <c r="J22" i="1"/>
  <c r="H23" i="1"/>
  <c r="I23" i="1"/>
  <c r="J23" i="1"/>
  <c r="H25" i="1"/>
  <c r="I25" i="1"/>
  <c r="J25" i="1"/>
  <c r="H26" i="1"/>
  <c r="I26" i="1"/>
  <c r="J26" i="1"/>
  <c r="H28" i="1"/>
  <c r="I28" i="1"/>
  <c r="J28" i="1"/>
  <c r="H29" i="1"/>
  <c r="I29" i="1"/>
  <c r="J29" i="1"/>
  <c r="H31" i="1"/>
  <c r="I31" i="1"/>
  <c r="J31" i="1"/>
  <c r="H32" i="1"/>
  <c r="I32" i="1"/>
  <c r="J32" i="1"/>
  <c r="J33" i="1"/>
  <c r="H34" i="1"/>
  <c r="I34" i="1"/>
  <c r="J34" i="1"/>
  <c r="H35" i="1"/>
  <c r="I35" i="1"/>
  <c r="J35" i="1"/>
  <c r="H37" i="1"/>
  <c r="I37" i="1"/>
  <c r="J37" i="1"/>
  <c r="H38" i="1"/>
  <c r="I38" i="1"/>
  <c r="J38" i="1"/>
  <c r="H39" i="1"/>
  <c r="I39" i="1"/>
  <c r="J39" i="1"/>
  <c r="H40" i="1"/>
  <c r="I40" i="1"/>
  <c r="J40" i="1"/>
  <c r="I41" i="1"/>
  <c r="J41" i="1"/>
  <c r="H42" i="1"/>
  <c r="I42" i="1"/>
  <c r="J42" i="1"/>
  <c r="I43" i="1"/>
  <c r="H44" i="1"/>
  <c r="I44" i="1"/>
  <c r="J44" i="1"/>
  <c r="H45" i="1"/>
  <c r="I45" i="1"/>
  <c r="J45" i="1"/>
  <c r="H46" i="1"/>
  <c r="I46" i="1"/>
  <c r="J46" i="1"/>
  <c r="H47" i="1"/>
  <c r="I47" i="1"/>
  <c r="J47" i="1"/>
  <c r="I48" i="1"/>
  <c r="H49" i="1"/>
  <c r="I49" i="1"/>
  <c r="J49" i="1"/>
  <c r="H50" i="1"/>
  <c r="I50" i="1"/>
  <c r="J50" i="1"/>
  <c r="H51" i="1"/>
  <c r="I51" i="1"/>
  <c r="J51" i="1"/>
  <c r="H52" i="1"/>
  <c r="I52" i="1"/>
  <c r="J52" i="1"/>
  <c r="H53" i="1"/>
  <c r="I53" i="1"/>
  <c r="J53" i="1"/>
  <c r="H54" i="1"/>
  <c r="I54" i="1"/>
  <c r="J54" i="1"/>
  <c r="H55" i="1"/>
  <c r="I55" i="1"/>
  <c r="J55" i="1"/>
  <c r="D56" i="1"/>
  <c r="I56" i="1" s="1"/>
  <c r="E56" i="1"/>
  <c r="E58" i="1" s="1"/>
  <c r="F56" i="1"/>
  <c r="G56" i="1"/>
  <c r="G58" i="1" s="1"/>
  <c r="L56" i="1"/>
  <c r="L58" i="1" s="1"/>
  <c r="M56" i="1"/>
  <c r="M58" i="1" s="1"/>
  <c r="N56" i="1"/>
  <c r="N58" i="1" s="1"/>
  <c r="O56" i="1"/>
  <c r="O58" i="1" s="1"/>
  <c r="P56" i="1"/>
  <c r="P58" i="1" s="1"/>
  <c r="Q56" i="1"/>
  <c r="Q58" i="1" s="1"/>
  <c r="H56" i="1" l="1"/>
  <c r="J56" i="1"/>
  <c r="J58" i="1"/>
  <c r="F58" i="1"/>
  <c r="H58" i="1" s="1"/>
  <c r="D58" i="1"/>
  <c r="I58" i="1" s="1"/>
  <c r="J48" i="1"/>
  <c r="J36" i="1"/>
  <c r="J30" i="1"/>
  <c r="J24" i="1"/>
  <c r="J27" i="1"/>
  <c r="J11" i="1"/>
  <c r="J16" i="1"/>
  <c r="H27" i="1"/>
  <c r="H48" i="1"/>
  <c r="H36" i="1"/>
  <c r="I36" i="1"/>
  <c r="H30" i="1"/>
  <c r="I30" i="1"/>
  <c r="H43" i="1"/>
  <c r="H41" i="1"/>
  <c r="I27" i="1"/>
  <c r="I33" i="1"/>
  <c r="I24" i="1"/>
  <c r="H33" i="1"/>
  <c r="H24" i="1"/>
  <c r="H16" i="1"/>
  <c r="J43" i="1"/>
</calcChain>
</file>

<file path=xl/sharedStrings.xml><?xml version="1.0" encoding="utf-8"?>
<sst xmlns="http://schemas.openxmlformats.org/spreadsheetml/2006/main" count="86" uniqueCount="75">
  <si>
    <t>総計</t>
  </si>
  <si>
    <t>計</t>
    <rPh sb="0" eb="1">
      <t>ケイ</t>
    </rPh>
    <phoneticPr fontId="5"/>
  </si>
  <si>
    <t>粟井</t>
  </si>
  <si>
    <t>河野</t>
  </si>
  <si>
    <t>北条</t>
  </si>
  <si>
    <t>正岡</t>
  </si>
  <si>
    <t>難波</t>
  </si>
  <si>
    <t>立岩</t>
  </si>
  <si>
    <t>浅海</t>
  </si>
  <si>
    <t>北条</t>
    <rPh sb="0" eb="2">
      <t>ホウジョウ</t>
    </rPh>
    <phoneticPr fontId="5"/>
  </si>
  <si>
    <t>堀江</t>
  </si>
  <si>
    <t>和気</t>
  </si>
  <si>
    <t>久枝</t>
  </si>
  <si>
    <t>潮見</t>
  </si>
  <si>
    <t>城北</t>
    <rPh sb="0" eb="2">
      <t>ジョウホク</t>
    </rPh>
    <phoneticPr fontId="5"/>
  </si>
  <si>
    <t>中島</t>
  </si>
  <si>
    <t>中島</t>
    <rPh sb="0" eb="2">
      <t>ナカジマ</t>
    </rPh>
    <phoneticPr fontId="5"/>
  </si>
  <si>
    <t>興居島</t>
    <rPh sb="0" eb="3">
      <t>ゴゴシマ</t>
    </rPh>
    <phoneticPr fontId="5"/>
  </si>
  <si>
    <t>高浜</t>
  </si>
  <si>
    <t>三津浜</t>
  </si>
  <si>
    <t>宮前</t>
  </si>
  <si>
    <t>三津浜</t>
    <rPh sb="0" eb="3">
      <t>ミツハマ</t>
    </rPh>
    <phoneticPr fontId="5"/>
  </si>
  <si>
    <t>味生</t>
  </si>
  <si>
    <t>生石</t>
  </si>
  <si>
    <t>生石
・
味生</t>
    <rPh sb="0" eb="1">
      <t>ウ</t>
    </rPh>
    <rPh sb="1" eb="2">
      <t>イシ</t>
    </rPh>
    <rPh sb="5" eb="7">
      <t>ミブ</t>
    </rPh>
    <phoneticPr fontId="5"/>
  </si>
  <si>
    <t>垣生</t>
  </si>
  <si>
    <t>余土</t>
  </si>
  <si>
    <t>垣生
・
余土</t>
    <rPh sb="0" eb="2">
      <t>ハブ</t>
    </rPh>
    <rPh sb="5" eb="7">
      <t>ヨド</t>
    </rPh>
    <phoneticPr fontId="5"/>
  </si>
  <si>
    <t>味酒</t>
  </si>
  <si>
    <t>清水</t>
  </si>
  <si>
    <t>味酒
・
清水</t>
    <rPh sb="0" eb="1">
      <t>アジ</t>
    </rPh>
    <rPh sb="1" eb="2">
      <t>サケ</t>
    </rPh>
    <rPh sb="5" eb="7">
      <t>シミズ</t>
    </rPh>
    <phoneticPr fontId="5"/>
  </si>
  <si>
    <t>新玉</t>
  </si>
  <si>
    <t>雄郡</t>
  </si>
  <si>
    <t>雄郡
・
新玉</t>
    <rPh sb="0" eb="2">
      <t>ユウグン</t>
    </rPh>
    <rPh sb="5" eb="7">
      <t>アラタマ</t>
    </rPh>
    <phoneticPr fontId="5"/>
  </si>
  <si>
    <t>素鵞</t>
  </si>
  <si>
    <t>八坂</t>
  </si>
  <si>
    <t>東雲</t>
  </si>
  <si>
    <t>番町</t>
  </si>
  <si>
    <t>東
・
拓南</t>
    <rPh sb="0" eb="1">
      <t>ヒガシ</t>
    </rPh>
    <rPh sb="4" eb="6">
      <t>タクナン</t>
    </rPh>
    <phoneticPr fontId="5"/>
  </si>
  <si>
    <t>小野</t>
  </si>
  <si>
    <t>久米</t>
  </si>
  <si>
    <t>小野
・
久米</t>
    <rPh sb="0" eb="2">
      <t>オノ</t>
    </rPh>
    <rPh sb="5" eb="7">
      <t>クメ</t>
    </rPh>
    <phoneticPr fontId="5"/>
  </si>
  <si>
    <t>久谷</t>
    <rPh sb="0" eb="2">
      <t>クタニ</t>
    </rPh>
    <phoneticPr fontId="5"/>
  </si>
  <si>
    <t>石井西</t>
  </si>
  <si>
    <t>石井東</t>
  </si>
  <si>
    <t>浮穴</t>
  </si>
  <si>
    <t>石井
・
浮穴
・
久谷</t>
    <rPh sb="0" eb="2">
      <t>イシイ</t>
    </rPh>
    <rPh sb="5" eb="6">
      <t>ウ</t>
    </rPh>
    <rPh sb="6" eb="7">
      <t>アナ</t>
    </rPh>
    <rPh sb="10" eb="12">
      <t>クタニ</t>
    </rPh>
    <phoneticPr fontId="5"/>
  </si>
  <si>
    <t>湯山</t>
  </si>
  <si>
    <t>伊台</t>
  </si>
  <si>
    <t>五明</t>
  </si>
  <si>
    <t>桑原</t>
  </si>
  <si>
    <t>湯築</t>
  </si>
  <si>
    <t>道後</t>
  </si>
  <si>
    <t>桑原
・
道後</t>
    <rPh sb="0" eb="2">
      <t>クワバラ</t>
    </rPh>
    <rPh sb="5" eb="7">
      <t>ドウゴ</t>
    </rPh>
    <phoneticPr fontId="5"/>
  </si>
  <si>
    <t>要介護
5</t>
    <rPh sb="0" eb="3">
      <t>ヨウカイゴ</t>
    </rPh>
    <phoneticPr fontId="5"/>
  </si>
  <si>
    <t>要介護
4</t>
    <rPh sb="0" eb="3">
      <t>ヨウカイゴ</t>
    </rPh>
    <phoneticPr fontId="5"/>
  </si>
  <si>
    <t>要介護
3</t>
    <rPh sb="0" eb="3">
      <t>ヨウカイゴ</t>
    </rPh>
    <phoneticPr fontId="5"/>
  </si>
  <si>
    <t>要介護
2</t>
    <rPh sb="0" eb="3">
      <t>ヨウカイゴ</t>
    </rPh>
    <phoneticPr fontId="5"/>
  </si>
  <si>
    <t>要介護
1</t>
    <rPh sb="0" eb="3">
      <t>ヨウカイゴ</t>
    </rPh>
    <phoneticPr fontId="5"/>
  </si>
  <si>
    <t>要支援
2</t>
    <rPh sb="0" eb="3">
      <t>ヨウシエン</t>
    </rPh>
    <phoneticPr fontId="5"/>
  </si>
  <si>
    <t>要支援
1</t>
    <rPh sb="0" eb="3">
      <t>ヨウシエン</t>
    </rPh>
    <phoneticPr fontId="5"/>
  </si>
  <si>
    <t>認定者数</t>
    <rPh sb="0" eb="2">
      <t>ニンテイ</t>
    </rPh>
    <rPh sb="2" eb="3">
      <t>シャ</t>
    </rPh>
    <rPh sb="3" eb="4">
      <t>スウ</t>
    </rPh>
    <phoneticPr fontId="5"/>
  </si>
  <si>
    <t>高齢化率</t>
    <rPh sb="0" eb="3">
      <t>コウレイカ</t>
    </rPh>
    <rPh sb="3" eb="4">
      <t>リツ</t>
    </rPh>
    <phoneticPr fontId="5"/>
  </si>
  <si>
    <t>指標
B+C/A</t>
    <rPh sb="0" eb="2">
      <t>シヒョウ</t>
    </rPh>
    <phoneticPr fontId="5"/>
  </si>
  <si>
    <t>高齢者
人口</t>
    <rPh sb="0" eb="3">
      <t>コウレイシャ</t>
    </rPh>
    <rPh sb="4" eb="6">
      <t>ジンコウ</t>
    </rPh>
    <phoneticPr fontId="7"/>
  </si>
  <si>
    <t>人口</t>
    <rPh sb="0" eb="2">
      <t>ジンコウ</t>
    </rPh>
    <phoneticPr fontId="7"/>
  </si>
  <si>
    <t>圏域</t>
    <rPh sb="0" eb="2">
      <t>ケンイキ</t>
    </rPh>
    <phoneticPr fontId="5"/>
  </si>
  <si>
    <t>包括</t>
    <rPh sb="0" eb="2">
      <t>ホウカツ</t>
    </rPh>
    <phoneticPr fontId="5"/>
  </si>
  <si>
    <t>地区別高齢者人口・認定者数</t>
    <rPh sb="0" eb="2">
      <t>チク</t>
    </rPh>
    <rPh sb="2" eb="3">
      <t>ベツ</t>
    </rPh>
    <rPh sb="3" eb="6">
      <t>コウレイシャ</t>
    </rPh>
    <rPh sb="6" eb="8">
      <t>ジンコウ</t>
    </rPh>
    <rPh sb="9" eb="11">
      <t>ニンテイ</t>
    </rPh>
    <rPh sb="11" eb="12">
      <t>シャ</t>
    </rPh>
    <rPh sb="12" eb="13">
      <t>スウ</t>
    </rPh>
    <phoneticPr fontId="5"/>
  </si>
  <si>
    <t>A
高齢者の
いる世帯</t>
    <rPh sb="2" eb="5">
      <t>コウレイシャ</t>
    </rPh>
    <rPh sb="9" eb="11">
      <t>セタイ</t>
    </rPh>
    <phoneticPr fontId="7"/>
  </si>
  <si>
    <t>B
高齢者
単身世帯</t>
    <rPh sb="2" eb="5">
      <t>コウレイシャ</t>
    </rPh>
    <rPh sb="6" eb="8">
      <t>タンシン</t>
    </rPh>
    <rPh sb="8" eb="10">
      <t>セタイ</t>
    </rPh>
    <phoneticPr fontId="7"/>
  </si>
  <si>
    <t>C
高齢者
夫婦世帯</t>
    <rPh sb="2" eb="5">
      <t>コウレイシャ</t>
    </rPh>
    <rPh sb="6" eb="8">
      <t>フウフ</t>
    </rPh>
    <rPh sb="8" eb="10">
      <t>セタイ</t>
    </rPh>
    <phoneticPr fontId="7"/>
  </si>
  <si>
    <t>令和３年１０月１日現在</t>
    <rPh sb="0" eb="2">
      <t>レイワ</t>
    </rPh>
    <rPh sb="3" eb="4">
      <t>ネン</t>
    </rPh>
    <rPh sb="6" eb="7">
      <t>ガツ</t>
    </rPh>
    <rPh sb="8" eb="9">
      <t>ニチ</t>
    </rPh>
    <rPh sb="9" eb="11">
      <t>ゲンザイ</t>
    </rPh>
    <phoneticPr fontId="5"/>
  </si>
  <si>
    <t>官有地</t>
    <rPh sb="0" eb="3">
      <t>カンユウチ</t>
    </rPh>
    <phoneticPr fontId="3"/>
  </si>
  <si>
    <t>【資料】高齢者人口…住民基本台帳登録者数　　　認定者数…介護保険システム受給者台帳</t>
    <rPh sb="1" eb="3">
      <t>シリョウ</t>
    </rPh>
    <rPh sb="10" eb="12">
      <t>ジュウミン</t>
    </rPh>
    <rPh sb="12" eb="14">
      <t>キホン</t>
    </rPh>
    <rPh sb="14" eb="16">
      <t>ダイチョウ</t>
    </rPh>
    <rPh sb="16" eb="18">
      <t>トウロク</t>
    </rPh>
    <rPh sb="18" eb="19">
      <t>シャ</t>
    </rPh>
    <rPh sb="19" eb="20">
      <t>スウ</t>
    </rPh>
    <rPh sb="28" eb="30">
      <t>カイゴ</t>
    </rPh>
    <rPh sb="30" eb="32">
      <t>ホケン</t>
    </rPh>
    <rPh sb="36" eb="39">
      <t>ジュキュウシャ</t>
    </rPh>
    <rPh sb="39" eb="41">
      <t>ダイチョウ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</si>
</sst>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&quot;%&quot;"/>
  </numFmts>
  <fonts count="1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0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6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10"/>
      <color indexed="8"/>
      <name val="游ゴシック"/>
      <family val="3"/>
      <charset val="128"/>
      <scheme val="minor"/>
    </font>
    <font>
      <sz val="10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00"/>
        <bgColor rgb="FF000000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hair">
        <color auto="1"/>
      </diagonal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38" fontId="2" fillId="0" borderId="0" xfId="1" applyFont="1" applyAlignment="1"/>
    <xf numFmtId="38" fontId="4" fillId="0" borderId="0" xfId="1" applyFont="1" applyAlignment="1">
      <alignment vertical="center"/>
    </xf>
    <xf numFmtId="38" fontId="2" fillId="0" borderId="1" xfId="1" applyFont="1" applyFill="1" applyBorder="1" applyAlignment="1"/>
    <xf numFmtId="38" fontId="2" fillId="0" borderId="1" xfId="1" applyFont="1" applyBorder="1" applyAlignment="1"/>
    <xf numFmtId="176" fontId="2" fillId="0" borderId="1" xfId="1" applyNumberFormat="1" applyFont="1" applyBorder="1" applyAlignment="1"/>
    <xf numFmtId="38" fontId="2" fillId="2" borderId="1" xfId="1" applyFont="1" applyFill="1" applyBorder="1" applyAlignment="1"/>
    <xf numFmtId="176" fontId="2" fillId="2" borderId="1" xfId="1" applyNumberFormat="1" applyFont="1" applyFill="1" applyBorder="1" applyAlignment="1"/>
    <xf numFmtId="38" fontId="2" fillId="2" borderId="1" xfId="1" applyFont="1" applyFill="1" applyBorder="1" applyAlignment="1">
      <alignment horizontal="right"/>
    </xf>
    <xf numFmtId="38" fontId="4" fillId="0" borderId="1" xfId="1" applyFont="1" applyBorder="1" applyAlignment="1"/>
    <xf numFmtId="38" fontId="2" fillId="0" borderId="0" xfId="1" applyFont="1" applyAlignment="1">
      <alignment horizontal="center" vertical="center" wrapText="1"/>
    </xf>
    <xf numFmtId="38" fontId="6" fillId="2" borderId="1" xfId="1" applyFont="1" applyFill="1" applyBorder="1" applyAlignment="1">
      <alignment horizontal="center" vertical="center" wrapText="1"/>
    </xf>
    <xf numFmtId="38" fontId="2" fillId="2" borderId="1" xfId="1" applyFont="1" applyFill="1" applyBorder="1" applyAlignment="1">
      <alignment horizontal="center" vertical="center" wrapText="1"/>
    </xf>
    <xf numFmtId="38" fontId="6" fillId="3" borderId="1" xfId="1" applyFont="1" applyFill="1" applyBorder="1" applyAlignment="1">
      <alignment horizontal="center" vertical="center" wrapText="1"/>
    </xf>
    <xf numFmtId="38" fontId="2" fillId="3" borderId="1" xfId="1" applyFont="1" applyFill="1" applyBorder="1" applyAlignment="1">
      <alignment horizontal="center" vertical="center" wrapText="1"/>
    </xf>
    <xf numFmtId="38" fontId="8" fillId="0" borderId="0" xfId="1" applyFont="1" applyAlignment="1"/>
    <xf numFmtId="38" fontId="9" fillId="0" borderId="0" xfId="1" applyFont="1" applyAlignment="1">
      <alignment vertical="center"/>
    </xf>
    <xf numFmtId="38" fontId="10" fillId="2" borderId="1" xfId="1" applyFont="1" applyFill="1" applyBorder="1" applyAlignment="1"/>
    <xf numFmtId="38" fontId="11" fillId="0" borderId="0" xfId="1" applyFont="1" applyAlignment="1">
      <alignment vertical="center"/>
    </xf>
    <xf numFmtId="38" fontId="10" fillId="0" borderId="1" xfId="1" applyFont="1" applyFill="1" applyBorder="1" applyAlignment="1"/>
    <xf numFmtId="176" fontId="2" fillId="0" borderId="1" xfId="1" applyNumberFormat="1" applyFont="1" applyFill="1" applyBorder="1" applyAlignment="1"/>
    <xf numFmtId="38" fontId="2" fillId="0" borderId="2" xfId="1" applyFont="1" applyFill="1" applyBorder="1" applyAlignment="1"/>
    <xf numFmtId="38" fontId="2" fillId="0" borderId="3" xfId="1" applyFont="1" applyFill="1" applyBorder="1" applyAlignment="1">
      <alignment horizontal="center" vertical="center"/>
    </xf>
    <xf numFmtId="38" fontId="2" fillId="0" borderId="4" xfId="1" applyFont="1" applyFill="1" applyBorder="1" applyAlignment="1">
      <alignment horizontal="center" vertical="center"/>
    </xf>
    <xf numFmtId="38" fontId="2" fillId="0" borderId="3" xfId="1" applyFont="1" applyBorder="1" applyAlignment="1">
      <alignment horizontal="center"/>
    </xf>
    <xf numFmtId="38" fontId="2" fillId="0" borderId="4" xfId="1" applyFont="1" applyBorder="1" applyAlignment="1">
      <alignment horizontal="center"/>
    </xf>
    <xf numFmtId="38" fontId="2" fillId="2" borderId="1" xfId="1" applyFont="1" applyFill="1" applyBorder="1" applyAlignment="1">
      <alignment horizontal="center" vertical="center"/>
    </xf>
    <xf numFmtId="38" fontId="2" fillId="2" borderId="1" xfId="1" applyFont="1" applyFill="1" applyBorder="1" applyAlignment="1">
      <alignment horizontal="center" vertical="center" wrapText="1"/>
    </xf>
  </cellXfs>
  <cellStyles count="2">
    <cellStyle name="桁区切り 2" xfId="1" xr:uid="{00000000-0005-0000-0000-000000000000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59"/>
  <sheetViews>
    <sheetView tabSelected="1" workbookViewId="0">
      <selection activeCell="G1" sqref="G1"/>
    </sheetView>
  </sheetViews>
  <sheetFormatPr defaultRowHeight="16.5" x14ac:dyDescent="0.35"/>
  <cols>
    <col min="1" max="1" width="6.625" style="2" customWidth="1"/>
    <col min="2" max="2" width="6.625" style="1" customWidth="1"/>
    <col min="3" max="8" width="7.75" style="1" customWidth="1"/>
    <col min="9" max="10" width="8.125" style="1" customWidth="1"/>
    <col min="11" max="17" width="5.5" style="1" customWidth="1"/>
    <col min="18" max="16384" width="9" style="1"/>
  </cols>
  <sheetData>
    <row r="1" spans="1:17" s="15" customFormat="1" ht="18.75" customHeight="1" x14ac:dyDescent="0.5">
      <c r="A1" s="16" t="s">
        <v>68</v>
      </c>
    </row>
    <row r="2" spans="1:17" ht="13.5" customHeight="1" x14ac:dyDescent="0.35"/>
    <row r="3" spans="1:17" ht="17.100000000000001" customHeight="1" x14ac:dyDescent="0.35">
      <c r="A3" s="2" t="s">
        <v>72</v>
      </c>
    </row>
    <row r="4" spans="1:17" s="10" customFormat="1" ht="45" customHeight="1" x14ac:dyDescent="0.4">
      <c r="A4" s="12" t="s">
        <v>67</v>
      </c>
      <c r="B4" s="12" t="s">
        <v>66</v>
      </c>
      <c r="C4" s="14" t="s">
        <v>65</v>
      </c>
      <c r="D4" s="14" t="s">
        <v>64</v>
      </c>
      <c r="E4" s="13" t="s">
        <v>69</v>
      </c>
      <c r="F4" s="13" t="s">
        <v>70</v>
      </c>
      <c r="G4" s="13" t="s">
        <v>71</v>
      </c>
      <c r="H4" s="12" t="s">
        <v>63</v>
      </c>
      <c r="I4" s="12" t="s">
        <v>62</v>
      </c>
      <c r="J4" s="12" t="s">
        <v>61</v>
      </c>
      <c r="K4" s="11" t="s">
        <v>60</v>
      </c>
      <c r="L4" s="11" t="s">
        <v>59</v>
      </c>
      <c r="M4" s="11" t="s">
        <v>58</v>
      </c>
      <c r="N4" s="11" t="s">
        <v>57</v>
      </c>
      <c r="O4" s="11" t="s">
        <v>56</v>
      </c>
      <c r="P4" s="11" t="s">
        <v>55</v>
      </c>
      <c r="Q4" s="11" t="s">
        <v>54</v>
      </c>
    </row>
    <row r="5" spans="1:17" ht="17.100000000000001" customHeight="1" x14ac:dyDescent="0.35">
      <c r="A5" s="27" t="s">
        <v>53</v>
      </c>
      <c r="B5" s="4" t="s">
        <v>52</v>
      </c>
      <c r="C5" s="9">
        <v>11334</v>
      </c>
      <c r="D5" s="9">
        <v>2872</v>
      </c>
      <c r="E5" s="9">
        <v>2116</v>
      </c>
      <c r="F5" s="9">
        <v>1021</v>
      </c>
      <c r="G5" s="9">
        <v>573</v>
      </c>
      <c r="H5" s="5">
        <f t="shared" ref="H5:H36" si="0">SUM(F5+G5)/E5*100</f>
        <v>75.330812854442343</v>
      </c>
      <c r="I5" s="5">
        <f t="shared" ref="I5:I36" si="1">SUM(D5)/C5*100</f>
        <v>25.339685900829362</v>
      </c>
      <c r="J5" s="4">
        <f t="shared" ref="J5:J36" si="2">SUM(K5:Q5)</f>
        <v>632</v>
      </c>
      <c r="K5" s="3">
        <v>184</v>
      </c>
      <c r="L5" s="3">
        <v>67</v>
      </c>
      <c r="M5" s="3">
        <v>135</v>
      </c>
      <c r="N5" s="3">
        <v>60</v>
      </c>
      <c r="O5" s="3">
        <v>49</v>
      </c>
      <c r="P5" s="3">
        <v>69</v>
      </c>
      <c r="Q5" s="3">
        <v>68</v>
      </c>
    </row>
    <row r="6" spans="1:17" ht="17.100000000000001" customHeight="1" x14ac:dyDescent="0.35">
      <c r="A6" s="26"/>
      <c r="B6" s="4" t="s">
        <v>51</v>
      </c>
      <c r="C6" s="9">
        <v>11624</v>
      </c>
      <c r="D6" s="9">
        <v>3448</v>
      </c>
      <c r="E6" s="9">
        <v>2617</v>
      </c>
      <c r="F6" s="9">
        <v>1468</v>
      </c>
      <c r="G6" s="9">
        <v>640</v>
      </c>
      <c r="H6" s="5">
        <f t="shared" si="0"/>
        <v>80.550248376003054</v>
      </c>
      <c r="I6" s="5">
        <f t="shared" si="1"/>
        <v>29.662766689607707</v>
      </c>
      <c r="J6" s="4">
        <f t="shared" si="2"/>
        <v>866</v>
      </c>
      <c r="K6" s="3">
        <v>243</v>
      </c>
      <c r="L6" s="3">
        <v>116</v>
      </c>
      <c r="M6" s="3">
        <v>202</v>
      </c>
      <c r="N6" s="3">
        <v>79</v>
      </c>
      <c r="O6" s="3">
        <v>79</v>
      </c>
      <c r="P6" s="3">
        <v>78</v>
      </c>
      <c r="Q6" s="3">
        <v>69</v>
      </c>
    </row>
    <row r="7" spans="1:17" ht="17.100000000000001" customHeight="1" x14ac:dyDescent="0.35">
      <c r="A7" s="26"/>
      <c r="B7" s="4" t="s">
        <v>50</v>
      </c>
      <c r="C7" s="9">
        <v>25645</v>
      </c>
      <c r="D7" s="9">
        <v>6948</v>
      </c>
      <c r="E7" s="9">
        <v>5051</v>
      </c>
      <c r="F7" s="9">
        <v>2360</v>
      </c>
      <c r="G7" s="9">
        <v>1427</v>
      </c>
      <c r="H7" s="5">
        <f t="shared" si="0"/>
        <v>74.975252425262326</v>
      </c>
      <c r="I7" s="5">
        <f t="shared" si="1"/>
        <v>27.093000584909337</v>
      </c>
      <c r="J7" s="4">
        <f t="shared" si="2"/>
        <v>1498</v>
      </c>
      <c r="K7" s="3">
        <v>418</v>
      </c>
      <c r="L7" s="3">
        <v>197</v>
      </c>
      <c r="M7" s="3">
        <v>293</v>
      </c>
      <c r="N7" s="3">
        <v>155</v>
      </c>
      <c r="O7" s="3">
        <v>138</v>
      </c>
      <c r="P7" s="3">
        <v>154</v>
      </c>
      <c r="Q7" s="3">
        <v>143</v>
      </c>
    </row>
    <row r="8" spans="1:17" ht="17.100000000000001" customHeight="1" x14ac:dyDescent="0.35">
      <c r="A8" s="26"/>
      <c r="B8" s="4" t="s">
        <v>49</v>
      </c>
      <c r="C8" s="9">
        <v>452</v>
      </c>
      <c r="D8" s="9">
        <v>217</v>
      </c>
      <c r="E8" s="9">
        <v>161</v>
      </c>
      <c r="F8" s="9">
        <v>77</v>
      </c>
      <c r="G8" s="9">
        <v>38</v>
      </c>
      <c r="H8" s="5">
        <f>SUM(F8+G8)/E8*100</f>
        <v>71.428571428571431</v>
      </c>
      <c r="I8" s="5">
        <f>SUM(D8)/C8*100</f>
        <v>48.008849557522126</v>
      </c>
      <c r="J8" s="4">
        <f>SUM(K8:Q8)</f>
        <v>70</v>
      </c>
      <c r="K8" s="3">
        <v>14</v>
      </c>
      <c r="L8" s="3">
        <v>6</v>
      </c>
      <c r="M8" s="3">
        <v>14</v>
      </c>
      <c r="N8" s="3">
        <v>13</v>
      </c>
      <c r="O8" s="3">
        <v>9</v>
      </c>
      <c r="P8" s="3">
        <v>8</v>
      </c>
      <c r="Q8" s="3">
        <v>6</v>
      </c>
    </row>
    <row r="9" spans="1:17" ht="17.100000000000001" customHeight="1" x14ac:dyDescent="0.35">
      <c r="A9" s="26"/>
      <c r="B9" s="4" t="s">
        <v>48</v>
      </c>
      <c r="C9" s="9">
        <v>6307</v>
      </c>
      <c r="D9" s="9">
        <v>1910</v>
      </c>
      <c r="E9" s="9">
        <v>1280</v>
      </c>
      <c r="F9" s="9">
        <v>445</v>
      </c>
      <c r="G9" s="9">
        <v>457</v>
      </c>
      <c r="H9" s="5">
        <f t="shared" si="0"/>
        <v>70.46875</v>
      </c>
      <c r="I9" s="5">
        <f t="shared" si="1"/>
        <v>30.283811637862691</v>
      </c>
      <c r="J9" s="4">
        <f t="shared" si="2"/>
        <v>352</v>
      </c>
      <c r="K9" s="3">
        <v>76</v>
      </c>
      <c r="L9" s="3">
        <v>49</v>
      </c>
      <c r="M9" s="3">
        <v>82</v>
      </c>
      <c r="N9" s="3">
        <v>37</v>
      </c>
      <c r="O9" s="3">
        <v>38</v>
      </c>
      <c r="P9" s="3">
        <v>39</v>
      </c>
      <c r="Q9" s="3">
        <v>31</v>
      </c>
    </row>
    <row r="10" spans="1:17" ht="17.100000000000001" customHeight="1" x14ac:dyDescent="0.35">
      <c r="A10" s="26"/>
      <c r="B10" s="4" t="s">
        <v>47</v>
      </c>
      <c r="C10" s="9">
        <v>8575</v>
      </c>
      <c r="D10" s="9">
        <v>2868</v>
      </c>
      <c r="E10" s="9">
        <v>2108</v>
      </c>
      <c r="F10" s="9">
        <v>987</v>
      </c>
      <c r="G10" s="9">
        <v>598</v>
      </c>
      <c r="H10" s="5">
        <f t="shared" si="0"/>
        <v>75.18975332068311</v>
      </c>
      <c r="I10" s="5">
        <f t="shared" si="1"/>
        <v>33.44606413994169</v>
      </c>
      <c r="J10" s="4">
        <f t="shared" si="2"/>
        <v>625</v>
      </c>
      <c r="K10" s="3">
        <v>154</v>
      </c>
      <c r="L10" s="3">
        <v>78</v>
      </c>
      <c r="M10" s="3">
        <v>134</v>
      </c>
      <c r="N10" s="3">
        <v>66</v>
      </c>
      <c r="O10" s="3">
        <v>67</v>
      </c>
      <c r="P10" s="3">
        <v>68</v>
      </c>
      <c r="Q10" s="3">
        <v>58</v>
      </c>
    </row>
    <row r="11" spans="1:17" ht="17.100000000000001" customHeight="1" x14ac:dyDescent="0.35">
      <c r="A11" s="26"/>
      <c r="B11" s="8" t="s">
        <v>1</v>
      </c>
      <c r="C11" s="6">
        <f t="shared" ref="C11" si="3">SUM(C5:C10)</f>
        <v>63937</v>
      </c>
      <c r="D11" s="6">
        <f t="shared" ref="D11" si="4">SUM(D5:D10)</f>
        <v>18263</v>
      </c>
      <c r="E11" s="6">
        <f t="shared" ref="E11" si="5">SUM(E5:E10)</f>
        <v>13333</v>
      </c>
      <c r="F11" s="6">
        <f t="shared" ref="F11" si="6">SUM(F5:F10)</f>
        <v>6358</v>
      </c>
      <c r="G11" s="6">
        <f t="shared" ref="G11" si="7">SUM(G5:G10)</f>
        <v>3733</v>
      </c>
      <c r="H11" s="7">
        <f t="shared" si="0"/>
        <v>75.684392109802744</v>
      </c>
      <c r="I11" s="7">
        <f t="shared" si="1"/>
        <v>28.564055241878723</v>
      </c>
      <c r="J11" s="6">
        <f t="shared" si="2"/>
        <v>4043</v>
      </c>
      <c r="K11" s="6">
        <f>SUM(K5:K10)</f>
        <v>1089</v>
      </c>
      <c r="L11" s="6">
        <f t="shared" ref="L11" si="8">SUM(L5:L10)</f>
        <v>513</v>
      </c>
      <c r="M11" s="6">
        <f t="shared" ref="M11" si="9">SUM(M5:M10)</f>
        <v>860</v>
      </c>
      <c r="N11" s="6">
        <f t="shared" ref="N11" si="10">SUM(N5:N10)</f>
        <v>410</v>
      </c>
      <c r="O11" s="6">
        <f t="shared" ref="O11" si="11">SUM(O5:O10)</f>
        <v>380</v>
      </c>
      <c r="P11" s="6">
        <f t="shared" ref="P11" si="12">SUM(P5:P10)</f>
        <v>416</v>
      </c>
      <c r="Q11" s="6">
        <f t="shared" ref="Q11" si="13">SUM(Q5:Q10)</f>
        <v>375</v>
      </c>
    </row>
    <row r="12" spans="1:17" ht="17.100000000000001" customHeight="1" x14ac:dyDescent="0.35">
      <c r="A12" s="27" t="s">
        <v>46</v>
      </c>
      <c r="B12" s="4" t="s">
        <v>45</v>
      </c>
      <c r="C12" s="9">
        <v>9351</v>
      </c>
      <c r="D12" s="9">
        <v>2747</v>
      </c>
      <c r="E12" s="9">
        <v>1952</v>
      </c>
      <c r="F12" s="9">
        <v>858</v>
      </c>
      <c r="G12" s="9">
        <v>575</v>
      </c>
      <c r="H12" s="5">
        <f t="shared" si="0"/>
        <v>73.411885245901644</v>
      </c>
      <c r="I12" s="5">
        <f t="shared" si="1"/>
        <v>29.376537268741309</v>
      </c>
      <c r="J12" s="4">
        <f t="shared" si="2"/>
        <v>577</v>
      </c>
      <c r="K12" s="3">
        <v>135</v>
      </c>
      <c r="L12" s="3">
        <v>76</v>
      </c>
      <c r="M12" s="3">
        <v>134</v>
      </c>
      <c r="N12" s="3">
        <v>75</v>
      </c>
      <c r="O12" s="3">
        <v>48</v>
      </c>
      <c r="P12" s="3">
        <v>60</v>
      </c>
      <c r="Q12" s="3">
        <v>49</v>
      </c>
    </row>
    <row r="13" spans="1:17" ht="17.100000000000001" customHeight="1" x14ac:dyDescent="0.35">
      <c r="A13" s="26"/>
      <c r="B13" s="4" t="s">
        <v>44</v>
      </c>
      <c r="C13" s="9">
        <v>30210</v>
      </c>
      <c r="D13" s="9">
        <v>7640</v>
      </c>
      <c r="E13" s="9">
        <v>5423</v>
      </c>
      <c r="F13" s="9">
        <v>2364</v>
      </c>
      <c r="G13" s="9">
        <v>1671</v>
      </c>
      <c r="H13" s="5">
        <f t="shared" si="0"/>
        <v>74.405310713627145</v>
      </c>
      <c r="I13" s="5">
        <f t="shared" si="1"/>
        <v>25.289639192320422</v>
      </c>
      <c r="J13" s="4">
        <f t="shared" si="2"/>
        <v>1569</v>
      </c>
      <c r="K13" s="3">
        <v>370</v>
      </c>
      <c r="L13" s="3">
        <v>185</v>
      </c>
      <c r="M13" s="3">
        <v>336</v>
      </c>
      <c r="N13" s="3">
        <v>204</v>
      </c>
      <c r="O13" s="3">
        <v>185</v>
      </c>
      <c r="P13" s="3">
        <v>173</v>
      </c>
      <c r="Q13" s="3">
        <v>116</v>
      </c>
    </row>
    <row r="14" spans="1:17" ht="17.100000000000001" customHeight="1" x14ac:dyDescent="0.35">
      <c r="A14" s="26"/>
      <c r="B14" s="4" t="s">
        <v>43</v>
      </c>
      <c r="C14" s="9">
        <v>29116</v>
      </c>
      <c r="D14" s="9">
        <v>7254</v>
      </c>
      <c r="E14" s="9">
        <v>5322</v>
      </c>
      <c r="F14" s="9">
        <v>2556</v>
      </c>
      <c r="G14" s="9">
        <v>1433</v>
      </c>
      <c r="H14" s="5">
        <f t="shared" si="0"/>
        <v>74.953025178504319</v>
      </c>
      <c r="I14" s="5">
        <f t="shared" si="1"/>
        <v>24.9141365572194</v>
      </c>
      <c r="J14" s="4">
        <f t="shared" si="2"/>
        <v>1568</v>
      </c>
      <c r="K14" s="3">
        <v>365</v>
      </c>
      <c r="L14" s="3">
        <v>205</v>
      </c>
      <c r="M14" s="3">
        <v>357</v>
      </c>
      <c r="N14" s="3">
        <v>205</v>
      </c>
      <c r="O14" s="3">
        <v>152</v>
      </c>
      <c r="P14" s="3">
        <v>135</v>
      </c>
      <c r="Q14" s="3">
        <v>149</v>
      </c>
    </row>
    <row r="15" spans="1:17" ht="17.100000000000001" customHeight="1" x14ac:dyDescent="0.35">
      <c r="A15" s="26"/>
      <c r="B15" s="4" t="s">
        <v>42</v>
      </c>
      <c r="C15" s="9">
        <v>9797</v>
      </c>
      <c r="D15" s="9">
        <v>3668</v>
      </c>
      <c r="E15" s="9">
        <v>2613</v>
      </c>
      <c r="F15" s="9">
        <v>1254</v>
      </c>
      <c r="G15" s="9">
        <v>711</v>
      </c>
      <c r="H15" s="5">
        <f t="shared" si="0"/>
        <v>75.200918484500576</v>
      </c>
      <c r="I15" s="5">
        <f t="shared" si="1"/>
        <v>37.440032663060116</v>
      </c>
      <c r="J15" s="4">
        <f t="shared" si="2"/>
        <v>824</v>
      </c>
      <c r="K15" s="3">
        <v>152</v>
      </c>
      <c r="L15" s="3">
        <v>106</v>
      </c>
      <c r="M15" s="3">
        <v>195</v>
      </c>
      <c r="N15" s="3">
        <v>109</v>
      </c>
      <c r="O15" s="3">
        <v>102</v>
      </c>
      <c r="P15" s="3">
        <v>87</v>
      </c>
      <c r="Q15" s="3">
        <v>73</v>
      </c>
    </row>
    <row r="16" spans="1:17" ht="17.100000000000001" customHeight="1" x14ac:dyDescent="0.35">
      <c r="A16" s="26"/>
      <c r="B16" s="8" t="s">
        <v>1</v>
      </c>
      <c r="C16" s="6">
        <f t="shared" ref="C16" si="14">SUM(C12:C15)</f>
        <v>78474</v>
      </c>
      <c r="D16" s="6">
        <f t="shared" ref="D16" si="15">SUM(D12:D15)</f>
        <v>21309</v>
      </c>
      <c r="E16" s="6">
        <f t="shared" ref="E16" si="16">SUM(E12:E15)</f>
        <v>15310</v>
      </c>
      <c r="F16" s="6">
        <f t="shared" ref="F16" si="17">SUM(F12:F15)</f>
        <v>7032</v>
      </c>
      <c r="G16" s="6">
        <f t="shared" ref="G16" si="18">SUM(G12:G15)</f>
        <v>4390</v>
      </c>
      <c r="H16" s="7">
        <f t="shared" si="0"/>
        <v>74.604833442194646</v>
      </c>
      <c r="I16" s="7">
        <f t="shared" si="1"/>
        <v>27.154216683232661</v>
      </c>
      <c r="J16" s="6">
        <f t="shared" si="2"/>
        <v>4538</v>
      </c>
      <c r="K16" s="6">
        <f>SUM(K12:K15)</f>
        <v>1022</v>
      </c>
      <c r="L16" s="6">
        <f t="shared" ref="L16" si="19">SUM(L12:L15)</f>
        <v>572</v>
      </c>
      <c r="M16" s="6">
        <f t="shared" ref="M16" si="20">SUM(M12:M15)</f>
        <v>1022</v>
      </c>
      <c r="N16" s="6">
        <f t="shared" ref="N16" si="21">SUM(N12:N15)</f>
        <v>593</v>
      </c>
      <c r="O16" s="6">
        <f t="shared" ref="O16" si="22">SUM(O12:O15)</f>
        <v>487</v>
      </c>
      <c r="P16" s="6">
        <f t="shared" ref="P16" si="23">SUM(P12:P15)</f>
        <v>455</v>
      </c>
      <c r="Q16" s="6">
        <f t="shared" ref="Q16" si="24">SUM(Q12:Q15)</f>
        <v>387</v>
      </c>
    </row>
    <row r="17" spans="1:17" ht="17.100000000000001" customHeight="1" x14ac:dyDescent="0.35">
      <c r="A17" s="27" t="s">
        <v>41</v>
      </c>
      <c r="B17" s="4" t="s">
        <v>40</v>
      </c>
      <c r="C17" s="9">
        <v>30444</v>
      </c>
      <c r="D17" s="9">
        <v>7589</v>
      </c>
      <c r="E17" s="9">
        <v>5482</v>
      </c>
      <c r="F17" s="9">
        <v>2472</v>
      </c>
      <c r="G17" s="9">
        <v>1531</v>
      </c>
      <c r="H17" s="5">
        <f t="shared" si="0"/>
        <v>73.020795330171467</v>
      </c>
      <c r="I17" s="5">
        <f t="shared" si="1"/>
        <v>24.92773617133097</v>
      </c>
      <c r="J17" s="4">
        <f t="shared" si="2"/>
        <v>1521</v>
      </c>
      <c r="K17" s="3">
        <v>355</v>
      </c>
      <c r="L17" s="3">
        <v>163</v>
      </c>
      <c r="M17" s="3">
        <v>381</v>
      </c>
      <c r="N17" s="3">
        <v>166</v>
      </c>
      <c r="O17" s="3">
        <v>154</v>
      </c>
      <c r="P17" s="3">
        <v>142</v>
      </c>
      <c r="Q17" s="3">
        <v>160</v>
      </c>
    </row>
    <row r="18" spans="1:17" ht="17.100000000000001" customHeight="1" x14ac:dyDescent="0.35">
      <c r="A18" s="26"/>
      <c r="B18" s="4" t="s">
        <v>39</v>
      </c>
      <c r="C18" s="9">
        <v>17401</v>
      </c>
      <c r="D18" s="9">
        <v>5504</v>
      </c>
      <c r="E18" s="9">
        <v>3848</v>
      </c>
      <c r="F18" s="9">
        <v>1593</v>
      </c>
      <c r="G18" s="9">
        <v>1202</v>
      </c>
      <c r="H18" s="5">
        <f t="shared" si="0"/>
        <v>72.63513513513513</v>
      </c>
      <c r="I18" s="5">
        <f t="shared" si="1"/>
        <v>31.630366070915468</v>
      </c>
      <c r="J18" s="4">
        <f t="shared" si="2"/>
        <v>1165</v>
      </c>
      <c r="K18" s="3">
        <v>286</v>
      </c>
      <c r="L18" s="3">
        <v>126</v>
      </c>
      <c r="M18" s="3">
        <v>290</v>
      </c>
      <c r="N18" s="3">
        <v>147</v>
      </c>
      <c r="O18" s="3">
        <v>110</v>
      </c>
      <c r="P18" s="3">
        <v>112</v>
      </c>
      <c r="Q18" s="3">
        <v>94</v>
      </c>
    </row>
    <row r="19" spans="1:17" ht="17.100000000000001" customHeight="1" x14ac:dyDescent="0.35">
      <c r="A19" s="26"/>
      <c r="B19" s="8" t="s">
        <v>1</v>
      </c>
      <c r="C19" s="6">
        <f t="shared" ref="C19" si="25">SUM(C17:C18)</f>
        <v>47845</v>
      </c>
      <c r="D19" s="6">
        <f t="shared" ref="D19" si="26">SUM(D17:D18)</f>
        <v>13093</v>
      </c>
      <c r="E19" s="6">
        <f t="shared" ref="E19" si="27">SUM(E17:E18)</f>
        <v>9330</v>
      </c>
      <c r="F19" s="6">
        <f t="shared" ref="F19" si="28">SUM(F17:F18)</f>
        <v>4065</v>
      </c>
      <c r="G19" s="6">
        <f t="shared" ref="G19" si="29">SUM(G17:G18)</f>
        <v>2733</v>
      </c>
      <c r="H19" s="7">
        <f t="shared" si="0"/>
        <v>72.861736334405151</v>
      </c>
      <c r="I19" s="7">
        <f t="shared" si="1"/>
        <v>27.365450935311948</v>
      </c>
      <c r="J19" s="6">
        <f t="shared" si="2"/>
        <v>2686</v>
      </c>
      <c r="K19" s="6">
        <f>SUM(K17:K18)</f>
        <v>641</v>
      </c>
      <c r="L19" s="6">
        <f t="shared" ref="L19" si="30">SUM(L17:L18)</f>
        <v>289</v>
      </c>
      <c r="M19" s="6">
        <f t="shared" ref="M19" si="31">SUM(M17:M18)</f>
        <v>671</v>
      </c>
      <c r="N19" s="6">
        <f t="shared" ref="N19" si="32">SUM(N17:N18)</f>
        <v>313</v>
      </c>
      <c r="O19" s="6">
        <f t="shared" ref="O19" si="33">SUM(O17:O18)</f>
        <v>264</v>
      </c>
      <c r="P19" s="6">
        <f t="shared" ref="P19" si="34">SUM(P17:P18)</f>
        <v>254</v>
      </c>
      <c r="Q19" s="6">
        <f t="shared" ref="Q19" si="35">SUM(Q17:Q18)</f>
        <v>254</v>
      </c>
    </row>
    <row r="20" spans="1:17" ht="17.100000000000001" customHeight="1" x14ac:dyDescent="0.35">
      <c r="A20" s="27" t="s">
        <v>38</v>
      </c>
      <c r="B20" s="4" t="s">
        <v>37</v>
      </c>
      <c r="C20" s="9">
        <v>3882</v>
      </c>
      <c r="D20" s="9">
        <v>1190</v>
      </c>
      <c r="E20" s="9">
        <v>902</v>
      </c>
      <c r="F20" s="9">
        <v>495</v>
      </c>
      <c r="G20" s="9">
        <v>208</v>
      </c>
      <c r="H20" s="5">
        <f t="shared" si="0"/>
        <v>77.937915742793791</v>
      </c>
      <c r="I20" s="5">
        <f t="shared" si="1"/>
        <v>30.654301906233901</v>
      </c>
      <c r="J20" s="4">
        <f t="shared" si="2"/>
        <v>266</v>
      </c>
      <c r="K20" s="3">
        <v>69</v>
      </c>
      <c r="L20" s="3">
        <v>26</v>
      </c>
      <c r="M20" s="3">
        <v>60</v>
      </c>
      <c r="N20" s="3">
        <v>34</v>
      </c>
      <c r="O20" s="3">
        <v>39</v>
      </c>
      <c r="P20" s="3">
        <v>22</v>
      </c>
      <c r="Q20" s="3">
        <v>16</v>
      </c>
    </row>
    <row r="21" spans="1:17" ht="17.100000000000001" customHeight="1" x14ac:dyDescent="0.35">
      <c r="A21" s="26"/>
      <c r="B21" s="4" t="s">
        <v>36</v>
      </c>
      <c r="C21" s="9">
        <v>8983</v>
      </c>
      <c r="D21" s="9">
        <v>2475</v>
      </c>
      <c r="E21" s="9">
        <v>1894</v>
      </c>
      <c r="F21" s="9">
        <v>1069</v>
      </c>
      <c r="G21" s="9">
        <v>452</v>
      </c>
      <c r="H21" s="5">
        <f t="shared" si="0"/>
        <v>80.306230200633578</v>
      </c>
      <c r="I21" s="5">
        <f t="shared" si="1"/>
        <v>27.552042747411775</v>
      </c>
      <c r="J21" s="4">
        <f t="shared" si="2"/>
        <v>516</v>
      </c>
      <c r="K21" s="3">
        <v>134</v>
      </c>
      <c r="L21" s="3">
        <v>67</v>
      </c>
      <c r="M21" s="3">
        <v>119</v>
      </c>
      <c r="N21" s="3">
        <v>73</v>
      </c>
      <c r="O21" s="3">
        <v>39</v>
      </c>
      <c r="P21" s="3">
        <v>46</v>
      </c>
      <c r="Q21" s="3">
        <v>38</v>
      </c>
    </row>
    <row r="22" spans="1:17" ht="17.100000000000001" customHeight="1" x14ac:dyDescent="0.35">
      <c r="A22" s="26"/>
      <c r="B22" s="4" t="s">
        <v>35</v>
      </c>
      <c r="C22" s="9">
        <v>4969</v>
      </c>
      <c r="D22" s="9">
        <v>1629</v>
      </c>
      <c r="E22" s="9">
        <v>1263</v>
      </c>
      <c r="F22" s="9">
        <v>768</v>
      </c>
      <c r="G22" s="9">
        <v>251</v>
      </c>
      <c r="H22" s="5">
        <f t="shared" si="0"/>
        <v>80.680918448139352</v>
      </c>
      <c r="I22" s="5">
        <f t="shared" si="1"/>
        <v>32.783256188367879</v>
      </c>
      <c r="J22" s="4">
        <f t="shared" si="2"/>
        <v>410</v>
      </c>
      <c r="K22" s="3">
        <v>109</v>
      </c>
      <c r="L22" s="3">
        <v>47</v>
      </c>
      <c r="M22" s="3">
        <v>79</v>
      </c>
      <c r="N22" s="3">
        <v>53</v>
      </c>
      <c r="O22" s="3">
        <v>38</v>
      </c>
      <c r="P22" s="3">
        <v>47</v>
      </c>
      <c r="Q22" s="3">
        <v>37</v>
      </c>
    </row>
    <row r="23" spans="1:17" ht="17.100000000000001" customHeight="1" x14ac:dyDescent="0.35">
      <c r="A23" s="26"/>
      <c r="B23" s="4" t="s">
        <v>34</v>
      </c>
      <c r="C23" s="9">
        <v>18880</v>
      </c>
      <c r="D23" s="9">
        <v>5610</v>
      </c>
      <c r="E23" s="9">
        <v>4394</v>
      </c>
      <c r="F23" s="9">
        <v>2644</v>
      </c>
      <c r="G23" s="9">
        <v>885</v>
      </c>
      <c r="H23" s="5">
        <f t="shared" si="0"/>
        <v>80.314064633591258</v>
      </c>
      <c r="I23" s="5">
        <f t="shared" si="1"/>
        <v>29.71398305084746</v>
      </c>
      <c r="J23" s="4">
        <f t="shared" si="2"/>
        <v>1441</v>
      </c>
      <c r="K23" s="3">
        <v>344</v>
      </c>
      <c r="L23" s="3">
        <v>214</v>
      </c>
      <c r="M23" s="3">
        <v>317</v>
      </c>
      <c r="N23" s="3">
        <v>161</v>
      </c>
      <c r="O23" s="3">
        <v>141</v>
      </c>
      <c r="P23" s="3">
        <v>146</v>
      </c>
      <c r="Q23" s="3">
        <v>118</v>
      </c>
    </row>
    <row r="24" spans="1:17" ht="17.100000000000001" customHeight="1" x14ac:dyDescent="0.35">
      <c r="A24" s="26"/>
      <c r="B24" s="8" t="s">
        <v>1</v>
      </c>
      <c r="C24" s="6">
        <f t="shared" ref="C24" si="36">SUM(C20:C23)</f>
        <v>36714</v>
      </c>
      <c r="D24" s="6">
        <f t="shared" ref="D24" si="37">SUM(D20:D23)</f>
        <v>10904</v>
      </c>
      <c r="E24" s="6">
        <f t="shared" ref="E24" si="38">SUM(E20:E23)</f>
        <v>8453</v>
      </c>
      <c r="F24" s="6">
        <f t="shared" ref="F24" si="39">SUM(F20:F23)</f>
        <v>4976</v>
      </c>
      <c r="G24" s="6">
        <f t="shared" ref="G24" si="40">SUM(G20:G23)</f>
        <v>1796</v>
      </c>
      <c r="H24" s="7">
        <f t="shared" si="0"/>
        <v>80.113569147048381</v>
      </c>
      <c r="I24" s="7">
        <f t="shared" si="1"/>
        <v>29.699842022116901</v>
      </c>
      <c r="J24" s="6">
        <f t="shared" si="2"/>
        <v>2633</v>
      </c>
      <c r="K24" s="6">
        <f>SUM(K20:K23)</f>
        <v>656</v>
      </c>
      <c r="L24" s="6">
        <f t="shared" ref="L24" si="41">SUM(L20:L23)</f>
        <v>354</v>
      </c>
      <c r="M24" s="6">
        <f t="shared" ref="M24" si="42">SUM(M20:M23)</f>
        <v>575</v>
      </c>
      <c r="N24" s="6">
        <f t="shared" ref="N24" si="43">SUM(N20:N23)</f>
        <v>321</v>
      </c>
      <c r="O24" s="6">
        <f t="shared" ref="O24" si="44">SUM(O20:O23)</f>
        <v>257</v>
      </c>
      <c r="P24" s="6">
        <f t="shared" ref="P24" si="45">SUM(P20:P23)</f>
        <v>261</v>
      </c>
      <c r="Q24" s="6">
        <f t="shared" ref="Q24" si="46">SUM(Q20:Q23)</f>
        <v>209</v>
      </c>
    </row>
    <row r="25" spans="1:17" ht="17.100000000000001" customHeight="1" x14ac:dyDescent="0.35">
      <c r="A25" s="27" t="s">
        <v>33</v>
      </c>
      <c r="B25" s="4" t="s">
        <v>32</v>
      </c>
      <c r="C25" s="9">
        <v>32981</v>
      </c>
      <c r="D25" s="9">
        <v>7862</v>
      </c>
      <c r="E25" s="9">
        <v>5917</v>
      </c>
      <c r="F25" s="9">
        <v>3110</v>
      </c>
      <c r="G25" s="9">
        <v>1436</v>
      </c>
      <c r="H25" s="5">
        <f t="shared" si="0"/>
        <v>76.829474395808688</v>
      </c>
      <c r="I25" s="5">
        <f t="shared" si="1"/>
        <v>23.837967314514415</v>
      </c>
      <c r="J25" s="4">
        <f t="shared" si="2"/>
        <v>1605</v>
      </c>
      <c r="K25" s="3">
        <v>374</v>
      </c>
      <c r="L25" s="3">
        <v>262</v>
      </c>
      <c r="M25" s="3">
        <v>341</v>
      </c>
      <c r="N25" s="3">
        <v>188</v>
      </c>
      <c r="O25" s="3">
        <v>142</v>
      </c>
      <c r="P25" s="3">
        <v>160</v>
      </c>
      <c r="Q25" s="3">
        <v>138</v>
      </c>
    </row>
    <row r="26" spans="1:17" ht="17.100000000000001" customHeight="1" x14ac:dyDescent="0.35">
      <c r="A26" s="26"/>
      <c r="B26" s="4" t="s">
        <v>31</v>
      </c>
      <c r="C26" s="9">
        <v>11317</v>
      </c>
      <c r="D26" s="9">
        <v>3135</v>
      </c>
      <c r="E26" s="9">
        <v>2433</v>
      </c>
      <c r="F26" s="9">
        <v>1379</v>
      </c>
      <c r="G26" s="9">
        <v>517</v>
      </c>
      <c r="H26" s="5">
        <f t="shared" si="0"/>
        <v>77.92848335388409</v>
      </c>
      <c r="I26" s="5">
        <f t="shared" si="1"/>
        <v>27.701687726429263</v>
      </c>
      <c r="J26" s="4">
        <f t="shared" si="2"/>
        <v>692</v>
      </c>
      <c r="K26" s="3">
        <v>191</v>
      </c>
      <c r="L26" s="3">
        <v>92</v>
      </c>
      <c r="M26" s="3">
        <v>137</v>
      </c>
      <c r="N26" s="3">
        <v>68</v>
      </c>
      <c r="O26" s="3">
        <v>79</v>
      </c>
      <c r="P26" s="3">
        <v>72</v>
      </c>
      <c r="Q26" s="3">
        <v>53</v>
      </c>
    </row>
    <row r="27" spans="1:17" ht="17.100000000000001" customHeight="1" x14ac:dyDescent="0.35">
      <c r="A27" s="26"/>
      <c r="B27" s="8" t="s">
        <v>1</v>
      </c>
      <c r="C27" s="6">
        <f t="shared" ref="C27" si="47">SUM(C25:C26)</f>
        <v>44298</v>
      </c>
      <c r="D27" s="6">
        <f t="shared" ref="D27" si="48">SUM(D25:D26)</f>
        <v>10997</v>
      </c>
      <c r="E27" s="6">
        <f t="shared" ref="E27" si="49">SUM(E25:E26)</f>
        <v>8350</v>
      </c>
      <c r="F27" s="6">
        <f t="shared" ref="F27" si="50">SUM(F25:F26)</f>
        <v>4489</v>
      </c>
      <c r="G27" s="6">
        <f t="shared" ref="G27" si="51">SUM(G25:G26)</f>
        <v>1953</v>
      </c>
      <c r="H27" s="7">
        <f t="shared" si="0"/>
        <v>77.149700598802397</v>
      </c>
      <c r="I27" s="7">
        <f t="shared" si="1"/>
        <v>24.825048534922569</v>
      </c>
      <c r="J27" s="6">
        <f t="shared" si="2"/>
        <v>2297</v>
      </c>
      <c r="K27" s="6">
        <f>SUM(K25:K26)</f>
        <v>565</v>
      </c>
      <c r="L27" s="6">
        <f t="shared" ref="L27" si="52">SUM(L25:L26)</f>
        <v>354</v>
      </c>
      <c r="M27" s="6">
        <f t="shared" ref="M27" si="53">SUM(M25:M26)</f>
        <v>478</v>
      </c>
      <c r="N27" s="6">
        <f t="shared" ref="N27" si="54">SUM(N25:N26)</f>
        <v>256</v>
      </c>
      <c r="O27" s="6">
        <f t="shared" ref="O27" si="55">SUM(O25:O26)</f>
        <v>221</v>
      </c>
      <c r="P27" s="6">
        <f t="shared" ref="P27" si="56">SUM(P25:P26)</f>
        <v>232</v>
      </c>
      <c r="Q27" s="6">
        <f t="shared" ref="Q27" si="57">SUM(Q25:Q26)</f>
        <v>191</v>
      </c>
    </row>
    <row r="28" spans="1:17" ht="17.100000000000001" customHeight="1" x14ac:dyDescent="0.35">
      <c r="A28" s="27" t="s">
        <v>30</v>
      </c>
      <c r="B28" s="4" t="s">
        <v>29</v>
      </c>
      <c r="C28" s="9">
        <v>23018</v>
      </c>
      <c r="D28" s="9">
        <v>5921</v>
      </c>
      <c r="E28" s="9">
        <v>4550</v>
      </c>
      <c r="F28" s="9">
        <v>2498</v>
      </c>
      <c r="G28" s="9">
        <v>1047</v>
      </c>
      <c r="H28" s="5">
        <f t="shared" si="0"/>
        <v>77.912087912087912</v>
      </c>
      <c r="I28" s="5">
        <f t="shared" si="1"/>
        <v>25.723346945868453</v>
      </c>
      <c r="J28" s="4">
        <f t="shared" si="2"/>
        <v>1380</v>
      </c>
      <c r="K28" s="3">
        <v>356</v>
      </c>
      <c r="L28" s="3">
        <v>201</v>
      </c>
      <c r="M28" s="3">
        <v>285</v>
      </c>
      <c r="N28" s="3">
        <v>170</v>
      </c>
      <c r="O28" s="3">
        <v>128</v>
      </c>
      <c r="P28" s="3">
        <v>139</v>
      </c>
      <c r="Q28" s="3">
        <v>101</v>
      </c>
    </row>
    <row r="29" spans="1:17" ht="17.100000000000001" customHeight="1" x14ac:dyDescent="0.35">
      <c r="A29" s="26"/>
      <c r="B29" s="4" t="s">
        <v>28</v>
      </c>
      <c r="C29" s="9">
        <v>21111</v>
      </c>
      <c r="D29" s="9">
        <v>5405</v>
      </c>
      <c r="E29" s="9">
        <v>4142</v>
      </c>
      <c r="F29" s="9">
        <v>2277</v>
      </c>
      <c r="G29" s="9">
        <v>953</v>
      </c>
      <c r="H29" s="5">
        <f t="shared" si="0"/>
        <v>77.981651376146786</v>
      </c>
      <c r="I29" s="5">
        <f t="shared" si="1"/>
        <v>25.602766330349109</v>
      </c>
      <c r="J29" s="4">
        <f t="shared" si="2"/>
        <v>1247</v>
      </c>
      <c r="K29" s="3">
        <v>324</v>
      </c>
      <c r="L29" s="3">
        <v>157</v>
      </c>
      <c r="M29" s="3">
        <v>296</v>
      </c>
      <c r="N29" s="3">
        <v>133</v>
      </c>
      <c r="O29" s="3">
        <v>126</v>
      </c>
      <c r="P29" s="3">
        <v>107</v>
      </c>
      <c r="Q29" s="3">
        <v>104</v>
      </c>
    </row>
    <row r="30" spans="1:17" ht="17.100000000000001" customHeight="1" x14ac:dyDescent="0.35">
      <c r="A30" s="26"/>
      <c r="B30" s="8" t="s">
        <v>1</v>
      </c>
      <c r="C30" s="6">
        <f t="shared" ref="C30" si="58">SUM(C28:C29)</f>
        <v>44129</v>
      </c>
      <c r="D30" s="6">
        <f t="shared" ref="D30" si="59">SUM(D28:D29)</f>
        <v>11326</v>
      </c>
      <c r="E30" s="6">
        <f t="shared" ref="E30" si="60">SUM(E28:E29)</f>
        <v>8692</v>
      </c>
      <c r="F30" s="6">
        <f t="shared" ref="F30" si="61">SUM(F28:F29)</f>
        <v>4775</v>
      </c>
      <c r="G30" s="6">
        <f t="shared" ref="G30" si="62">SUM(G28:G29)</f>
        <v>2000</v>
      </c>
      <c r="H30" s="7">
        <f t="shared" si="0"/>
        <v>77.945236999539802</v>
      </c>
      <c r="I30" s="7">
        <f t="shared" si="1"/>
        <v>25.665662036302656</v>
      </c>
      <c r="J30" s="6">
        <f t="shared" si="2"/>
        <v>2627</v>
      </c>
      <c r="K30" s="6">
        <f>SUM(K28:K29)</f>
        <v>680</v>
      </c>
      <c r="L30" s="6">
        <f t="shared" ref="L30" si="63">SUM(L28:L29)</f>
        <v>358</v>
      </c>
      <c r="M30" s="6">
        <f t="shared" ref="M30" si="64">SUM(M28:M29)</f>
        <v>581</v>
      </c>
      <c r="N30" s="6">
        <f t="shared" ref="N30" si="65">SUM(N28:N29)</f>
        <v>303</v>
      </c>
      <c r="O30" s="6">
        <f t="shared" ref="O30" si="66">SUM(O28:O29)</f>
        <v>254</v>
      </c>
      <c r="P30" s="6">
        <f t="shared" ref="P30" si="67">SUM(P28:P29)</f>
        <v>246</v>
      </c>
      <c r="Q30" s="6">
        <f t="shared" ref="Q30" si="68">SUM(Q28:Q29)</f>
        <v>205</v>
      </c>
    </row>
    <row r="31" spans="1:17" ht="17.100000000000001" customHeight="1" x14ac:dyDescent="0.35">
      <c r="A31" s="27" t="s">
        <v>27</v>
      </c>
      <c r="B31" s="4" t="s">
        <v>26</v>
      </c>
      <c r="C31" s="9">
        <v>23926</v>
      </c>
      <c r="D31" s="9">
        <v>6145</v>
      </c>
      <c r="E31" s="9">
        <v>4353</v>
      </c>
      <c r="F31" s="9">
        <v>1834</v>
      </c>
      <c r="G31" s="9">
        <v>1327</v>
      </c>
      <c r="H31" s="5">
        <f t="shared" si="0"/>
        <v>72.616586262347809</v>
      </c>
      <c r="I31" s="5">
        <f t="shared" si="1"/>
        <v>25.683357017470531</v>
      </c>
      <c r="J31" s="4">
        <f t="shared" si="2"/>
        <v>1259</v>
      </c>
      <c r="K31" s="3">
        <v>310</v>
      </c>
      <c r="L31" s="3">
        <v>147</v>
      </c>
      <c r="M31" s="3">
        <v>293</v>
      </c>
      <c r="N31" s="3">
        <v>154</v>
      </c>
      <c r="O31" s="3">
        <v>122</v>
      </c>
      <c r="P31" s="3">
        <v>130</v>
      </c>
      <c r="Q31" s="3">
        <v>103</v>
      </c>
    </row>
    <row r="32" spans="1:17" ht="17.100000000000001" customHeight="1" x14ac:dyDescent="0.35">
      <c r="A32" s="26"/>
      <c r="B32" s="4" t="s">
        <v>25</v>
      </c>
      <c r="C32" s="9">
        <v>12061</v>
      </c>
      <c r="D32" s="9">
        <v>2882</v>
      </c>
      <c r="E32" s="9">
        <v>2008</v>
      </c>
      <c r="F32" s="9">
        <v>805</v>
      </c>
      <c r="G32" s="9">
        <v>606</v>
      </c>
      <c r="H32" s="5">
        <f t="shared" si="0"/>
        <v>70.268924302788847</v>
      </c>
      <c r="I32" s="5">
        <f t="shared" si="1"/>
        <v>23.895199403034574</v>
      </c>
      <c r="J32" s="4">
        <f t="shared" si="2"/>
        <v>602</v>
      </c>
      <c r="K32" s="3">
        <v>125</v>
      </c>
      <c r="L32" s="3">
        <v>95</v>
      </c>
      <c r="M32" s="3">
        <v>162</v>
      </c>
      <c r="N32" s="3">
        <v>64</v>
      </c>
      <c r="O32" s="3">
        <v>48</v>
      </c>
      <c r="P32" s="3">
        <v>58</v>
      </c>
      <c r="Q32" s="3">
        <v>50</v>
      </c>
    </row>
    <row r="33" spans="1:17" ht="17.100000000000001" customHeight="1" x14ac:dyDescent="0.35">
      <c r="A33" s="26"/>
      <c r="B33" s="8" t="s">
        <v>1</v>
      </c>
      <c r="C33" s="6">
        <f t="shared" ref="C33" si="69">SUM(C31:C32)</f>
        <v>35987</v>
      </c>
      <c r="D33" s="6">
        <f t="shared" ref="D33" si="70">SUM(D31:D32)</f>
        <v>9027</v>
      </c>
      <c r="E33" s="6">
        <f t="shared" ref="E33" si="71">SUM(E31:E32)</f>
        <v>6361</v>
      </c>
      <c r="F33" s="6">
        <f t="shared" ref="F33" si="72">SUM(F31:F32)</f>
        <v>2639</v>
      </c>
      <c r="G33" s="6">
        <f t="shared" ref="G33" si="73">SUM(G31:G32)</f>
        <v>1933</v>
      </c>
      <c r="H33" s="7">
        <f t="shared" si="0"/>
        <v>71.875491274956772</v>
      </c>
      <c r="I33" s="7">
        <f t="shared" si="1"/>
        <v>25.084058132103259</v>
      </c>
      <c r="J33" s="6">
        <f t="shared" si="2"/>
        <v>1861</v>
      </c>
      <c r="K33" s="6">
        <f>SUM(K31:K32)</f>
        <v>435</v>
      </c>
      <c r="L33" s="6">
        <f t="shared" ref="L33" si="74">SUM(L31:L32)</f>
        <v>242</v>
      </c>
      <c r="M33" s="6">
        <f t="shared" ref="M33" si="75">SUM(M31:M32)</f>
        <v>455</v>
      </c>
      <c r="N33" s="6">
        <f t="shared" ref="N33" si="76">SUM(N31:N32)</f>
        <v>218</v>
      </c>
      <c r="O33" s="6">
        <f t="shared" ref="O33" si="77">SUM(O31:O32)</f>
        <v>170</v>
      </c>
      <c r="P33" s="6">
        <f t="shared" ref="P33" si="78">SUM(P31:P32)</f>
        <v>188</v>
      </c>
      <c r="Q33" s="6">
        <f t="shared" ref="Q33" si="79">SUM(Q31:Q32)</f>
        <v>153</v>
      </c>
    </row>
    <row r="34" spans="1:17" ht="17.100000000000001" customHeight="1" x14ac:dyDescent="0.35">
      <c r="A34" s="27" t="s">
        <v>24</v>
      </c>
      <c r="B34" s="4" t="s">
        <v>23</v>
      </c>
      <c r="C34" s="9">
        <v>19148</v>
      </c>
      <c r="D34" s="9">
        <v>5069</v>
      </c>
      <c r="E34" s="9">
        <v>3586</v>
      </c>
      <c r="F34" s="9">
        <v>1498</v>
      </c>
      <c r="G34" s="9">
        <v>1096</v>
      </c>
      <c r="H34" s="5">
        <f t="shared" si="0"/>
        <v>72.336865588399334</v>
      </c>
      <c r="I34" s="5">
        <f t="shared" si="1"/>
        <v>26.472738667223734</v>
      </c>
      <c r="J34" s="4">
        <f t="shared" si="2"/>
        <v>1037</v>
      </c>
      <c r="K34" s="3">
        <v>243</v>
      </c>
      <c r="L34" s="3">
        <v>133</v>
      </c>
      <c r="M34" s="3">
        <v>247</v>
      </c>
      <c r="N34" s="3">
        <v>132</v>
      </c>
      <c r="O34" s="3">
        <v>102</v>
      </c>
      <c r="P34" s="3">
        <v>105</v>
      </c>
      <c r="Q34" s="3">
        <v>75</v>
      </c>
    </row>
    <row r="35" spans="1:17" ht="17.100000000000001" customHeight="1" x14ac:dyDescent="0.35">
      <c r="A35" s="26"/>
      <c r="B35" s="4" t="s">
        <v>22</v>
      </c>
      <c r="C35" s="9">
        <v>27279</v>
      </c>
      <c r="D35" s="9">
        <v>7003</v>
      </c>
      <c r="E35" s="9">
        <v>4964</v>
      </c>
      <c r="F35" s="9">
        <v>2117</v>
      </c>
      <c r="G35" s="9">
        <v>1527</v>
      </c>
      <c r="H35" s="5">
        <f t="shared" si="0"/>
        <v>73.408541498791308</v>
      </c>
      <c r="I35" s="5">
        <f t="shared" si="1"/>
        <v>25.67176216136955</v>
      </c>
      <c r="J35" s="4">
        <f t="shared" si="2"/>
        <v>1367</v>
      </c>
      <c r="K35" s="3">
        <v>314</v>
      </c>
      <c r="L35" s="3">
        <v>176</v>
      </c>
      <c r="M35" s="3">
        <v>286</v>
      </c>
      <c r="N35" s="3">
        <v>197</v>
      </c>
      <c r="O35" s="3">
        <v>146</v>
      </c>
      <c r="P35" s="3">
        <v>141</v>
      </c>
      <c r="Q35" s="3">
        <v>107</v>
      </c>
    </row>
    <row r="36" spans="1:17" ht="17.100000000000001" customHeight="1" x14ac:dyDescent="0.35">
      <c r="A36" s="26"/>
      <c r="B36" s="8" t="s">
        <v>1</v>
      </c>
      <c r="C36" s="6">
        <f t="shared" ref="C36" si="80">SUM(C34:C35)</f>
        <v>46427</v>
      </c>
      <c r="D36" s="6">
        <f t="shared" ref="D36" si="81">SUM(D34:D35)</f>
        <v>12072</v>
      </c>
      <c r="E36" s="6">
        <f t="shared" ref="E36" si="82">SUM(E34:E35)</f>
        <v>8550</v>
      </c>
      <c r="F36" s="6">
        <f t="shared" ref="F36" si="83">SUM(F34:F35)</f>
        <v>3615</v>
      </c>
      <c r="G36" s="6">
        <f t="shared" ref="G36" si="84">SUM(G34:G35)</f>
        <v>2623</v>
      </c>
      <c r="H36" s="7">
        <f t="shared" si="0"/>
        <v>72.959064327485379</v>
      </c>
      <c r="I36" s="7">
        <f t="shared" si="1"/>
        <v>26.002110840674607</v>
      </c>
      <c r="J36" s="6">
        <f t="shared" si="2"/>
        <v>2404</v>
      </c>
      <c r="K36" s="6">
        <f>SUM(K34:K35)</f>
        <v>557</v>
      </c>
      <c r="L36" s="6">
        <f t="shared" ref="L36" si="85">SUM(L34:L35)</f>
        <v>309</v>
      </c>
      <c r="M36" s="6">
        <f t="shared" ref="M36" si="86">SUM(M34:M35)</f>
        <v>533</v>
      </c>
      <c r="N36" s="6">
        <f t="shared" ref="N36" si="87">SUM(N34:N35)</f>
        <v>329</v>
      </c>
      <c r="O36" s="6">
        <f t="shared" ref="O36" si="88">SUM(O34:O35)</f>
        <v>248</v>
      </c>
      <c r="P36" s="6">
        <f t="shared" ref="P36" si="89">SUM(P34:P35)</f>
        <v>246</v>
      </c>
      <c r="Q36" s="6">
        <f t="shared" ref="Q36" si="90">SUM(Q34:Q35)</f>
        <v>182</v>
      </c>
    </row>
    <row r="37" spans="1:17" ht="17.100000000000001" customHeight="1" x14ac:dyDescent="0.35">
      <c r="A37" s="26" t="s">
        <v>21</v>
      </c>
      <c r="B37" s="4" t="s">
        <v>20</v>
      </c>
      <c r="C37" s="9">
        <v>14381</v>
      </c>
      <c r="D37" s="9">
        <v>4701</v>
      </c>
      <c r="E37" s="9">
        <v>3381</v>
      </c>
      <c r="F37" s="9">
        <v>1547</v>
      </c>
      <c r="G37" s="9">
        <v>956</v>
      </c>
      <c r="H37" s="5">
        <f t="shared" ref="H37:H55" si="91">SUM(F37+G37)/E37*100</f>
        <v>74.031351671103224</v>
      </c>
      <c r="I37" s="5">
        <f t="shared" ref="I37:I55" si="92">SUM(D37)/C37*100</f>
        <v>32.688964606077462</v>
      </c>
      <c r="J37" s="4">
        <f t="shared" ref="J37:J55" si="93">SUM(K37:Q37)</f>
        <v>1006</v>
      </c>
      <c r="K37" s="3">
        <v>277</v>
      </c>
      <c r="L37" s="3">
        <v>109</v>
      </c>
      <c r="M37" s="3">
        <v>221</v>
      </c>
      <c r="N37" s="3">
        <v>114</v>
      </c>
      <c r="O37" s="3">
        <v>112</v>
      </c>
      <c r="P37" s="3">
        <v>103</v>
      </c>
      <c r="Q37" s="3">
        <v>70</v>
      </c>
    </row>
    <row r="38" spans="1:17" ht="17.100000000000001" customHeight="1" x14ac:dyDescent="0.35">
      <c r="A38" s="26"/>
      <c r="B38" s="4" t="s">
        <v>19</v>
      </c>
      <c r="C38" s="9">
        <v>4756</v>
      </c>
      <c r="D38" s="9">
        <v>1761</v>
      </c>
      <c r="E38" s="9">
        <v>1321</v>
      </c>
      <c r="F38" s="9">
        <v>695</v>
      </c>
      <c r="G38" s="9">
        <v>303</v>
      </c>
      <c r="H38" s="5">
        <f t="shared" si="91"/>
        <v>75.548826646479938</v>
      </c>
      <c r="I38" s="5">
        <f t="shared" si="92"/>
        <v>37.026913372582001</v>
      </c>
      <c r="J38" s="4">
        <f t="shared" si="93"/>
        <v>506</v>
      </c>
      <c r="K38" s="3">
        <v>133</v>
      </c>
      <c r="L38" s="3">
        <v>68</v>
      </c>
      <c r="M38" s="3">
        <v>85</v>
      </c>
      <c r="N38" s="3">
        <v>66</v>
      </c>
      <c r="O38" s="3">
        <v>51</v>
      </c>
      <c r="P38" s="3">
        <v>54</v>
      </c>
      <c r="Q38" s="3">
        <v>49</v>
      </c>
    </row>
    <row r="39" spans="1:17" ht="17.100000000000001" customHeight="1" x14ac:dyDescent="0.35">
      <c r="A39" s="26"/>
      <c r="B39" s="4" t="s">
        <v>18</v>
      </c>
      <c r="C39" s="9">
        <v>7031</v>
      </c>
      <c r="D39" s="9">
        <v>2778</v>
      </c>
      <c r="E39" s="9">
        <v>2022</v>
      </c>
      <c r="F39" s="9">
        <v>959</v>
      </c>
      <c r="G39" s="9">
        <v>550</v>
      </c>
      <c r="H39" s="5">
        <f t="shared" si="91"/>
        <v>74.629080118694361</v>
      </c>
      <c r="I39" s="5">
        <f t="shared" si="92"/>
        <v>39.510738159579006</v>
      </c>
      <c r="J39" s="4">
        <f t="shared" si="93"/>
        <v>641</v>
      </c>
      <c r="K39" s="3">
        <v>155</v>
      </c>
      <c r="L39" s="3">
        <v>90</v>
      </c>
      <c r="M39" s="3">
        <v>147</v>
      </c>
      <c r="N39" s="3">
        <v>79</v>
      </c>
      <c r="O39" s="3">
        <v>67</v>
      </c>
      <c r="P39" s="3">
        <v>61</v>
      </c>
      <c r="Q39" s="3">
        <v>42</v>
      </c>
    </row>
    <row r="40" spans="1:17" ht="17.100000000000001" customHeight="1" x14ac:dyDescent="0.35">
      <c r="A40" s="26"/>
      <c r="B40" s="4" t="s">
        <v>17</v>
      </c>
      <c r="C40" s="9">
        <v>1065</v>
      </c>
      <c r="D40" s="9">
        <v>660</v>
      </c>
      <c r="E40" s="9">
        <v>493</v>
      </c>
      <c r="F40" s="9">
        <v>270</v>
      </c>
      <c r="G40" s="9">
        <v>109</v>
      </c>
      <c r="H40" s="5">
        <f t="shared" si="91"/>
        <v>76.876267748478696</v>
      </c>
      <c r="I40" s="5">
        <f t="shared" si="92"/>
        <v>61.971830985915489</v>
      </c>
      <c r="J40" s="4">
        <f t="shared" si="93"/>
        <v>199</v>
      </c>
      <c r="K40" s="3">
        <v>55</v>
      </c>
      <c r="L40" s="3">
        <v>24</v>
      </c>
      <c r="M40" s="3">
        <v>44</v>
      </c>
      <c r="N40" s="3">
        <v>31</v>
      </c>
      <c r="O40" s="3">
        <v>20</v>
      </c>
      <c r="P40" s="3">
        <v>16</v>
      </c>
      <c r="Q40" s="3">
        <v>9</v>
      </c>
    </row>
    <row r="41" spans="1:17" ht="17.100000000000001" customHeight="1" x14ac:dyDescent="0.35">
      <c r="A41" s="26"/>
      <c r="B41" s="8" t="s">
        <v>1</v>
      </c>
      <c r="C41" s="6">
        <f t="shared" ref="C41" si="94">SUM(C37:C40)</f>
        <v>27233</v>
      </c>
      <c r="D41" s="6">
        <f t="shared" ref="D41" si="95">SUM(D37:D40)</f>
        <v>9900</v>
      </c>
      <c r="E41" s="6">
        <f t="shared" ref="E41" si="96">SUM(E37:E40)</f>
        <v>7217</v>
      </c>
      <c r="F41" s="6">
        <f t="shared" ref="F41" si="97">SUM(F37:F40)</f>
        <v>3471</v>
      </c>
      <c r="G41" s="6">
        <f t="shared" ref="G41" si="98">SUM(G37:G40)</f>
        <v>1918</v>
      </c>
      <c r="H41" s="7">
        <f t="shared" si="91"/>
        <v>74.67091589303034</v>
      </c>
      <c r="I41" s="7">
        <f t="shared" si="92"/>
        <v>36.35295413652554</v>
      </c>
      <c r="J41" s="6">
        <f t="shared" si="93"/>
        <v>2352</v>
      </c>
      <c r="K41" s="6">
        <f>SUM(K37:K40)</f>
        <v>620</v>
      </c>
      <c r="L41" s="6">
        <f t="shared" ref="L41" si="99">SUM(L37:L40)</f>
        <v>291</v>
      </c>
      <c r="M41" s="6">
        <f t="shared" ref="M41" si="100">SUM(M37:M40)</f>
        <v>497</v>
      </c>
      <c r="N41" s="6">
        <f t="shared" ref="N41" si="101">SUM(N37:N40)</f>
        <v>290</v>
      </c>
      <c r="O41" s="6">
        <f t="shared" ref="O41" si="102">SUM(O37:O40)</f>
        <v>250</v>
      </c>
      <c r="P41" s="6">
        <f t="shared" ref="P41" si="103">SUM(P37:P40)</f>
        <v>234</v>
      </c>
      <c r="Q41" s="6">
        <f t="shared" ref="Q41" si="104">SUM(Q37:Q40)</f>
        <v>170</v>
      </c>
    </row>
    <row r="42" spans="1:17" ht="17.100000000000001" customHeight="1" x14ac:dyDescent="0.35">
      <c r="A42" s="26" t="s">
        <v>16</v>
      </c>
      <c r="B42" s="4" t="s">
        <v>15</v>
      </c>
      <c r="C42" s="9">
        <v>3343</v>
      </c>
      <c r="D42" s="9">
        <v>2276</v>
      </c>
      <c r="E42" s="9">
        <v>1606</v>
      </c>
      <c r="F42" s="9">
        <v>830</v>
      </c>
      <c r="G42" s="9">
        <v>502</v>
      </c>
      <c r="H42" s="5">
        <f t="shared" si="91"/>
        <v>82.938978829389782</v>
      </c>
      <c r="I42" s="5">
        <f t="shared" si="92"/>
        <v>68.082560574334423</v>
      </c>
      <c r="J42" s="4">
        <f t="shared" si="93"/>
        <v>683</v>
      </c>
      <c r="K42" s="3">
        <v>240</v>
      </c>
      <c r="L42" s="3">
        <v>71</v>
      </c>
      <c r="M42" s="3">
        <v>113</v>
      </c>
      <c r="N42" s="3">
        <v>81</v>
      </c>
      <c r="O42" s="3">
        <v>75</v>
      </c>
      <c r="P42" s="3">
        <v>62</v>
      </c>
      <c r="Q42" s="3">
        <v>41</v>
      </c>
    </row>
    <row r="43" spans="1:17" ht="17.100000000000001" customHeight="1" x14ac:dyDescent="0.35">
      <c r="A43" s="26"/>
      <c r="B43" s="8" t="s">
        <v>1</v>
      </c>
      <c r="C43" s="6">
        <f t="shared" ref="C43" si="105">SUM(C42)</f>
        <v>3343</v>
      </c>
      <c r="D43" s="6">
        <f t="shared" ref="D43" si="106">SUM(D42)</f>
        <v>2276</v>
      </c>
      <c r="E43" s="6">
        <f t="shared" ref="E43" si="107">SUM(E42)</f>
        <v>1606</v>
      </c>
      <c r="F43" s="6">
        <f t="shared" ref="F43" si="108">SUM(F42)</f>
        <v>830</v>
      </c>
      <c r="G43" s="6">
        <f t="shared" ref="G43" si="109">SUM(G42)</f>
        <v>502</v>
      </c>
      <c r="H43" s="7">
        <f t="shared" si="91"/>
        <v>82.938978829389782</v>
      </c>
      <c r="I43" s="7">
        <f t="shared" si="92"/>
        <v>68.082560574334423</v>
      </c>
      <c r="J43" s="6">
        <f t="shared" si="93"/>
        <v>683</v>
      </c>
      <c r="K43" s="6">
        <f>SUM(K42)</f>
        <v>240</v>
      </c>
      <c r="L43" s="6">
        <f t="shared" ref="L43" si="110">SUM(L42)</f>
        <v>71</v>
      </c>
      <c r="M43" s="6">
        <f t="shared" ref="M43" si="111">SUM(M42)</f>
        <v>113</v>
      </c>
      <c r="N43" s="6">
        <f t="shared" ref="N43" si="112">SUM(N42)</f>
        <v>81</v>
      </c>
      <c r="O43" s="6">
        <f t="shared" ref="O43" si="113">SUM(O42)</f>
        <v>75</v>
      </c>
      <c r="P43" s="6">
        <f t="shared" ref="P43:Q43" si="114">SUM(P42)</f>
        <v>62</v>
      </c>
      <c r="Q43" s="6">
        <f t="shared" si="114"/>
        <v>41</v>
      </c>
    </row>
    <row r="44" spans="1:17" ht="17.100000000000001" customHeight="1" x14ac:dyDescent="0.35">
      <c r="A44" s="26" t="s">
        <v>14</v>
      </c>
      <c r="B44" s="4" t="s">
        <v>13</v>
      </c>
      <c r="C44" s="9">
        <v>10138</v>
      </c>
      <c r="D44" s="9">
        <v>2840</v>
      </c>
      <c r="E44" s="9">
        <v>1990</v>
      </c>
      <c r="F44" s="9">
        <v>823</v>
      </c>
      <c r="G44" s="9">
        <v>628</v>
      </c>
      <c r="H44" s="5">
        <f t="shared" si="91"/>
        <v>72.914572864321599</v>
      </c>
      <c r="I44" s="5">
        <f t="shared" si="92"/>
        <v>28.013414874728742</v>
      </c>
      <c r="J44" s="4">
        <f t="shared" si="93"/>
        <v>543</v>
      </c>
      <c r="K44" s="3">
        <v>152</v>
      </c>
      <c r="L44" s="3">
        <v>70</v>
      </c>
      <c r="M44" s="3">
        <v>120</v>
      </c>
      <c r="N44" s="3">
        <v>61</v>
      </c>
      <c r="O44" s="3">
        <v>48</v>
      </c>
      <c r="P44" s="3">
        <v>43</v>
      </c>
      <c r="Q44" s="3">
        <v>49</v>
      </c>
    </row>
    <row r="45" spans="1:17" ht="17.100000000000001" customHeight="1" x14ac:dyDescent="0.35">
      <c r="A45" s="26"/>
      <c r="B45" s="4" t="s">
        <v>12</v>
      </c>
      <c r="C45" s="9">
        <v>20001</v>
      </c>
      <c r="D45" s="9">
        <v>5084</v>
      </c>
      <c r="E45" s="9">
        <v>3593</v>
      </c>
      <c r="F45" s="9">
        <v>1509</v>
      </c>
      <c r="G45" s="9">
        <v>1101</v>
      </c>
      <c r="H45" s="5">
        <f t="shared" si="91"/>
        <v>72.641246868911765</v>
      </c>
      <c r="I45" s="5">
        <f t="shared" si="92"/>
        <v>25.418729063546824</v>
      </c>
      <c r="J45" s="4">
        <f t="shared" si="93"/>
        <v>1020</v>
      </c>
      <c r="K45" s="3">
        <v>276</v>
      </c>
      <c r="L45" s="3">
        <v>124</v>
      </c>
      <c r="M45" s="3">
        <v>211</v>
      </c>
      <c r="N45" s="3">
        <v>123</v>
      </c>
      <c r="O45" s="3">
        <v>95</v>
      </c>
      <c r="P45" s="3">
        <v>120</v>
      </c>
      <c r="Q45" s="3">
        <v>71</v>
      </c>
    </row>
    <row r="46" spans="1:17" ht="17.100000000000001" customHeight="1" x14ac:dyDescent="0.35">
      <c r="A46" s="26"/>
      <c r="B46" s="4" t="s">
        <v>11</v>
      </c>
      <c r="C46" s="9">
        <v>12128</v>
      </c>
      <c r="D46" s="9">
        <v>3742</v>
      </c>
      <c r="E46" s="9">
        <v>2686</v>
      </c>
      <c r="F46" s="9">
        <v>1221</v>
      </c>
      <c r="G46" s="9">
        <v>766</v>
      </c>
      <c r="H46" s="5">
        <f t="shared" si="91"/>
        <v>73.976172747580051</v>
      </c>
      <c r="I46" s="5">
        <f t="shared" si="92"/>
        <v>30.854221635883906</v>
      </c>
      <c r="J46" s="4">
        <f t="shared" si="93"/>
        <v>735</v>
      </c>
      <c r="K46" s="3">
        <v>173</v>
      </c>
      <c r="L46" s="3">
        <v>99</v>
      </c>
      <c r="M46" s="3">
        <v>152</v>
      </c>
      <c r="N46" s="3">
        <v>89</v>
      </c>
      <c r="O46" s="3">
        <v>70</v>
      </c>
      <c r="P46" s="3">
        <v>89</v>
      </c>
      <c r="Q46" s="3">
        <v>63</v>
      </c>
    </row>
    <row r="47" spans="1:17" ht="17.100000000000001" customHeight="1" x14ac:dyDescent="0.35">
      <c r="A47" s="26"/>
      <c r="B47" s="4" t="s">
        <v>10</v>
      </c>
      <c r="C47" s="9">
        <v>11280</v>
      </c>
      <c r="D47" s="9">
        <v>3596</v>
      </c>
      <c r="E47" s="9">
        <v>2552</v>
      </c>
      <c r="F47" s="9">
        <v>1101</v>
      </c>
      <c r="G47" s="9">
        <v>788</v>
      </c>
      <c r="H47" s="5">
        <f t="shared" si="91"/>
        <v>74.020376175548591</v>
      </c>
      <c r="I47" s="5">
        <f t="shared" si="92"/>
        <v>31.879432624113473</v>
      </c>
      <c r="J47" s="4">
        <f t="shared" si="93"/>
        <v>756</v>
      </c>
      <c r="K47" s="3">
        <v>174</v>
      </c>
      <c r="L47" s="3">
        <v>101</v>
      </c>
      <c r="M47" s="3">
        <v>159</v>
      </c>
      <c r="N47" s="3">
        <v>90</v>
      </c>
      <c r="O47" s="3">
        <v>84</v>
      </c>
      <c r="P47" s="3">
        <v>82</v>
      </c>
      <c r="Q47" s="3">
        <v>66</v>
      </c>
    </row>
    <row r="48" spans="1:17" ht="17.100000000000001" customHeight="1" x14ac:dyDescent="0.35">
      <c r="A48" s="26"/>
      <c r="B48" s="8" t="s">
        <v>1</v>
      </c>
      <c r="C48" s="6">
        <f t="shared" ref="C48" si="115">SUM(C44:C47)</f>
        <v>53547</v>
      </c>
      <c r="D48" s="6">
        <f t="shared" ref="D48" si="116">SUM(D44:D47)</f>
        <v>15262</v>
      </c>
      <c r="E48" s="6">
        <f t="shared" ref="E48" si="117">SUM(E44:E47)</f>
        <v>10821</v>
      </c>
      <c r="F48" s="6">
        <f t="shared" ref="F48" si="118">SUM(F44:F47)</f>
        <v>4654</v>
      </c>
      <c r="G48" s="6">
        <f t="shared" ref="G48" si="119">SUM(G44:G47)</f>
        <v>3283</v>
      </c>
      <c r="H48" s="7">
        <f t="shared" si="91"/>
        <v>73.348119397467883</v>
      </c>
      <c r="I48" s="7">
        <f t="shared" si="92"/>
        <v>28.502063607671762</v>
      </c>
      <c r="J48" s="6">
        <f t="shared" si="93"/>
        <v>3054</v>
      </c>
      <c r="K48" s="6">
        <f>SUM(K44:K47)</f>
        <v>775</v>
      </c>
      <c r="L48" s="6">
        <f t="shared" ref="L48" si="120">SUM(L44:L47)</f>
        <v>394</v>
      </c>
      <c r="M48" s="6">
        <f t="shared" ref="M48" si="121">SUM(M44:M47)</f>
        <v>642</v>
      </c>
      <c r="N48" s="6">
        <f t="shared" ref="N48" si="122">SUM(N44:N47)</f>
        <v>363</v>
      </c>
      <c r="O48" s="6">
        <f t="shared" ref="O48" si="123">SUM(O44:O47)</f>
        <v>297</v>
      </c>
      <c r="P48" s="6">
        <f t="shared" ref="P48" si="124">SUM(P44:P47)</f>
        <v>334</v>
      </c>
      <c r="Q48" s="6">
        <f t="shared" ref="Q48" si="125">SUM(Q44:Q47)</f>
        <v>249</v>
      </c>
    </row>
    <row r="49" spans="1:17" ht="17.100000000000001" customHeight="1" x14ac:dyDescent="0.35">
      <c r="A49" s="26" t="s">
        <v>9</v>
      </c>
      <c r="B49" s="4" t="s">
        <v>8</v>
      </c>
      <c r="C49" s="9">
        <v>1082</v>
      </c>
      <c r="D49" s="9">
        <v>568</v>
      </c>
      <c r="E49" s="9">
        <v>381</v>
      </c>
      <c r="F49" s="9">
        <v>146</v>
      </c>
      <c r="G49" s="9">
        <v>124</v>
      </c>
      <c r="H49" s="5">
        <f t="shared" si="91"/>
        <v>70.866141732283467</v>
      </c>
      <c r="I49" s="5">
        <f t="shared" si="92"/>
        <v>52.495378927911275</v>
      </c>
      <c r="J49" s="4">
        <f t="shared" si="93"/>
        <v>124</v>
      </c>
      <c r="K49" s="3">
        <v>30</v>
      </c>
      <c r="L49" s="3">
        <v>11</v>
      </c>
      <c r="M49" s="3">
        <v>34</v>
      </c>
      <c r="N49" s="3">
        <v>16</v>
      </c>
      <c r="O49" s="3">
        <v>7</v>
      </c>
      <c r="P49" s="3">
        <v>17</v>
      </c>
      <c r="Q49" s="3">
        <v>9</v>
      </c>
    </row>
    <row r="50" spans="1:17" ht="17.100000000000001" customHeight="1" x14ac:dyDescent="0.35">
      <c r="A50" s="26"/>
      <c r="B50" s="4" t="s">
        <v>7</v>
      </c>
      <c r="C50" s="9">
        <v>795</v>
      </c>
      <c r="D50" s="9">
        <v>468</v>
      </c>
      <c r="E50" s="9">
        <v>329</v>
      </c>
      <c r="F50" s="9">
        <v>161</v>
      </c>
      <c r="G50" s="9">
        <v>84</v>
      </c>
      <c r="H50" s="5">
        <f t="shared" si="91"/>
        <v>74.468085106382972</v>
      </c>
      <c r="I50" s="5">
        <f t="shared" si="92"/>
        <v>58.867924528301884</v>
      </c>
      <c r="J50" s="4">
        <f t="shared" si="93"/>
        <v>129</v>
      </c>
      <c r="K50" s="3">
        <v>22</v>
      </c>
      <c r="L50" s="3">
        <v>18</v>
      </c>
      <c r="M50" s="3">
        <v>21</v>
      </c>
      <c r="N50" s="3">
        <v>18</v>
      </c>
      <c r="O50" s="3">
        <v>16</v>
      </c>
      <c r="P50" s="3">
        <v>17</v>
      </c>
      <c r="Q50" s="3">
        <v>17</v>
      </c>
    </row>
    <row r="51" spans="1:17" ht="17.100000000000001" customHeight="1" x14ac:dyDescent="0.35">
      <c r="A51" s="26"/>
      <c r="B51" s="4" t="s">
        <v>6</v>
      </c>
      <c r="C51" s="9">
        <v>1824</v>
      </c>
      <c r="D51" s="9">
        <v>761</v>
      </c>
      <c r="E51" s="9">
        <v>540</v>
      </c>
      <c r="F51" s="9">
        <v>230</v>
      </c>
      <c r="G51" s="9">
        <v>146</v>
      </c>
      <c r="H51" s="5">
        <f t="shared" si="91"/>
        <v>69.629629629629633</v>
      </c>
      <c r="I51" s="5">
        <f t="shared" si="92"/>
        <v>41.721491228070171</v>
      </c>
      <c r="J51" s="4">
        <f t="shared" si="93"/>
        <v>197</v>
      </c>
      <c r="K51" s="3">
        <v>42</v>
      </c>
      <c r="L51" s="3">
        <v>24</v>
      </c>
      <c r="M51" s="3">
        <v>37</v>
      </c>
      <c r="N51" s="3">
        <v>28</v>
      </c>
      <c r="O51" s="3">
        <v>18</v>
      </c>
      <c r="P51" s="3">
        <v>31</v>
      </c>
      <c r="Q51" s="3">
        <v>17</v>
      </c>
    </row>
    <row r="52" spans="1:17" ht="17.100000000000001" customHeight="1" x14ac:dyDescent="0.35">
      <c r="A52" s="26"/>
      <c r="B52" s="4" t="s">
        <v>5</v>
      </c>
      <c r="C52" s="9">
        <v>1981</v>
      </c>
      <c r="D52" s="9">
        <v>822</v>
      </c>
      <c r="E52" s="9">
        <v>558</v>
      </c>
      <c r="F52" s="9">
        <v>225</v>
      </c>
      <c r="G52" s="9">
        <v>169</v>
      </c>
      <c r="H52" s="5">
        <f t="shared" si="91"/>
        <v>70.609318996415766</v>
      </c>
      <c r="I52" s="5">
        <f t="shared" si="92"/>
        <v>41.494194851085311</v>
      </c>
      <c r="J52" s="4">
        <f t="shared" si="93"/>
        <v>197</v>
      </c>
      <c r="K52" s="3">
        <v>40</v>
      </c>
      <c r="L52" s="3">
        <v>29</v>
      </c>
      <c r="M52" s="3">
        <v>34</v>
      </c>
      <c r="N52" s="3">
        <v>29</v>
      </c>
      <c r="O52" s="3">
        <v>21</v>
      </c>
      <c r="P52" s="3">
        <v>22</v>
      </c>
      <c r="Q52" s="3">
        <v>22</v>
      </c>
    </row>
    <row r="53" spans="1:17" ht="17.100000000000001" customHeight="1" x14ac:dyDescent="0.35">
      <c r="A53" s="26"/>
      <c r="B53" s="4" t="s">
        <v>4</v>
      </c>
      <c r="C53" s="9">
        <v>7788</v>
      </c>
      <c r="D53" s="9">
        <v>2571</v>
      </c>
      <c r="E53" s="9">
        <v>1841</v>
      </c>
      <c r="F53" s="9">
        <v>828</v>
      </c>
      <c r="G53" s="9">
        <v>520</v>
      </c>
      <c r="H53" s="5">
        <f t="shared" si="91"/>
        <v>73.221075502444322</v>
      </c>
      <c r="I53" s="5">
        <f t="shared" si="92"/>
        <v>33.01232665639445</v>
      </c>
      <c r="J53" s="4">
        <f t="shared" si="93"/>
        <v>555</v>
      </c>
      <c r="K53" s="3">
        <v>151</v>
      </c>
      <c r="L53" s="3">
        <v>62</v>
      </c>
      <c r="M53" s="3">
        <v>117</v>
      </c>
      <c r="N53" s="3">
        <v>75</v>
      </c>
      <c r="O53" s="3">
        <v>58</v>
      </c>
      <c r="P53" s="3">
        <v>36</v>
      </c>
      <c r="Q53" s="3">
        <v>56</v>
      </c>
    </row>
    <row r="54" spans="1:17" ht="17.100000000000001" customHeight="1" x14ac:dyDescent="0.35">
      <c r="A54" s="26"/>
      <c r="B54" s="4" t="s">
        <v>3</v>
      </c>
      <c r="C54" s="9">
        <v>5434</v>
      </c>
      <c r="D54" s="9">
        <v>1894</v>
      </c>
      <c r="E54" s="9">
        <v>1326</v>
      </c>
      <c r="F54" s="9">
        <v>571</v>
      </c>
      <c r="G54" s="9">
        <v>393</v>
      </c>
      <c r="H54" s="5">
        <f t="shared" si="91"/>
        <v>72.699849170437403</v>
      </c>
      <c r="I54" s="5">
        <f t="shared" si="92"/>
        <v>34.854619065145378</v>
      </c>
      <c r="J54" s="4">
        <f t="shared" si="93"/>
        <v>407</v>
      </c>
      <c r="K54" s="3">
        <v>91</v>
      </c>
      <c r="L54" s="3">
        <v>56</v>
      </c>
      <c r="M54" s="3">
        <v>75</v>
      </c>
      <c r="N54" s="3">
        <v>54</v>
      </c>
      <c r="O54" s="3">
        <v>34</v>
      </c>
      <c r="P54" s="3">
        <v>56</v>
      </c>
      <c r="Q54" s="3">
        <v>41</v>
      </c>
    </row>
    <row r="55" spans="1:17" ht="17.100000000000001" customHeight="1" x14ac:dyDescent="0.35">
      <c r="A55" s="26"/>
      <c r="B55" s="4" t="s">
        <v>2</v>
      </c>
      <c r="C55" s="9">
        <v>6931</v>
      </c>
      <c r="D55" s="9">
        <v>2475</v>
      </c>
      <c r="E55" s="9">
        <v>1688</v>
      </c>
      <c r="F55" s="9">
        <v>649</v>
      </c>
      <c r="G55" s="9">
        <v>546</v>
      </c>
      <c r="H55" s="5">
        <f t="shared" si="91"/>
        <v>70.793838862559241</v>
      </c>
      <c r="I55" s="5">
        <f t="shared" si="92"/>
        <v>35.709132881258114</v>
      </c>
      <c r="J55" s="4">
        <f t="shared" si="93"/>
        <v>486</v>
      </c>
      <c r="K55" s="3">
        <v>128</v>
      </c>
      <c r="L55" s="3">
        <v>56</v>
      </c>
      <c r="M55" s="3">
        <v>93</v>
      </c>
      <c r="N55" s="3">
        <v>62</v>
      </c>
      <c r="O55" s="3">
        <v>46</v>
      </c>
      <c r="P55" s="3">
        <v>67</v>
      </c>
      <c r="Q55" s="3">
        <v>34</v>
      </c>
    </row>
    <row r="56" spans="1:17" ht="17.100000000000001" customHeight="1" x14ac:dyDescent="0.35">
      <c r="A56" s="26"/>
      <c r="B56" s="8" t="s">
        <v>1</v>
      </c>
      <c r="C56" s="17">
        <f>SUM(C49:C55)</f>
        <v>25835</v>
      </c>
      <c r="D56" s="17">
        <f>SUM(D49:D55)</f>
        <v>9559</v>
      </c>
      <c r="E56" s="17">
        <f>SUM(E49:E55)</f>
        <v>6663</v>
      </c>
      <c r="F56" s="17">
        <f>SUM(F49:F55)</f>
        <v>2810</v>
      </c>
      <c r="G56" s="17">
        <f>SUM(G49:G55)</f>
        <v>1982</v>
      </c>
      <c r="H56" s="7">
        <f>SUM(F56+G56)/E56*100</f>
        <v>71.919555755665627</v>
      </c>
      <c r="I56" s="7">
        <f>SUM(D56)/C56*100</f>
        <v>37.000193535900912</v>
      </c>
      <c r="J56" s="6">
        <f>SUM(K56:Q56)</f>
        <v>2095</v>
      </c>
      <c r="K56" s="6">
        <f>SUM(K49:K55)</f>
        <v>504</v>
      </c>
      <c r="L56" s="6">
        <f t="shared" ref="L56:Q56" si="126">SUM(L49:L55)</f>
        <v>256</v>
      </c>
      <c r="M56" s="6">
        <f t="shared" si="126"/>
        <v>411</v>
      </c>
      <c r="N56" s="6">
        <f t="shared" si="126"/>
        <v>282</v>
      </c>
      <c r="O56" s="6">
        <f t="shared" si="126"/>
        <v>200</v>
      </c>
      <c r="P56" s="6">
        <f t="shared" si="126"/>
        <v>246</v>
      </c>
      <c r="Q56" s="6">
        <f t="shared" si="126"/>
        <v>196</v>
      </c>
    </row>
    <row r="57" spans="1:17" ht="17.100000000000001" customHeight="1" x14ac:dyDescent="0.35">
      <c r="A57" s="22" t="s">
        <v>73</v>
      </c>
      <c r="B57" s="23"/>
      <c r="C57" s="19">
        <v>8</v>
      </c>
      <c r="D57" s="19">
        <v>5</v>
      </c>
      <c r="E57" s="19">
        <v>5</v>
      </c>
      <c r="F57" s="19">
        <v>5</v>
      </c>
      <c r="G57" s="19">
        <v>0</v>
      </c>
      <c r="H57" s="20">
        <f>SUM(F57+G57)/E57*100</f>
        <v>100</v>
      </c>
      <c r="I57" s="20">
        <f>SUM(D57)/C57*100</f>
        <v>62.5</v>
      </c>
      <c r="J57" s="21"/>
      <c r="K57" s="21"/>
      <c r="L57" s="21"/>
      <c r="M57" s="21"/>
      <c r="N57" s="21"/>
      <c r="O57" s="21"/>
      <c r="P57" s="21"/>
      <c r="Q57" s="21"/>
    </row>
    <row r="58" spans="1:17" ht="17.100000000000001" customHeight="1" x14ac:dyDescent="0.35">
      <c r="A58" s="24" t="s">
        <v>0</v>
      </c>
      <c r="B58" s="25"/>
      <c r="C58" s="3">
        <f>SUM(C56,C48,C43,C41,C36,C33,C30,C27,C24,C19,C16,C11,C57)</f>
        <v>507777</v>
      </c>
      <c r="D58" s="3">
        <f>SUM(D56,D48,D43,D41,D36,D33,D30,D27,D24,D19,D16,D11,D57)</f>
        <v>143993</v>
      </c>
      <c r="E58" s="3">
        <f>SUM(E56,E48,E43,E41,E36,E33,E30,E27,E24,E19,E16,E11,E57)</f>
        <v>104691</v>
      </c>
      <c r="F58" s="3">
        <f>SUM(F56,F48,F43,F41,F36,F33,F30,F27,F24,F19,F16,F11,F57)</f>
        <v>49719</v>
      </c>
      <c r="G58" s="3">
        <f>SUM(G56,G48,G43,G41,G36,G33,G30,G27,G24,G19,G16,G11,G57)</f>
        <v>28846</v>
      </c>
      <c r="H58" s="5">
        <f>SUM(F58+G58)/E58*100</f>
        <v>75.04465522346716</v>
      </c>
      <c r="I58" s="5">
        <f>SUM(D58)/C58*100</f>
        <v>28.357527024658463</v>
      </c>
      <c r="J58" s="4">
        <f>SUM(K58:Q58)</f>
        <v>31273</v>
      </c>
      <c r="K58" s="3">
        <f>SUM(K56,K48,K43,K41,K36,K33,K30,K27,K24,K19,K16,K11,K57)</f>
        <v>7784</v>
      </c>
      <c r="L58" s="3">
        <f t="shared" ref="L58:Q58" si="127">SUM(L56,L48,L43,L41,L36,L33,L30,L27,L24,L19,L16,L11,L57)</f>
        <v>4003</v>
      </c>
      <c r="M58" s="3">
        <f t="shared" si="127"/>
        <v>6838</v>
      </c>
      <c r="N58" s="3">
        <f t="shared" si="127"/>
        <v>3759</v>
      </c>
      <c r="O58" s="3">
        <f t="shared" si="127"/>
        <v>3103</v>
      </c>
      <c r="P58" s="3">
        <f t="shared" si="127"/>
        <v>3174</v>
      </c>
      <c r="Q58" s="3">
        <f t="shared" si="127"/>
        <v>2612</v>
      </c>
    </row>
    <row r="59" spans="1:17" x14ac:dyDescent="0.35">
      <c r="A59" s="18" t="s">
        <v>74</v>
      </c>
    </row>
  </sheetData>
  <mergeCells count="14">
    <mergeCell ref="A5:A11"/>
    <mergeCell ref="A12:A16"/>
    <mergeCell ref="A17:A19"/>
    <mergeCell ref="A20:A24"/>
    <mergeCell ref="A25:A27"/>
    <mergeCell ref="A57:B57"/>
    <mergeCell ref="A58:B58"/>
    <mergeCell ref="A44:A48"/>
    <mergeCell ref="A49:A56"/>
    <mergeCell ref="A28:A30"/>
    <mergeCell ref="A31:A33"/>
    <mergeCell ref="A34:A36"/>
    <mergeCell ref="A37:A41"/>
    <mergeCell ref="A42:A43"/>
  </mergeCells>
  <phoneticPr fontId="3"/>
  <pageMargins left="0.7" right="0.7" top="0.75" bottom="0.75" header="0.3" footer="0.3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完成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2021-10-27T05:51:56Z</dcterms:created>
  <dcterms:modified xsi:type="dcterms:W3CDTF">2021-10-27T05:52:41Z</dcterms:modified>
</cp:coreProperties>
</file>