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50_地域支援担当\120_統計\HP掲載用\地区別高齢者世帯・要介護認定者数\H31\"/>
    </mc:Choice>
  </mc:AlternateContent>
  <bookViews>
    <workbookView xWindow="120" yWindow="90" windowWidth="23895" windowHeight="14535"/>
  </bookViews>
  <sheets>
    <sheet name="完成" sheetId="7" r:id="rId1"/>
  </sheets>
  <calcPr calcId="162913"/>
</workbook>
</file>

<file path=xl/calcChain.xml><?xml version="1.0" encoding="utf-8"?>
<calcChain xmlns="http://schemas.openxmlformats.org/spreadsheetml/2006/main">
  <c r="H6" i="7" l="1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I5" i="7"/>
  <c r="H5" i="7"/>
  <c r="D57" i="7"/>
  <c r="E57" i="7"/>
  <c r="F57" i="7"/>
  <c r="G57" i="7"/>
  <c r="C57" i="7"/>
  <c r="D56" i="7"/>
  <c r="E56" i="7"/>
  <c r="F56" i="7"/>
  <c r="G56" i="7"/>
  <c r="C56" i="7"/>
  <c r="D48" i="7"/>
  <c r="E48" i="7"/>
  <c r="F48" i="7"/>
  <c r="G48" i="7"/>
  <c r="C48" i="7"/>
  <c r="D43" i="7"/>
  <c r="E43" i="7"/>
  <c r="F43" i="7"/>
  <c r="G43" i="7"/>
  <c r="C43" i="7"/>
  <c r="D41" i="7"/>
  <c r="E41" i="7"/>
  <c r="F41" i="7"/>
  <c r="G41" i="7"/>
  <c r="C41" i="7"/>
  <c r="D36" i="7"/>
  <c r="E36" i="7"/>
  <c r="F36" i="7"/>
  <c r="G36" i="7"/>
  <c r="C36" i="7"/>
  <c r="D33" i="7"/>
  <c r="E33" i="7"/>
  <c r="F33" i="7"/>
  <c r="G33" i="7"/>
  <c r="C33" i="7"/>
  <c r="D30" i="7"/>
  <c r="E30" i="7"/>
  <c r="F30" i="7"/>
  <c r="G30" i="7"/>
  <c r="C30" i="7"/>
  <c r="D27" i="7"/>
  <c r="E27" i="7"/>
  <c r="F27" i="7"/>
  <c r="G27" i="7"/>
  <c r="C27" i="7"/>
  <c r="D24" i="7"/>
  <c r="E24" i="7"/>
  <c r="F24" i="7"/>
  <c r="G24" i="7"/>
  <c r="C24" i="7"/>
  <c r="D19" i="7"/>
  <c r="E19" i="7"/>
  <c r="F19" i="7"/>
  <c r="G19" i="7"/>
  <c r="C19" i="7"/>
  <c r="D16" i="7"/>
  <c r="E16" i="7"/>
  <c r="F16" i="7"/>
  <c r="G16" i="7"/>
  <c r="C16" i="7"/>
  <c r="D11" i="7"/>
  <c r="E11" i="7"/>
  <c r="F11" i="7"/>
  <c r="G11" i="7"/>
  <c r="C11" i="7"/>
</calcChain>
</file>

<file path=xl/sharedStrings.xml><?xml version="1.0" encoding="utf-8"?>
<sst xmlns="http://schemas.openxmlformats.org/spreadsheetml/2006/main" count="84" uniqueCount="73">
  <si>
    <t>久米</t>
  </si>
  <si>
    <t>八坂</t>
  </si>
  <si>
    <t>味酒</t>
  </si>
  <si>
    <t>番町</t>
  </si>
  <si>
    <t>桑原</t>
  </si>
  <si>
    <t>雄郡</t>
  </si>
  <si>
    <t>浮穴</t>
  </si>
  <si>
    <t>石井東</t>
  </si>
  <si>
    <t>東雲</t>
  </si>
  <si>
    <t>垣生</t>
  </si>
  <si>
    <t>湯築</t>
  </si>
  <si>
    <t>宮前</t>
  </si>
  <si>
    <t>湯山</t>
  </si>
  <si>
    <t>道後</t>
  </si>
  <si>
    <t>清水</t>
  </si>
  <si>
    <t>小野</t>
  </si>
  <si>
    <t>余土</t>
  </si>
  <si>
    <t>素鵞</t>
  </si>
  <si>
    <t>新玉</t>
  </si>
  <si>
    <t>味生</t>
  </si>
  <si>
    <t>石井西</t>
  </si>
  <si>
    <t>和気</t>
  </si>
  <si>
    <t>五明</t>
  </si>
  <si>
    <t>潮見</t>
  </si>
  <si>
    <t>三津浜</t>
  </si>
  <si>
    <t>久枝</t>
  </si>
  <si>
    <t>生石</t>
  </si>
  <si>
    <t>堀江</t>
  </si>
  <si>
    <t>伊台</t>
  </si>
  <si>
    <t>高浜</t>
  </si>
  <si>
    <t>河野</t>
  </si>
  <si>
    <t>北条</t>
  </si>
  <si>
    <t>粟井</t>
  </si>
  <si>
    <t>難波</t>
  </si>
  <si>
    <t>立岩</t>
  </si>
  <si>
    <t>正岡</t>
  </si>
  <si>
    <t>浅海</t>
  </si>
  <si>
    <t>総計</t>
  </si>
  <si>
    <t>久谷</t>
    <rPh sb="0" eb="2">
      <t>クタニ</t>
    </rPh>
    <phoneticPr fontId="1"/>
  </si>
  <si>
    <t>興居島</t>
    <rPh sb="0" eb="3">
      <t>ゴゴシマ</t>
    </rPh>
    <phoneticPr fontId="1"/>
  </si>
  <si>
    <t>計</t>
    <rPh sb="0" eb="1">
      <t>ケイ</t>
    </rPh>
    <phoneticPr fontId="1"/>
  </si>
  <si>
    <t>中島</t>
  </si>
  <si>
    <t>三津浜</t>
    <rPh sb="0" eb="3">
      <t>ミツハマ</t>
    </rPh>
    <phoneticPr fontId="1"/>
  </si>
  <si>
    <t>中島</t>
    <rPh sb="0" eb="2">
      <t>ナカジマ</t>
    </rPh>
    <phoneticPr fontId="1"/>
  </si>
  <si>
    <t>城北</t>
    <rPh sb="0" eb="2">
      <t>ジョウホク</t>
    </rPh>
    <phoneticPr fontId="1"/>
  </si>
  <si>
    <t>北条</t>
    <rPh sb="0" eb="2">
      <t>ホウジョウ</t>
    </rPh>
    <phoneticPr fontId="1"/>
  </si>
  <si>
    <t>包括</t>
    <rPh sb="0" eb="2">
      <t>ホウカツ</t>
    </rPh>
    <phoneticPr fontId="1"/>
  </si>
  <si>
    <t>圏域</t>
    <rPh sb="0" eb="2">
      <t>ケンイキ</t>
    </rPh>
    <phoneticPr fontId="1"/>
  </si>
  <si>
    <t>認定者数</t>
    <rPh sb="0" eb="2">
      <t>ニンテイ</t>
    </rPh>
    <rPh sb="2" eb="3">
      <t>シャ</t>
    </rPh>
    <rPh sb="3" eb="4">
      <t>スウ</t>
    </rPh>
    <phoneticPr fontId="1"/>
  </si>
  <si>
    <t>平成３１年４月１日現在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</si>
  <si>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人口</t>
    <rPh sb="0" eb="2">
      <t>ジンコウ</t>
    </rPh>
    <phoneticPr fontId="3"/>
  </si>
  <si>
    <t>指標
B+C/A</t>
    <rPh sb="0" eb="2">
      <t>シヒョウ</t>
    </rPh>
    <phoneticPr fontId="1"/>
  </si>
  <si>
    <t>高齢化率</t>
    <rPh sb="0" eb="3">
      <t>コウレイカ</t>
    </rPh>
    <rPh sb="3" eb="4">
      <t>リツ</t>
    </rPh>
    <phoneticPr fontId="1"/>
  </si>
  <si>
    <t>A
高齢者のいる世帯</t>
    <rPh sb="2" eb="5">
      <t>コウレイシャ</t>
    </rPh>
    <rPh sb="8" eb="10">
      <t>セタイ</t>
    </rPh>
    <phoneticPr fontId="3"/>
  </si>
  <si>
    <t>B
高齢者単身世帯</t>
    <rPh sb="2" eb="5">
      <t>コウレイシャ</t>
    </rPh>
    <rPh sb="5" eb="7">
      <t>タンシン</t>
    </rPh>
    <rPh sb="7" eb="9">
      <t>セタイ</t>
    </rPh>
    <phoneticPr fontId="3"/>
  </si>
  <si>
    <t>C
高齢者夫婦世帯</t>
    <rPh sb="2" eb="5">
      <t>コウレイシャ</t>
    </rPh>
    <rPh sb="5" eb="7">
      <t>フウフ</t>
    </rPh>
    <rPh sb="7" eb="9">
      <t>セタイ</t>
    </rPh>
    <phoneticPr fontId="3"/>
  </si>
  <si>
    <t>高齢者
人口</t>
    <rPh sb="0" eb="3">
      <t>コウレイシャ</t>
    </rPh>
    <rPh sb="4" eb="6">
      <t>ジンコウ</t>
    </rPh>
    <phoneticPr fontId="3"/>
  </si>
  <si>
    <t>地区別高齢者人口・認定者数</t>
    <rPh sb="0" eb="2">
      <t>チク</t>
    </rPh>
    <rPh sb="2" eb="3">
      <t>ベツ</t>
    </rPh>
    <rPh sb="3" eb="6">
      <t>コウレイシャ</t>
    </rPh>
    <rPh sb="6" eb="8">
      <t>ジンコウ</t>
    </rPh>
    <rPh sb="9" eb="11">
      <t>ニンテイ</t>
    </rPh>
    <rPh sb="11" eb="12">
      <t>シャ</t>
    </rPh>
    <rPh sb="12" eb="13">
      <t>スウ</t>
    </rPh>
    <phoneticPr fontId="1"/>
  </si>
  <si>
    <t>要支援
1</t>
    <rPh sb="0" eb="3">
      <t>ヨウシエン</t>
    </rPh>
    <phoneticPr fontId="1"/>
  </si>
  <si>
    <t>要支援
2</t>
    <rPh sb="0" eb="3">
      <t>ヨウシエン</t>
    </rPh>
    <phoneticPr fontId="1"/>
  </si>
  <si>
    <t>要介護
1</t>
    <rPh sb="0" eb="3">
      <t>ヨウカイゴ</t>
    </rPh>
    <phoneticPr fontId="1"/>
  </si>
  <si>
    <t>要介護
2</t>
    <rPh sb="0" eb="3">
      <t>ヨウカイゴ</t>
    </rPh>
    <phoneticPr fontId="1"/>
  </si>
  <si>
    <t>要介護
3</t>
    <rPh sb="0" eb="3">
      <t>ヨウカイゴ</t>
    </rPh>
    <phoneticPr fontId="1"/>
  </si>
  <si>
    <t>要介護
4</t>
    <rPh sb="0" eb="3">
      <t>ヨウカイゴ</t>
    </rPh>
    <phoneticPr fontId="1"/>
  </si>
  <si>
    <t>要介護
5</t>
    <rPh sb="0" eb="3">
      <t>ヨウカイゴ</t>
    </rPh>
    <phoneticPr fontId="1"/>
  </si>
  <si>
    <t>桑原
・
道後</t>
    <rPh sb="0" eb="2">
      <t>クワバラ</t>
    </rPh>
    <rPh sb="5" eb="7">
      <t>ドウゴ</t>
    </rPh>
    <phoneticPr fontId="1"/>
  </si>
  <si>
    <t>石井
・
浮穴
・
久谷</t>
    <rPh sb="0" eb="2">
      <t>イシイ</t>
    </rPh>
    <rPh sb="5" eb="6">
      <t>ウ</t>
    </rPh>
    <rPh sb="6" eb="7">
      <t>アナ</t>
    </rPh>
    <rPh sb="10" eb="12">
      <t>クタニ</t>
    </rPh>
    <phoneticPr fontId="1"/>
  </si>
  <si>
    <t>小野
・
久米</t>
    <rPh sb="0" eb="2">
      <t>オノ</t>
    </rPh>
    <rPh sb="5" eb="7">
      <t>クメ</t>
    </rPh>
    <phoneticPr fontId="1"/>
  </si>
  <si>
    <t>東
・
拓南</t>
    <rPh sb="0" eb="1">
      <t>ヒガシ</t>
    </rPh>
    <rPh sb="4" eb="6">
      <t>タクナン</t>
    </rPh>
    <phoneticPr fontId="1"/>
  </si>
  <si>
    <t>雄郡
・
新玉</t>
    <rPh sb="0" eb="2">
      <t>ユウグン</t>
    </rPh>
    <rPh sb="5" eb="7">
      <t>アラタマ</t>
    </rPh>
    <phoneticPr fontId="1"/>
  </si>
  <si>
    <t>味酒
・
清水</t>
    <rPh sb="0" eb="1">
      <t>アジ</t>
    </rPh>
    <rPh sb="1" eb="2">
      <t>サケ</t>
    </rPh>
    <rPh sb="5" eb="7">
      <t>シミズ</t>
    </rPh>
    <phoneticPr fontId="1"/>
  </si>
  <si>
    <t>垣生
・
余土</t>
    <rPh sb="0" eb="2">
      <t>ハブ</t>
    </rPh>
    <rPh sb="5" eb="7">
      <t>ヨド</t>
    </rPh>
    <phoneticPr fontId="1"/>
  </si>
  <si>
    <t>生石
・
味生</t>
    <rPh sb="0" eb="1">
      <t>ウ</t>
    </rPh>
    <rPh sb="1" eb="2">
      <t>イシ</t>
    </rPh>
    <rPh sb="5" eb="7">
      <t>ミブ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</si>
</sst>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&quot;%&quot;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38" fontId="5" fillId="3" borderId="1" xfId="1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 wrapText="1"/>
    </xf>
    <xf numFmtId="38" fontId="4" fillId="0" borderId="0" xfId="1" applyFont="1" applyAlignment="1">
      <alignment vertical="center"/>
    </xf>
    <xf numFmtId="38" fontId="5" fillId="0" borderId="0" xfId="1" applyFont="1" applyAlignment="1"/>
    <xf numFmtId="38" fontId="5" fillId="0" borderId="0" xfId="1" applyFont="1" applyAlignment="1">
      <alignment horizontal="center" vertical="center" wrapText="1"/>
    </xf>
    <xf numFmtId="38" fontId="5" fillId="0" borderId="1" xfId="1" applyFont="1" applyBorder="1" applyAlignment="1"/>
    <xf numFmtId="177" fontId="5" fillId="0" borderId="1" xfId="1" applyNumberFormat="1" applyFont="1" applyBorder="1" applyAlignment="1"/>
    <xf numFmtId="38" fontId="5" fillId="2" borderId="1" xfId="1" applyFont="1" applyFill="1" applyBorder="1" applyAlignment="1">
      <alignment horizontal="right"/>
    </xf>
    <xf numFmtId="38" fontId="5" fillId="2" borderId="1" xfId="1" applyFont="1" applyFill="1" applyBorder="1" applyAlignment="1"/>
    <xf numFmtId="177" fontId="5" fillId="2" borderId="1" xfId="1" applyNumberFormat="1" applyFont="1" applyFill="1" applyBorder="1" applyAlignment="1"/>
    <xf numFmtId="38" fontId="5" fillId="0" borderId="1" xfId="1" applyFont="1" applyBorder="1" applyAlignment="1">
      <alignment vertical="center"/>
    </xf>
    <xf numFmtId="38" fontId="6" fillId="3" borderId="1" xfId="1" applyFont="1" applyFill="1" applyBorder="1" applyAlignment="1">
      <alignment horizontal="center" vertical="center" wrapText="1"/>
    </xf>
    <xf numFmtId="38" fontId="7" fillId="0" borderId="0" xfId="1" applyFont="1" applyAlignment="1"/>
    <xf numFmtId="38" fontId="8" fillId="0" borderId="0" xfId="1" applyFont="1" applyAlignment="1">
      <alignment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workbookViewId="0">
      <selection activeCell="G23" sqref="G23"/>
    </sheetView>
  </sheetViews>
  <sheetFormatPr defaultRowHeight="17.100000000000001" customHeight="1" x14ac:dyDescent="0.15"/>
  <cols>
    <col min="1" max="1" width="6.625" style="4" customWidth="1"/>
    <col min="2" max="2" width="6.625" style="5" customWidth="1"/>
    <col min="3" max="8" width="7.75" style="5" customWidth="1"/>
    <col min="9" max="10" width="8.125" style="5" customWidth="1"/>
    <col min="11" max="17" width="5.5" style="5" customWidth="1"/>
    <col min="18" max="16384" width="9" style="5"/>
  </cols>
  <sheetData>
    <row r="1" spans="1:17" s="14" customFormat="1" ht="18.75" customHeight="1" x14ac:dyDescent="0.2">
      <c r="A1" s="15" t="s">
        <v>57</v>
      </c>
    </row>
    <row r="2" spans="1:17" ht="13.5" customHeight="1" x14ac:dyDescent="0.15"/>
    <row r="3" spans="1:17" ht="17.100000000000001" customHeight="1" x14ac:dyDescent="0.15">
      <c r="A3" s="4" t="s">
        <v>49</v>
      </c>
    </row>
    <row r="4" spans="1:17" s="6" customFormat="1" ht="37.5" customHeight="1" x14ac:dyDescent="0.15">
      <c r="A4" s="3" t="s">
        <v>46</v>
      </c>
      <c r="B4" s="3" t="s">
        <v>47</v>
      </c>
      <c r="C4" s="1" t="s">
        <v>50</v>
      </c>
      <c r="D4" s="1" t="s">
        <v>56</v>
      </c>
      <c r="E4" s="13" t="s">
        <v>53</v>
      </c>
      <c r="F4" s="13" t="s">
        <v>54</v>
      </c>
      <c r="G4" s="13" t="s">
        <v>55</v>
      </c>
      <c r="H4" s="3" t="s">
        <v>51</v>
      </c>
      <c r="I4" s="3" t="s">
        <v>52</v>
      </c>
      <c r="J4" s="3" t="s">
        <v>48</v>
      </c>
      <c r="K4" s="2" t="s">
        <v>58</v>
      </c>
      <c r="L4" s="2" t="s">
        <v>59</v>
      </c>
      <c r="M4" s="2" t="s">
        <v>60</v>
      </c>
      <c r="N4" s="2" t="s">
        <v>61</v>
      </c>
      <c r="O4" s="2" t="s">
        <v>62</v>
      </c>
      <c r="P4" s="2" t="s">
        <v>63</v>
      </c>
      <c r="Q4" s="2" t="s">
        <v>64</v>
      </c>
    </row>
    <row r="5" spans="1:17" ht="17.100000000000001" customHeight="1" x14ac:dyDescent="0.15">
      <c r="A5" s="17" t="s">
        <v>65</v>
      </c>
      <c r="B5" s="7" t="s">
        <v>13</v>
      </c>
      <c r="C5" s="7">
        <v>11268</v>
      </c>
      <c r="D5" s="7">
        <v>2734</v>
      </c>
      <c r="E5" s="7">
        <v>2025</v>
      </c>
      <c r="F5" s="7">
        <v>975</v>
      </c>
      <c r="G5" s="7">
        <v>527</v>
      </c>
      <c r="H5" s="8">
        <f>SUM(F5+G5)/E5*100</f>
        <v>74.172839506172835</v>
      </c>
      <c r="I5" s="8">
        <f>SUM(D5)/C5*100</f>
        <v>24.263400780972667</v>
      </c>
      <c r="J5" s="7">
        <v>604</v>
      </c>
      <c r="K5" s="7">
        <v>149</v>
      </c>
      <c r="L5" s="7">
        <v>72</v>
      </c>
      <c r="M5" s="7">
        <v>121</v>
      </c>
      <c r="N5" s="7">
        <v>70</v>
      </c>
      <c r="O5" s="7">
        <v>63</v>
      </c>
      <c r="P5" s="7">
        <v>69</v>
      </c>
      <c r="Q5" s="7">
        <v>60</v>
      </c>
    </row>
    <row r="6" spans="1:17" ht="17.100000000000001" customHeight="1" x14ac:dyDescent="0.15">
      <c r="A6" s="16"/>
      <c r="B6" s="7" t="s">
        <v>10</v>
      </c>
      <c r="C6" s="7">
        <v>11592</v>
      </c>
      <c r="D6" s="7">
        <v>3411</v>
      </c>
      <c r="E6" s="7">
        <v>2580</v>
      </c>
      <c r="F6" s="7">
        <v>1396</v>
      </c>
      <c r="G6" s="7">
        <v>631</v>
      </c>
      <c r="H6" s="8">
        <f t="shared" ref="H6:H57" si="0">SUM(F6+G6)/E6*100</f>
        <v>78.565891472868216</v>
      </c>
      <c r="I6" s="8">
        <f t="shared" ref="I6:I57" si="1">SUM(D6)/C6*100</f>
        <v>29.425465838509318</v>
      </c>
      <c r="J6" s="7">
        <v>847</v>
      </c>
      <c r="K6" s="7">
        <v>217</v>
      </c>
      <c r="L6" s="7">
        <v>111</v>
      </c>
      <c r="M6" s="7">
        <v>179</v>
      </c>
      <c r="N6" s="7">
        <v>88</v>
      </c>
      <c r="O6" s="7">
        <v>97</v>
      </c>
      <c r="P6" s="7">
        <v>76</v>
      </c>
      <c r="Q6" s="7">
        <v>79</v>
      </c>
    </row>
    <row r="7" spans="1:17" ht="17.100000000000001" customHeight="1" x14ac:dyDescent="0.15">
      <c r="A7" s="16"/>
      <c r="B7" s="7" t="s">
        <v>4</v>
      </c>
      <c r="C7" s="7">
        <v>25738</v>
      </c>
      <c r="D7" s="7">
        <v>6862</v>
      </c>
      <c r="E7" s="7">
        <v>4967</v>
      </c>
      <c r="F7" s="7">
        <v>2268</v>
      </c>
      <c r="G7" s="7">
        <v>1392</v>
      </c>
      <c r="H7" s="8">
        <f t="shared" si="0"/>
        <v>73.686329776525056</v>
      </c>
      <c r="I7" s="8">
        <f t="shared" si="1"/>
        <v>26.660968218198771</v>
      </c>
      <c r="J7" s="7">
        <v>1474</v>
      </c>
      <c r="K7" s="7">
        <v>329</v>
      </c>
      <c r="L7" s="7">
        <v>212</v>
      </c>
      <c r="M7" s="7">
        <v>316</v>
      </c>
      <c r="N7" s="7">
        <v>185</v>
      </c>
      <c r="O7" s="7">
        <v>142</v>
      </c>
      <c r="P7" s="7">
        <v>158</v>
      </c>
      <c r="Q7" s="7">
        <v>132</v>
      </c>
    </row>
    <row r="8" spans="1:17" ht="17.100000000000001" customHeight="1" x14ac:dyDescent="0.15">
      <c r="A8" s="16"/>
      <c r="B8" s="7" t="s">
        <v>22</v>
      </c>
      <c r="C8" s="7">
        <v>494</v>
      </c>
      <c r="D8" s="7">
        <v>231</v>
      </c>
      <c r="E8" s="7">
        <v>170</v>
      </c>
      <c r="F8" s="7">
        <v>86</v>
      </c>
      <c r="G8" s="7">
        <v>38</v>
      </c>
      <c r="H8" s="8">
        <f t="shared" si="0"/>
        <v>72.941176470588232</v>
      </c>
      <c r="I8" s="8">
        <f t="shared" si="1"/>
        <v>46.761133603238868</v>
      </c>
      <c r="J8" s="7">
        <v>77</v>
      </c>
      <c r="K8" s="7">
        <v>12</v>
      </c>
      <c r="L8" s="7">
        <v>9</v>
      </c>
      <c r="M8" s="7">
        <v>16</v>
      </c>
      <c r="N8" s="7">
        <v>8</v>
      </c>
      <c r="O8" s="7">
        <v>11</v>
      </c>
      <c r="P8" s="7">
        <v>11</v>
      </c>
      <c r="Q8" s="7">
        <v>10</v>
      </c>
    </row>
    <row r="9" spans="1:17" ht="17.100000000000001" customHeight="1" x14ac:dyDescent="0.15">
      <c r="A9" s="16"/>
      <c r="B9" s="7" t="s">
        <v>28</v>
      </c>
      <c r="C9" s="7">
        <v>6393</v>
      </c>
      <c r="D9" s="7">
        <v>1799</v>
      </c>
      <c r="E9" s="7">
        <v>1210</v>
      </c>
      <c r="F9" s="7">
        <v>398</v>
      </c>
      <c r="G9" s="7">
        <v>413</v>
      </c>
      <c r="H9" s="8">
        <f t="shared" si="0"/>
        <v>67.024793388429742</v>
      </c>
      <c r="I9" s="8">
        <f t="shared" si="1"/>
        <v>28.14015329266385</v>
      </c>
      <c r="J9" s="7">
        <v>337</v>
      </c>
      <c r="K9" s="7">
        <v>69</v>
      </c>
      <c r="L9" s="7">
        <v>53</v>
      </c>
      <c r="M9" s="7">
        <v>76</v>
      </c>
      <c r="N9" s="7">
        <v>42</v>
      </c>
      <c r="O9" s="7">
        <v>43</v>
      </c>
      <c r="P9" s="7">
        <v>29</v>
      </c>
      <c r="Q9" s="7">
        <v>25</v>
      </c>
    </row>
    <row r="10" spans="1:17" ht="17.100000000000001" customHeight="1" x14ac:dyDescent="0.15">
      <c r="A10" s="16"/>
      <c r="B10" s="7" t="s">
        <v>12</v>
      </c>
      <c r="C10" s="7">
        <v>8777</v>
      </c>
      <c r="D10" s="7">
        <v>2726</v>
      </c>
      <c r="E10" s="7">
        <v>2010</v>
      </c>
      <c r="F10" s="7">
        <v>913</v>
      </c>
      <c r="G10" s="7">
        <v>535</v>
      </c>
      <c r="H10" s="8">
        <f t="shared" si="0"/>
        <v>72.039800995024876</v>
      </c>
      <c r="I10" s="8">
        <f t="shared" si="1"/>
        <v>31.058448216930611</v>
      </c>
      <c r="J10" s="7">
        <v>611</v>
      </c>
      <c r="K10" s="7">
        <v>130</v>
      </c>
      <c r="L10" s="7">
        <v>80</v>
      </c>
      <c r="M10" s="7">
        <v>121</v>
      </c>
      <c r="N10" s="7">
        <v>76</v>
      </c>
      <c r="O10" s="7">
        <v>66</v>
      </c>
      <c r="P10" s="7">
        <v>87</v>
      </c>
      <c r="Q10" s="7">
        <v>51</v>
      </c>
    </row>
    <row r="11" spans="1:17" ht="17.100000000000001" customHeight="1" x14ac:dyDescent="0.15">
      <c r="A11" s="16"/>
      <c r="B11" s="9" t="s">
        <v>40</v>
      </c>
      <c r="C11" s="10">
        <f>SUM(C5:C10)</f>
        <v>64262</v>
      </c>
      <c r="D11" s="10">
        <f t="shared" ref="D11:G11" si="2">SUM(D5:D10)</f>
        <v>17763</v>
      </c>
      <c r="E11" s="10">
        <f t="shared" si="2"/>
        <v>12962</v>
      </c>
      <c r="F11" s="10">
        <f t="shared" si="2"/>
        <v>6036</v>
      </c>
      <c r="G11" s="10">
        <f t="shared" si="2"/>
        <v>3536</v>
      </c>
      <c r="H11" s="11">
        <f t="shared" si="0"/>
        <v>73.846628606696498</v>
      </c>
      <c r="I11" s="11">
        <f t="shared" si="1"/>
        <v>27.641529986617286</v>
      </c>
      <c r="J11" s="10">
        <v>3950</v>
      </c>
      <c r="K11" s="10">
        <v>906</v>
      </c>
      <c r="L11" s="10">
        <v>537</v>
      </c>
      <c r="M11" s="10">
        <v>829</v>
      </c>
      <c r="N11" s="10">
        <v>469</v>
      </c>
      <c r="O11" s="10">
        <v>422</v>
      </c>
      <c r="P11" s="10">
        <v>430</v>
      </c>
      <c r="Q11" s="10">
        <v>357</v>
      </c>
    </row>
    <row r="12" spans="1:17" ht="17.100000000000001" customHeight="1" x14ac:dyDescent="0.15">
      <c r="A12" s="17" t="s">
        <v>66</v>
      </c>
      <c r="B12" s="7" t="s">
        <v>6</v>
      </c>
      <c r="C12" s="7">
        <v>9510</v>
      </c>
      <c r="D12" s="7">
        <v>2652</v>
      </c>
      <c r="E12" s="7">
        <v>1892</v>
      </c>
      <c r="F12" s="7">
        <v>846</v>
      </c>
      <c r="G12" s="7">
        <v>531</v>
      </c>
      <c r="H12" s="8">
        <f t="shared" si="0"/>
        <v>72.780126849894287</v>
      </c>
      <c r="I12" s="8">
        <f t="shared" si="1"/>
        <v>27.886435331230285</v>
      </c>
      <c r="J12" s="7">
        <v>567</v>
      </c>
      <c r="K12" s="7">
        <v>132</v>
      </c>
      <c r="L12" s="7">
        <v>81</v>
      </c>
      <c r="M12" s="7">
        <v>124</v>
      </c>
      <c r="N12" s="7">
        <v>62</v>
      </c>
      <c r="O12" s="7">
        <v>54</v>
      </c>
      <c r="P12" s="7">
        <v>58</v>
      </c>
      <c r="Q12" s="7">
        <v>56</v>
      </c>
    </row>
    <row r="13" spans="1:17" ht="17.100000000000001" customHeight="1" x14ac:dyDescent="0.15">
      <c r="A13" s="16"/>
      <c r="B13" s="7" t="s">
        <v>7</v>
      </c>
      <c r="C13" s="7">
        <v>30044</v>
      </c>
      <c r="D13" s="7">
        <v>7385</v>
      </c>
      <c r="E13" s="7">
        <v>5178</v>
      </c>
      <c r="F13" s="7">
        <v>2116</v>
      </c>
      <c r="G13" s="7">
        <v>1628</v>
      </c>
      <c r="H13" s="8">
        <f t="shared" si="0"/>
        <v>72.305909617612969</v>
      </c>
      <c r="I13" s="8">
        <f t="shared" si="1"/>
        <v>24.580615097856477</v>
      </c>
      <c r="J13" s="7">
        <v>1461</v>
      </c>
      <c r="K13" s="7">
        <v>331</v>
      </c>
      <c r="L13" s="7">
        <v>171</v>
      </c>
      <c r="M13" s="7">
        <v>311</v>
      </c>
      <c r="N13" s="7">
        <v>202</v>
      </c>
      <c r="O13" s="7">
        <v>172</v>
      </c>
      <c r="P13" s="7">
        <v>152</v>
      </c>
      <c r="Q13" s="7">
        <v>122</v>
      </c>
    </row>
    <row r="14" spans="1:17" ht="17.100000000000001" customHeight="1" x14ac:dyDescent="0.15">
      <c r="A14" s="16"/>
      <c r="B14" s="7" t="s">
        <v>20</v>
      </c>
      <c r="C14" s="7">
        <v>29114</v>
      </c>
      <c r="D14" s="7">
        <v>6930</v>
      </c>
      <c r="E14" s="7">
        <v>5029</v>
      </c>
      <c r="F14" s="7">
        <v>2287</v>
      </c>
      <c r="G14" s="7">
        <v>1369</v>
      </c>
      <c r="H14" s="8">
        <f t="shared" si="0"/>
        <v>72.698349572479614</v>
      </c>
      <c r="I14" s="8">
        <f t="shared" si="1"/>
        <v>23.802981383526824</v>
      </c>
      <c r="J14" s="7">
        <v>1443</v>
      </c>
      <c r="K14" s="7">
        <v>308</v>
      </c>
      <c r="L14" s="7">
        <v>187</v>
      </c>
      <c r="M14" s="7">
        <v>322</v>
      </c>
      <c r="N14" s="7">
        <v>190</v>
      </c>
      <c r="O14" s="7">
        <v>180</v>
      </c>
      <c r="P14" s="7">
        <v>130</v>
      </c>
      <c r="Q14" s="7">
        <v>126</v>
      </c>
    </row>
    <row r="15" spans="1:17" ht="17.100000000000001" customHeight="1" x14ac:dyDescent="0.15">
      <c r="A15" s="16"/>
      <c r="B15" s="7" t="s">
        <v>38</v>
      </c>
      <c r="C15" s="7">
        <v>10015</v>
      </c>
      <c r="D15" s="7">
        <v>3641</v>
      </c>
      <c r="E15" s="7">
        <v>2623</v>
      </c>
      <c r="F15" s="7">
        <v>1237</v>
      </c>
      <c r="G15" s="7">
        <v>674</v>
      </c>
      <c r="H15" s="8">
        <f t="shared" si="0"/>
        <v>72.855508959207015</v>
      </c>
      <c r="I15" s="8">
        <f t="shared" si="1"/>
        <v>36.355466799800304</v>
      </c>
      <c r="J15" s="7">
        <v>814</v>
      </c>
      <c r="K15" s="7">
        <v>162</v>
      </c>
      <c r="L15" s="7">
        <v>117</v>
      </c>
      <c r="M15" s="7">
        <v>167</v>
      </c>
      <c r="N15" s="7">
        <v>105</v>
      </c>
      <c r="O15" s="7">
        <v>77</v>
      </c>
      <c r="P15" s="7">
        <v>87</v>
      </c>
      <c r="Q15" s="7">
        <v>99</v>
      </c>
    </row>
    <row r="16" spans="1:17" ht="17.100000000000001" customHeight="1" x14ac:dyDescent="0.15">
      <c r="A16" s="16"/>
      <c r="B16" s="9" t="s">
        <v>40</v>
      </c>
      <c r="C16" s="10">
        <f>SUM(C12:C15)</f>
        <v>78683</v>
      </c>
      <c r="D16" s="10">
        <f t="shared" ref="D16:G16" si="3">SUM(D12:D15)</f>
        <v>20608</v>
      </c>
      <c r="E16" s="10">
        <f t="shared" si="3"/>
        <v>14722</v>
      </c>
      <c r="F16" s="10">
        <f t="shared" si="3"/>
        <v>6486</v>
      </c>
      <c r="G16" s="10">
        <f t="shared" si="3"/>
        <v>4202</v>
      </c>
      <c r="H16" s="11">
        <f t="shared" si="0"/>
        <v>72.598831680478199</v>
      </c>
      <c r="I16" s="11">
        <f t="shared" si="1"/>
        <v>26.191172171879568</v>
      </c>
      <c r="J16" s="10">
        <v>4285</v>
      </c>
      <c r="K16" s="10">
        <v>933</v>
      </c>
      <c r="L16" s="10">
        <v>556</v>
      </c>
      <c r="M16" s="10">
        <v>924</v>
      </c>
      <c r="N16" s="10">
        <v>559</v>
      </c>
      <c r="O16" s="10">
        <v>483</v>
      </c>
      <c r="P16" s="10">
        <v>427</v>
      </c>
      <c r="Q16" s="10">
        <v>403</v>
      </c>
    </row>
    <row r="17" spans="1:17" ht="17.100000000000001" customHeight="1" x14ac:dyDescent="0.15">
      <c r="A17" s="17" t="s">
        <v>67</v>
      </c>
      <c r="B17" s="7" t="s">
        <v>0</v>
      </c>
      <c r="C17" s="7">
        <v>30570</v>
      </c>
      <c r="D17" s="7">
        <v>7242</v>
      </c>
      <c r="E17" s="7">
        <v>5209</v>
      </c>
      <c r="F17" s="7">
        <v>2272</v>
      </c>
      <c r="G17" s="7">
        <v>1436</v>
      </c>
      <c r="H17" s="8">
        <f t="shared" si="0"/>
        <v>71.184488385486659</v>
      </c>
      <c r="I17" s="8">
        <f t="shared" si="1"/>
        <v>23.689892051030423</v>
      </c>
      <c r="J17" s="7">
        <v>1491</v>
      </c>
      <c r="K17" s="7">
        <v>323</v>
      </c>
      <c r="L17" s="7">
        <v>174</v>
      </c>
      <c r="M17" s="7">
        <v>374</v>
      </c>
      <c r="N17" s="7">
        <v>194</v>
      </c>
      <c r="O17" s="7">
        <v>139</v>
      </c>
      <c r="P17" s="7">
        <v>151</v>
      </c>
      <c r="Q17" s="7">
        <v>136</v>
      </c>
    </row>
    <row r="18" spans="1:17" ht="17.100000000000001" customHeight="1" x14ac:dyDescent="0.15">
      <c r="A18" s="16"/>
      <c r="B18" s="7" t="s">
        <v>15</v>
      </c>
      <c r="C18" s="7">
        <v>17421</v>
      </c>
      <c r="D18" s="7">
        <v>5279</v>
      </c>
      <c r="E18" s="7">
        <v>3682</v>
      </c>
      <c r="F18" s="7">
        <v>1479</v>
      </c>
      <c r="G18" s="7">
        <v>1146</v>
      </c>
      <c r="H18" s="8">
        <f t="shared" si="0"/>
        <v>71.292775665399247</v>
      </c>
      <c r="I18" s="8">
        <f t="shared" si="1"/>
        <v>30.302508466792951</v>
      </c>
      <c r="J18" s="7">
        <v>1033</v>
      </c>
      <c r="K18" s="7">
        <v>236</v>
      </c>
      <c r="L18" s="7">
        <v>127</v>
      </c>
      <c r="M18" s="7">
        <v>248</v>
      </c>
      <c r="N18" s="7">
        <v>114</v>
      </c>
      <c r="O18" s="7">
        <v>105</v>
      </c>
      <c r="P18" s="7">
        <v>117</v>
      </c>
      <c r="Q18" s="7">
        <v>86</v>
      </c>
    </row>
    <row r="19" spans="1:17" ht="17.100000000000001" customHeight="1" x14ac:dyDescent="0.15">
      <c r="A19" s="16"/>
      <c r="B19" s="9" t="s">
        <v>40</v>
      </c>
      <c r="C19" s="10">
        <f>SUM(C17:C18)</f>
        <v>47991</v>
      </c>
      <c r="D19" s="10">
        <f t="shared" ref="D19:G19" si="4">SUM(D17:D18)</f>
        <v>12521</v>
      </c>
      <c r="E19" s="10">
        <f t="shared" si="4"/>
        <v>8891</v>
      </c>
      <c r="F19" s="10">
        <f t="shared" si="4"/>
        <v>3751</v>
      </c>
      <c r="G19" s="10">
        <f t="shared" si="4"/>
        <v>2582</v>
      </c>
      <c r="H19" s="11">
        <f t="shared" si="0"/>
        <v>71.229333033404558</v>
      </c>
      <c r="I19" s="11">
        <f t="shared" si="1"/>
        <v>26.090308599529077</v>
      </c>
      <c r="J19" s="10">
        <v>2524</v>
      </c>
      <c r="K19" s="10">
        <v>559</v>
      </c>
      <c r="L19" s="10">
        <v>301</v>
      </c>
      <c r="M19" s="10">
        <v>622</v>
      </c>
      <c r="N19" s="10">
        <v>308</v>
      </c>
      <c r="O19" s="10">
        <v>244</v>
      </c>
      <c r="P19" s="10">
        <v>268</v>
      </c>
      <c r="Q19" s="10">
        <v>222</v>
      </c>
    </row>
    <row r="20" spans="1:17" ht="17.100000000000001" customHeight="1" x14ac:dyDescent="0.15">
      <c r="A20" s="17" t="s">
        <v>68</v>
      </c>
      <c r="B20" s="7" t="s">
        <v>3</v>
      </c>
      <c r="C20" s="7">
        <v>3848</v>
      </c>
      <c r="D20" s="7">
        <v>1153</v>
      </c>
      <c r="E20" s="7">
        <v>879</v>
      </c>
      <c r="F20" s="7">
        <v>471</v>
      </c>
      <c r="G20" s="7">
        <v>191</v>
      </c>
      <c r="H20" s="8">
        <f t="shared" si="0"/>
        <v>75.312855517633665</v>
      </c>
      <c r="I20" s="8">
        <f t="shared" si="1"/>
        <v>29.963617463617464</v>
      </c>
      <c r="J20" s="7">
        <v>262</v>
      </c>
      <c r="K20" s="7">
        <v>58</v>
      </c>
      <c r="L20" s="7">
        <v>35</v>
      </c>
      <c r="M20" s="7">
        <v>59</v>
      </c>
      <c r="N20" s="7">
        <v>41</v>
      </c>
      <c r="O20" s="7">
        <v>28</v>
      </c>
      <c r="P20" s="7">
        <v>19</v>
      </c>
      <c r="Q20" s="7">
        <v>22</v>
      </c>
    </row>
    <row r="21" spans="1:17" ht="17.100000000000001" customHeight="1" x14ac:dyDescent="0.15">
      <c r="A21" s="16"/>
      <c r="B21" s="7" t="s">
        <v>8</v>
      </c>
      <c r="C21" s="7">
        <v>8893</v>
      </c>
      <c r="D21" s="7">
        <v>2432</v>
      </c>
      <c r="E21" s="7">
        <v>1847</v>
      </c>
      <c r="F21" s="7">
        <v>996</v>
      </c>
      <c r="G21" s="7">
        <v>440</v>
      </c>
      <c r="H21" s="8">
        <f t="shared" si="0"/>
        <v>77.747698971304828</v>
      </c>
      <c r="I21" s="8">
        <f t="shared" si="1"/>
        <v>27.347351849769481</v>
      </c>
      <c r="J21" s="7">
        <v>515</v>
      </c>
      <c r="K21" s="7">
        <v>129</v>
      </c>
      <c r="L21" s="7">
        <v>70</v>
      </c>
      <c r="M21" s="7">
        <v>120</v>
      </c>
      <c r="N21" s="7">
        <v>71</v>
      </c>
      <c r="O21" s="7">
        <v>41</v>
      </c>
      <c r="P21" s="7">
        <v>43</v>
      </c>
      <c r="Q21" s="7">
        <v>41</v>
      </c>
    </row>
    <row r="22" spans="1:17" ht="17.100000000000001" customHeight="1" x14ac:dyDescent="0.15">
      <c r="A22" s="16"/>
      <c r="B22" s="7" t="s">
        <v>1</v>
      </c>
      <c r="C22" s="7">
        <v>5035</v>
      </c>
      <c r="D22" s="7">
        <v>1654</v>
      </c>
      <c r="E22" s="7">
        <v>1291</v>
      </c>
      <c r="F22" s="7">
        <v>777</v>
      </c>
      <c r="G22" s="7">
        <v>243</v>
      </c>
      <c r="H22" s="8">
        <f t="shared" si="0"/>
        <v>79.008520526723473</v>
      </c>
      <c r="I22" s="8">
        <f t="shared" si="1"/>
        <v>32.850049652432965</v>
      </c>
      <c r="J22" s="7">
        <v>429</v>
      </c>
      <c r="K22" s="7">
        <v>112</v>
      </c>
      <c r="L22" s="7">
        <v>56</v>
      </c>
      <c r="M22" s="7">
        <v>85</v>
      </c>
      <c r="N22" s="7">
        <v>57</v>
      </c>
      <c r="O22" s="7">
        <v>37</v>
      </c>
      <c r="P22" s="7">
        <v>43</v>
      </c>
      <c r="Q22" s="7">
        <v>39</v>
      </c>
    </row>
    <row r="23" spans="1:17" ht="17.100000000000001" customHeight="1" x14ac:dyDescent="0.15">
      <c r="A23" s="16"/>
      <c r="B23" s="7" t="s">
        <v>17</v>
      </c>
      <c r="C23" s="7">
        <v>19097</v>
      </c>
      <c r="D23" s="7">
        <v>5620</v>
      </c>
      <c r="E23" s="7">
        <v>4393</v>
      </c>
      <c r="F23" s="7">
        <v>2566</v>
      </c>
      <c r="G23" s="7">
        <v>882</v>
      </c>
      <c r="H23" s="8">
        <f t="shared" si="0"/>
        <v>78.488504438880042</v>
      </c>
      <c r="I23" s="8">
        <f t="shared" si="1"/>
        <v>29.428706079488926</v>
      </c>
      <c r="J23" s="7">
        <v>1388</v>
      </c>
      <c r="K23" s="7">
        <v>330</v>
      </c>
      <c r="L23" s="7">
        <v>208</v>
      </c>
      <c r="M23" s="7">
        <v>290</v>
      </c>
      <c r="N23" s="7">
        <v>148</v>
      </c>
      <c r="O23" s="7">
        <v>141</v>
      </c>
      <c r="P23" s="7">
        <v>138</v>
      </c>
      <c r="Q23" s="7">
        <v>133</v>
      </c>
    </row>
    <row r="24" spans="1:17" ht="17.100000000000001" customHeight="1" x14ac:dyDescent="0.15">
      <c r="A24" s="16"/>
      <c r="B24" s="9" t="s">
        <v>40</v>
      </c>
      <c r="C24" s="10">
        <f>SUM(C20:C23)</f>
        <v>36873</v>
      </c>
      <c r="D24" s="10">
        <f t="shared" ref="D24:G24" si="5">SUM(D20:D23)</f>
        <v>10859</v>
      </c>
      <c r="E24" s="10">
        <f t="shared" si="5"/>
        <v>8410</v>
      </c>
      <c r="F24" s="10">
        <f t="shared" si="5"/>
        <v>4810</v>
      </c>
      <c r="G24" s="10">
        <f t="shared" si="5"/>
        <v>1756</v>
      </c>
      <c r="H24" s="11">
        <f t="shared" si="0"/>
        <v>78.073721759809757</v>
      </c>
      <c r="I24" s="11">
        <f t="shared" si="1"/>
        <v>29.449732866867357</v>
      </c>
      <c r="J24" s="10">
        <v>2594</v>
      </c>
      <c r="K24" s="10">
        <v>629</v>
      </c>
      <c r="L24" s="10">
        <v>369</v>
      </c>
      <c r="M24" s="10">
        <v>554</v>
      </c>
      <c r="N24" s="10">
        <v>317</v>
      </c>
      <c r="O24" s="10">
        <v>247</v>
      </c>
      <c r="P24" s="10">
        <v>243</v>
      </c>
      <c r="Q24" s="10">
        <v>235</v>
      </c>
    </row>
    <row r="25" spans="1:17" ht="17.100000000000001" customHeight="1" x14ac:dyDescent="0.15">
      <c r="A25" s="17" t="s">
        <v>69</v>
      </c>
      <c r="B25" s="7" t="s">
        <v>5</v>
      </c>
      <c r="C25" s="7">
        <v>33114</v>
      </c>
      <c r="D25" s="7">
        <v>7652</v>
      </c>
      <c r="E25" s="7">
        <v>5768</v>
      </c>
      <c r="F25" s="7">
        <v>2984</v>
      </c>
      <c r="G25" s="7">
        <v>1358</v>
      </c>
      <c r="H25" s="8">
        <f t="shared" si="0"/>
        <v>75.277392510402223</v>
      </c>
      <c r="I25" s="8">
        <f t="shared" si="1"/>
        <v>23.108050975418251</v>
      </c>
      <c r="J25" s="7">
        <v>1621</v>
      </c>
      <c r="K25" s="7">
        <v>365</v>
      </c>
      <c r="L25" s="7">
        <v>255</v>
      </c>
      <c r="M25" s="7">
        <v>325</v>
      </c>
      <c r="N25" s="7">
        <v>210</v>
      </c>
      <c r="O25" s="7">
        <v>149</v>
      </c>
      <c r="P25" s="7">
        <v>167</v>
      </c>
      <c r="Q25" s="7">
        <v>150</v>
      </c>
    </row>
    <row r="26" spans="1:17" ht="17.100000000000001" customHeight="1" x14ac:dyDescent="0.15">
      <c r="A26" s="16"/>
      <c r="B26" s="7" t="s">
        <v>18</v>
      </c>
      <c r="C26" s="7">
        <v>11391</v>
      </c>
      <c r="D26" s="7">
        <v>3069</v>
      </c>
      <c r="E26" s="7">
        <v>2356</v>
      </c>
      <c r="F26" s="7">
        <v>1309</v>
      </c>
      <c r="G26" s="7">
        <v>517</v>
      </c>
      <c r="H26" s="8">
        <f t="shared" si="0"/>
        <v>77.504244482173178</v>
      </c>
      <c r="I26" s="8">
        <f t="shared" si="1"/>
        <v>26.942322886489332</v>
      </c>
      <c r="J26" s="7">
        <v>714</v>
      </c>
      <c r="K26" s="7">
        <v>185</v>
      </c>
      <c r="L26" s="7">
        <v>98</v>
      </c>
      <c r="M26" s="7">
        <v>154</v>
      </c>
      <c r="N26" s="7">
        <v>74</v>
      </c>
      <c r="O26" s="7">
        <v>74</v>
      </c>
      <c r="P26" s="7">
        <v>65</v>
      </c>
      <c r="Q26" s="7">
        <v>64</v>
      </c>
    </row>
    <row r="27" spans="1:17" ht="17.100000000000001" customHeight="1" x14ac:dyDescent="0.15">
      <c r="A27" s="16"/>
      <c r="B27" s="9" t="s">
        <v>40</v>
      </c>
      <c r="C27" s="10">
        <f>SUM(C25:C26)</f>
        <v>44505</v>
      </c>
      <c r="D27" s="10">
        <f t="shared" ref="D27:G27" si="6">SUM(D25:D26)</f>
        <v>10721</v>
      </c>
      <c r="E27" s="10">
        <f t="shared" si="6"/>
        <v>8124</v>
      </c>
      <c r="F27" s="10">
        <f t="shared" si="6"/>
        <v>4293</v>
      </c>
      <c r="G27" s="10">
        <f t="shared" si="6"/>
        <v>1875</v>
      </c>
      <c r="H27" s="11">
        <f t="shared" si="0"/>
        <v>75.923190546528801</v>
      </c>
      <c r="I27" s="11">
        <f t="shared" si="1"/>
        <v>24.089428154139984</v>
      </c>
      <c r="J27" s="10">
        <v>2335</v>
      </c>
      <c r="K27" s="10">
        <v>550</v>
      </c>
      <c r="L27" s="10">
        <v>353</v>
      </c>
      <c r="M27" s="10">
        <v>479</v>
      </c>
      <c r="N27" s="10">
        <v>284</v>
      </c>
      <c r="O27" s="10">
        <v>223</v>
      </c>
      <c r="P27" s="10">
        <v>232</v>
      </c>
      <c r="Q27" s="10">
        <v>214</v>
      </c>
    </row>
    <row r="28" spans="1:17" ht="17.100000000000001" customHeight="1" x14ac:dyDescent="0.15">
      <c r="A28" s="17" t="s">
        <v>70</v>
      </c>
      <c r="B28" s="7" t="s">
        <v>14</v>
      </c>
      <c r="C28" s="7">
        <v>22859</v>
      </c>
      <c r="D28" s="7">
        <v>5729</v>
      </c>
      <c r="E28" s="7">
        <v>4386</v>
      </c>
      <c r="F28" s="7">
        <v>2335</v>
      </c>
      <c r="G28" s="7">
        <v>977</v>
      </c>
      <c r="H28" s="8">
        <f t="shared" si="0"/>
        <v>75.512995896032834</v>
      </c>
      <c r="I28" s="8">
        <f t="shared" si="1"/>
        <v>25.062338684981846</v>
      </c>
      <c r="J28" s="7">
        <v>1317</v>
      </c>
      <c r="K28" s="7">
        <v>340</v>
      </c>
      <c r="L28" s="7">
        <v>205</v>
      </c>
      <c r="M28" s="7">
        <v>247</v>
      </c>
      <c r="N28" s="7">
        <v>158</v>
      </c>
      <c r="O28" s="7">
        <v>139</v>
      </c>
      <c r="P28" s="7">
        <v>127</v>
      </c>
      <c r="Q28" s="7">
        <v>101</v>
      </c>
    </row>
    <row r="29" spans="1:17" ht="17.100000000000001" customHeight="1" x14ac:dyDescent="0.15">
      <c r="A29" s="16"/>
      <c r="B29" s="7" t="s">
        <v>2</v>
      </c>
      <c r="C29" s="7">
        <v>21178</v>
      </c>
      <c r="D29" s="7">
        <v>5205</v>
      </c>
      <c r="E29" s="7">
        <v>3954</v>
      </c>
      <c r="F29" s="7">
        <v>2140</v>
      </c>
      <c r="G29" s="7">
        <v>943</v>
      </c>
      <c r="H29" s="8">
        <f t="shared" si="0"/>
        <v>77.971674253920071</v>
      </c>
      <c r="I29" s="8">
        <f t="shared" si="1"/>
        <v>24.577391632826519</v>
      </c>
      <c r="J29" s="7">
        <v>1185</v>
      </c>
      <c r="K29" s="7">
        <v>285</v>
      </c>
      <c r="L29" s="7">
        <v>158</v>
      </c>
      <c r="M29" s="7">
        <v>287</v>
      </c>
      <c r="N29" s="7">
        <v>131</v>
      </c>
      <c r="O29" s="7">
        <v>109</v>
      </c>
      <c r="P29" s="7">
        <v>100</v>
      </c>
      <c r="Q29" s="7">
        <v>115</v>
      </c>
    </row>
    <row r="30" spans="1:17" ht="17.100000000000001" customHeight="1" x14ac:dyDescent="0.15">
      <c r="A30" s="16"/>
      <c r="B30" s="9" t="s">
        <v>40</v>
      </c>
      <c r="C30" s="10">
        <f>SUM(C28:C29)</f>
        <v>44037</v>
      </c>
      <c r="D30" s="10">
        <f t="shared" ref="D30:G30" si="7">SUM(D28:D29)</f>
        <v>10934</v>
      </c>
      <c r="E30" s="10">
        <f t="shared" si="7"/>
        <v>8340</v>
      </c>
      <c r="F30" s="10">
        <f t="shared" si="7"/>
        <v>4475</v>
      </c>
      <c r="G30" s="10">
        <f t="shared" si="7"/>
        <v>1920</v>
      </c>
      <c r="H30" s="11">
        <f t="shared" si="0"/>
        <v>76.678657074340535</v>
      </c>
      <c r="I30" s="11">
        <f t="shared" si="1"/>
        <v>24.829120966460021</v>
      </c>
      <c r="J30" s="10">
        <v>2502</v>
      </c>
      <c r="K30" s="10">
        <v>625</v>
      </c>
      <c r="L30" s="10">
        <v>363</v>
      </c>
      <c r="M30" s="10">
        <v>534</v>
      </c>
      <c r="N30" s="10">
        <v>289</v>
      </c>
      <c r="O30" s="10">
        <v>248</v>
      </c>
      <c r="P30" s="10">
        <v>227</v>
      </c>
      <c r="Q30" s="10">
        <v>216</v>
      </c>
    </row>
    <row r="31" spans="1:17" ht="17.100000000000001" customHeight="1" x14ac:dyDescent="0.15">
      <c r="A31" s="17" t="s">
        <v>71</v>
      </c>
      <c r="B31" s="7" t="s">
        <v>16</v>
      </c>
      <c r="C31" s="7">
        <v>23749</v>
      </c>
      <c r="D31" s="7">
        <v>5870</v>
      </c>
      <c r="E31" s="7">
        <v>4158</v>
      </c>
      <c r="F31" s="7">
        <v>1694</v>
      </c>
      <c r="G31" s="7">
        <v>1252</v>
      </c>
      <c r="H31" s="8">
        <f t="shared" si="0"/>
        <v>70.851370851370859</v>
      </c>
      <c r="I31" s="8">
        <f t="shared" si="1"/>
        <v>24.716830182323466</v>
      </c>
      <c r="J31" s="7">
        <v>1164</v>
      </c>
      <c r="K31" s="7">
        <v>256</v>
      </c>
      <c r="L31" s="7">
        <v>158</v>
      </c>
      <c r="M31" s="7">
        <v>290</v>
      </c>
      <c r="N31" s="7">
        <v>146</v>
      </c>
      <c r="O31" s="7">
        <v>106</v>
      </c>
      <c r="P31" s="7">
        <v>116</v>
      </c>
      <c r="Q31" s="7">
        <v>92</v>
      </c>
    </row>
    <row r="32" spans="1:17" ht="17.100000000000001" customHeight="1" x14ac:dyDescent="0.15">
      <c r="A32" s="16"/>
      <c r="B32" s="7" t="s">
        <v>9</v>
      </c>
      <c r="C32" s="7">
        <v>12171</v>
      </c>
      <c r="D32" s="7">
        <v>2797</v>
      </c>
      <c r="E32" s="7">
        <v>1940</v>
      </c>
      <c r="F32" s="7">
        <v>725</v>
      </c>
      <c r="G32" s="7">
        <v>572</v>
      </c>
      <c r="H32" s="8">
        <f t="shared" si="0"/>
        <v>66.855670103092777</v>
      </c>
      <c r="I32" s="8">
        <f t="shared" si="1"/>
        <v>22.980856133431928</v>
      </c>
      <c r="J32" s="7">
        <v>564</v>
      </c>
      <c r="K32" s="7">
        <v>105</v>
      </c>
      <c r="L32" s="7">
        <v>77</v>
      </c>
      <c r="M32" s="7">
        <v>140</v>
      </c>
      <c r="N32" s="7">
        <v>73</v>
      </c>
      <c r="O32" s="7">
        <v>61</v>
      </c>
      <c r="P32" s="7">
        <v>60</v>
      </c>
      <c r="Q32" s="7">
        <v>48</v>
      </c>
    </row>
    <row r="33" spans="1:17" ht="17.100000000000001" customHeight="1" x14ac:dyDescent="0.15">
      <c r="A33" s="16"/>
      <c r="B33" s="9" t="s">
        <v>40</v>
      </c>
      <c r="C33" s="10">
        <f>SUM(C31:C32)</f>
        <v>35920</v>
      </c>
      <c r="D33" s="10">
        <f t="shared" ref="D33:G33" si="8">SUM(D31:D32)</f>
        <v>8667</v>
      </c>
      <c r="E33" s="10">
        <f t="shared" si="8"/>
        <v>6098</v>
      </c>
      <c r="F33" s="10">
        <f t="shared" si="8"/>
        <v>2419</v>
      </c>
      <c r="G33" s="10">
        <f t="shared" si="8"/>
        <v>1824</v>
      </c>
      <c r="H33" s="11">
        <f t="shared" si="0"/>
        <v>69.580190226303699</v>
      </c>
      <c r="I33" s="11">
        <f t="shared" si="1"/>
        <v>24.128619153674833</v>
      </c>
      <c r="J33" s="10">
        <v>1728</v>
      </c>
      <c r="K33" s="10">
        <v>361</v>
      </c>
      <c r="L33" s="10">
        <v>235</v>
      </c>
      <c r="M33" s="10">
        <v>430</v>
      </c>
      <c r="N33" s="10">
        <v>219</v>
      </c>
      <c r="O33" s="10">
        <v>167</v>
      </c>
      <c r="P33" s="10">
        <v>176</v>
      </c>
      <c r="Q33" s="10">
        <v>140</v>
      </c>
    </row>
    <row r="34" spans="1:17" ht="17.100000000000001" customHeight="1" x14ac:dyDescent="0.15">
      <c r="A34" s="17" t="s">
        <v>72</v>
      </c>
      <c r="B34" s="7" t="s">
        <v>26</v>
      </c>
      <c r="C34" s="7">
        <v>19259</v>
      </c>
      <c r="D34" s="7">
        <v>4979</v>
      </c>
      <c r="E34" s="7">
        <v>3517</v>
      </c>
      <c r="F34" s="7">
        <v>1459</v>
      </c>
      <c r="G34" s="7">
        <v>1051</v>
      </c>
      <c r="H34" s="8">
        <f t="shared" si="0"/>
        <v>71.367642877452369</v>
      </c>
      <c r="I34" s="8">
        <f t="shared" si="1"/>
        <v>25.852848019107949</v>
      </c>
      <c r="J34" s="7">
        <v>961</v>
      </c>
      <c r="K34" s="7">
        <v>204</v>
      </c>
      <c r="L34" s="7">
        <v>128</v>
      </c>
      <c r="M34" s="7">
        <v>216</v>
      </c>
      <c r="N34" s="7">
        <v>139</v>
      </c>
      <c r="O34" s="7">
        <v>106</v>
      </c>
      <c r="P34" s="7">
        <v>88</v>
      </c>
      <c r="Q34" s="7">
        <v>80</v>
      </c>
    </row>
    <row r="35" spans="1:17" ht="17.100000000000001" customHeight="1" x14ac:dyDescent="0.15">
      <c r="A35" s="16"/>
      <c r="B35" s="7" t="s">
        <v>19</v>
      </c>
      <c r="C35" s="7">
        <v>27344</v>
      </c>
      <c r="D35" s="7">
        <v>6725</v>
      </c>
      <c r="E35" s="7">
        <v>4756</v>
      </c>
      <c r="F35" s="7">
        <v>1944</v>
      </c>
      <c r="G35" s="7">
        <v>1454</v>
      </c>
      <c r="H35" s="8">
        <f t="shared" si="0"/>
        <v>71.446593776282583</v>
      </c>
      <c r="I35" s="8">
        <f t="shared" si="1"/>
        <v>24.594060854300761</v>
      </c>
      <c r="J35" s="7">
        <v>1290</v>
      </c>
      <c r="K35" s="7">
        <v>243</v>
      </c>
      <c r="L35" s="7">
        <v>188</v>
      </c>
      <c r="M35" s="7">
        <v>274</v>
      </c>
      <c r="N35" s="7">
        <v>168</v>
      </c>
      <c r="O35" s="7">
        <v>152</v>
      </c>
      <c r="P35" s="7">
        <v>131</v>
      </c>
      <c r="Q35" s="7">
        <v>134</v>
      </c>
    </row>
    <row r="36" spans="1:17" ht="17.100000000000001" customHeight="1" x14ac:dyDescent="0.15">
      <c r="A36" s="16"/>
      <c r="B36" s="9" t="s">
        <v>40</v>
      </c>
      <c r="C36" s="10">
        <f>SUM(C34:C35)</f>
        <v>46603</v>
      </c>
      <c r="D36" s="10">
        <f t="shared" ref="D36:G36" si="9">SUM(D34:D35)</f>
        <v>11704</v>
      </c>
      <c r="E36" s="10">
        <f t="shared" si="9"/>
        <v>8273</v>
      </c>
      <c r="F36" s="10">
        <f t="shared" si="9"/>
        <v>3403</v>
      </c>
      <c r="G36" s="10">
        <f t="shared" si="9"/>
        <v>2505</v>
      </c>
      <c r="H36" s="11">
        <f t="shared" si="0"/>
        <v>71.41303033965913</v>
      </c>
      <c r="I36" s="11">
        <f t="shared" si="1"/>
        <v>25.114263030277023</v>
      </c>
      <c r="J36" s="10">
        <v>2251</v>
      </c>
      <c r="K36" s="10">
        <v>447</v>
      </c>
      <c r="L36" s="10">
        <v>316</v>
      </c>
      <c r="M36" s="10">
        <v>490</v>
      </c>
      <c r="N36" s="10">
        <v>307</v>
      </c>
      <c r="O36" s="10">
        <v>258</v>
      </c>
      <c r="P36" s="10">
        <v>219</v>
      </c>
      <c r="Q36" s="10">
        <v>214</v>
      </c>
    </row>
    <row r="37" spans="1:17" ht="17.100000000000001" customHeight="1" x14ac:dyDescent="0.15">
      <c r="A37" s="16" t="s">
        <v>42</v>
      </c>
      <c r="B37" s="7" t="s">
        <v>11</v>
      </c>
      <c r="C37" s="7">
        <v>14712</v>
      </c>
      <c r="D37" s="7">
        <v>4635</v>
      </c>
      <c r="E37" s="7">
        <v>3340</v>
      </c>
      <c r="F37" s="7">
        <v>1479</v>
      </c>
      <c r="G37" s="7">
        <v>930</v>
      </c>
      <c r="H37" s="8">
        <f t="shared" si="0"/>
        <v>72.125748502994014</v>
      </c>
      <c r="I37" s="8">
        <f t="shared" si="1"/>
        <v>31.504893964110931</v>
      </c>
      <c r="J37" s="7">
        <v>971</v>
      </c>
      <c r="K37" s="7">
        <v>231</v>
      </c>
      <c r="L37" s="7">
        <v>118</v>
      </c>
      <c r="M37" s="7">
        <v>208</v>
      </c>
      <c r="N37" s="7">
        <v>113</v>
      </c>
      <c r="O37" s="7">
        <v>122</v>
      </c>
      <c r="P37" s="7">
        <v>100</v>
      </c>
      <c r="Q37" s="7">
        <v>79</v>
      </c>
    </row>
    <row r="38" spans="1:17" ht="17.100000000000001" customHeight="1" x14ac:dyDescent="0.15">
      <c r="A38" s="16"/>
      <c r="B38" s="7" t="s">
        <v>24</v>
      </c>
      <c r="C38" s="7">
        <v>4991</v>
      </c>
      <c r="D38" s="7">
        <v>1792</v>
      </c>
      <c r="E38" s="7">
        <v>1332</v>
      </c>
      <c r="F38" s="7">
        <v>673</v>
      </c>
      <c r="G38" s="7">
        <v>337</v>
      </c>
      <c r="H38" s="8">
        <f t="shared" si="0"/>
        <v>75.825825825825817</v>
      </c>
      <c r="I38" s="8">
        <f t="shared" si="1"/>
        <v>35.904628330995791</v>
      </c>
      <c r="J38" s="7">
        <v>504</v>
      </c>
      <c r="K38" s="7">
        <v>119</v>
      </c>
      <c r="L38" s="7">
        <v>69</v>
      </c>
      <c r="M38" s="7">
        <v>86</v>
      </c>
      <c r="N38" s="7">
        <v>73</v>
      </c>
      <c r="O38" s="7">
        <v>53</v>
      </c>
      <c r="P38" s="7">
        <v>50</v>
      </c>
      <c r="Q38" s="7">
        <v>54</v>
      </c>
    </row>
    <row r="39" spans="1:17" ht="17.100000000000001" customHeight="1" x14ac:dyDescent="0.15">
      <c r="A39" s="16"/>
      <c r="B39" s="7" t="s">
        <v>29</v>
      </c>
      <c r="C39" s="7">
        <v>7268</v>
      </c>
      <c r="D39" s="7">
        <v>2735</v>
      </c>
      <c r="E39" s="7">
        <v>1972</v>
      </c>
      <c r="F39" s="7">
        <v>906</v>
      </c>
      <c r="G39" s="7">
        <v>529</v>
      </c>
      <c r="H39" s="8">
        <f t="shared" si="0"/>
        <v>72.768762677484787</v>
      </c>
      <c r="I39" s="8">
        <f t="shared" si="1"/>
        <v>37.630709961474956</v>
      </c>
      <c r="J39" s="7">
        <v>650</v>
      </c>
      <c r="K39" s="7">
        <v>149</v>
      </c>
      <c r="L39" s="7">
        <v>86</v>
      </c>
      <c r="M39" s="7">
        <v>148</v>
      </c>
      <c r="N39" s="7">
        <v>92</v>
      </c>
      <c r="O39" s="7">
        <v>73</v>
      </c>
      <c r="P39" s="7">
        <v>51</v>
      </c>
      <c r="Q39" s="7">
        <v>51</v>
      </c>
    </row>
    <row r="40" spans="1:17" ht="17.100000000000001" customHeight="1" x14ac:dyDescent="0.15">
      <c r="A40" s="16"/>
      <c r="B40" s="7" t="s">
        <v>39</v>
      </c>
      <c r="C40" s="7">
        <v>1151</v>
      </c>
      <c r="D40" s="7">
        <v>729</v>
      </c>
      <c r="E40" s="7">
        <v>523</v>
      </c>
      <c r="F40" s="7">
        <v>263</v>
      </c>
      <c r="G40" s="7">
        <v>138</v>
      </c>
      <c r="H40" s="8">
        <f t="shared" si="0"/>
        <v>76.673040152963665</v>
      </c>
      <c r="I40" s="8">
        <f t="shared" si="1"/>
        <v>63.336229365768894</v>
      </c>
      <c r="J40" s="7">
        <v>219</v>
      </c>
      <c r="K40" s="7">
        <v>53</v>
      </c>
      <c r="L40" s="7">
        <v>31</v>
      </c>
      <c r="M40" s="7">
        <v>42</v>
      </c>
      <c r="N40" s="7">
        <v>25</v>
      </c>
      <c r="O40" s="7">
        <v>26</v>
      </c>
      <c r="P40" s="7">
        <v>25</v>
      </c>
      <c r="Q40" s="7">
        <v>17</v>
      </c>
    </row>
    <row r="41" spans="1:17" ht="17.100000000000001" customHeight="1" x14ac:dyDescent="0.15">
      <c r="A41" s="16"/>
      <c r="B41" s="9" t="s">
        <v>40</v>
      </c>
      <c r="C41" s="10">
        <f>SUM(C37:C40)</f>
        <v>28122</v>
      </c>
      <c r="D41" s="10">
        <f t="shared" ref="D41:G41" si="10">SUM(D37:D40)</f>
        <v>9891</v>
      </c>
      <c r="E41" s="10">
        <f t="shared" si="10"/>
        <v>7167</v>
      </c>
      <c r="F41" s="10">
        <f t="shared" si="10"/>
        <v>3321</v>
      </c>
      <c r="G41" s="10">
        <f t="shared" si="10"/>
        <v>1934</v>
      </c>
      <c r="H41" s="11">
        <f t="shared" si="0"/>
        <v>73.322171061811076</v>
      </c>
      <c r="I41" s="11">
        <f t="shared" si="1"/>
        <v>35.171751653509709</v>
      </c>
      <c r="J41" s="10">
        <v>2344</v>
      </c>
      <c r="K41" s="10">
        <v>552</v>
      </c>
      <c r="L41" s="10">
        <v>304</v>
      </c>
      <c r="M41" s="10">
        <v>484</v>
      </c>
      <c r="N41" s="10">
        <v>303</v>
      </c>
      <c r="O41" s="10">
        <v>274</v>
      </c>
      <c r="P41" s="10">
        <v>226</v>
      </c>
      <c r="Q41" s="10">
        <v>201</v>
      </c>
    </row>
    <row r="42" spans="1:17" ht="17.100000000000001" customHeight="1" x14ac:dyDescent="0.15">
      <c r="A42" s="16" t="s">
        <v>43</v>
      </c>
      <c r="B42" s="7" t="s">
        <v>41</v>
      </c>
      <c r="C42" s="7">
        <v>3650</v>
      </c>
      <c r="D42" s="7">
        <v>2419</v>
      </c>
      <c r="E42" s="7">
        <v>1702</v>
      </c>
      <c r="F42" s="7">
        <v>841</v>
      </c>
      <c r="G42" s="7">
        <v>516</v>
      </c>
      <c r="H42" s="8">
        <f t="shared" si="0"/>
        <v>79.729729729729726</v>
      </c>
      <c r="I42" s="8">
        <f t="shared" si="1"/>
        <v>66.273972602739732</v>
      </c>
      <c r="J42" s="7">
        <v>728</v>
      </c>
      <c r="K42" s="7">
        <v>229</v>
      </c>
      <c r="L42" s="7">
        <v>85</v>
      </c>
      <c r="M42" s="7">
        <v>152</v>
      </c>
      <c r="N42" s="7">
        <v>68</v>
      </c>
      <c r="O42" s="7">
        <v>77</v>
      </c>
      <c r="P42" s="7">
        <v>65</v>
      </c>
      <c r="Q42" s="7">
        <v>52</v>
      </c>
    </row>
    <row r="43" spans="1:17" ht="17.100000000000001" customHeight="1" x14ac:dyDescent="0.15">
      <c r="A43" s="16"/>
      <c r="B43" s="9" t="s">
        <v>40</v>
      </c>
      <c r="C43" s="10">
        <f>SUM(C42)</f>
        <v>3650</v>
      </c>
      <c r="D43" s="10">
        <f t="shared" ref="D43:G43" si="11">SUM(D42)</f>
        <v>2419</v>
      </c>
      <c r="E43" s="10">
        <f t="shared" si="11"/>
        <v>1702</v>
      </c>
      <c r="F43" s="10">
        <f t="shared" si="11"/>
        <v>841</v>
      </c>
      <c r="G43" s="10">
        <f t="shared" si="11"/>
        <v>516</v>
      </c>
      <c r="H43" s="11">
        <f t="shared" si="0"/>
        <v>79.729729729729726</v>
      </c>
      <c r="I43" s="11">
        <f t="shared" si="1"/>
        <v>66.273972602739732</v>
      </c>
      <c r="J43" s="10">
        <v>728</v>
      </c>
      <c r="K43" s="10">
        <v>229</v>
      </c>
      <c r="L43" s="10">
        <v>85</v>
      </c>
      <c r="M43" s="10">
        <v>152</v>
      </c>
      <c r="N43" s="10">
        <v>68</v>
      </c>
      <c r="O43" s="10">
        <v>77</v>
      </c>
      <c r="P43" s="10">
        <v>65</v>
      </c>
      <c r="Q43" s="10">
        <v>52</v>
      </c>
    </row>
    <row r="44" spans="1:17" ht="17.100000000000001" customHeight="1" x14ac:dyDescent="0.15">
      <c r="A44" s="16" t="s">
        <v>44</v>
      </c>
      <c r="B44" s="7" t="s">
        <v>23</v>
      </c>
      <c r="C44" s="7">
        <v>10502</v>
      </c>
      <c r="D44" s="7">
        <v>2765</v>
      </c>
      <c r="E44" s="7">
        <v>1936</v>
      </c>
      <c r="F44" s="7">
        <v>773</v>
      </c>
      <c r="G44" s="7">
        <v>593</v>
      </c>
      <c r="H44" s="8">
        <f t="shared" si="0"/>
        <v>70.557851239669418</v>
      </c>
      <c r="I44" s="8">
        <f t="shared" si="1"/>
        <v>26.328318415539897</v>
      </c>
      <c r="J44" s="7">
        <v>520</v>
      </c>
      <c r="K44" s="7">
        <v>122</v>
      </c>
      <c r="L44" s="7">
        <v>91</v>
      </c>
      <c r="M44" s="7">
        <v>110</v>
      </c>
      <c r="N44" s="7">
        <v>65</v>
      </c>
      <c r="O44" s="7">
        <v>48</v>
      </c>
      <c r="P44" s="7">
        <v>48</v>
      </c>
      <c r="Q44" s="7">
        <v>36</v>
      </c>
    </row>
    <row r="45" spans="1:17" ht="17.100000000000001" customHeight="1" x14ac:dyDescent="0.15">
      <c r="A45" s="16"/>
      <c r="B45" s="7" t="s">
        <v>25</v>
      </c>
      <c r="C45" s="7">
        <v>20161</v>
      </c>
      <c r="D45" s="7">
        <v>4962</v>
      </c>
      <c r="E45" s="7">
        <v>3490</v>
      </c>
      <c r="F45" s="7">
        <v>1425</v>
      </c>
      <c r="G45" s="7">
        <v>1075</v>
      </c>
      <c r="H45" s="8">
        <f t="shared" si="0"/>
        <v>71.633237822349571</v>
      </c>
      <c r="I45" s="8">
        <f t="shared" si="1"/>
        <v>24.611874410991518</v>
      </c>
      <c r="J45" s="7">
        <v>1003</v>
      </c>
      <c r="K45" s="7">
        <v>231</v>
      </c>
      <c r="L45" s="7">
        <v>133</v>
      </c>
      <c r="M45" s="7">
        <v>200</v>
      </c>
      <c r="N45" s="7">
        <v>122</v>
      </c>
      <c r="O45" s="7">
        <v>98</v>
      </c>
      <c r="P45" s="7">
        <v>112</v>
      </c>
      <c r="Q45" s="7">
        <v>107</v>
      </c>
    </row>
    <row r="46" spans="1:17" ht="17.100000000000001" customHeight="1" x14ac:dyDescent="0.15">
      <c r="A46" s="16"/>
      <c r="B46" s="7" t="s">
        <v>21</v>
      </c>
      <c r="C46" s="7">
        <v>12285</v>
      </c>
      <c r="D46" s="7">
        <v>3598</v>
      </c>
      <c r="E46" s="7">
        <v>2598</v>
      </c>
      <c r="F46" s="7">
        <v>1141</v>
      </c>
      <c r="G46" s="7">
        <v>711</v>
      </c>
      <c r="H46" s="8">
        <f t="shared" si="0"/>
        <v>71.28560431100847</v>
      </c>
      <c r="I46" s="8">
        <f t="shared" si="1"/>
        <v>29.287749287749286</v>
      </c>
      <c r="J46" s="7">
        <v>696</v>
      </c>
      <c r="K46" s="7">
        <v>150</v>
      </c>
      <c r="L46" s="7">
        <v>108</v>
      </c>
      <c r="M46" s="7">
        <v>150</v>
      </c>
      <c r="N46" s="7">
        <v>82</v>
      </c>
      <c r="O46" s="7">
        <v>72</v>
      </c>
      <c r="P46" s="7">
        <v>69</v>
      </c>
      <c r="Q46" s="7">
        <v>65</v>
      </c>
    </row>
    <row r="47" spans="1:17" ht="17.100000000000001" customHeight="1" x14ac:dyDescent="0.15">
      <c r="A47" s="16"/>
      <c r="B47" s="7" t="s">
        <v>27</v>
      </c>
      <c r="C47" s="7">
        <v>11408</v>
      </c>
      <c r="D47" s="7">
        <v>3453</v>
      </c>
      <c r="E47" s="7">
        <v>2449</v>
      </c>
      <c r="F47" s="7">
        <v>1021</v>
      </c>
      <c r="G47" s="7">
        <v>733</v>
      </c>
      <c r="H47" s="8">
        <f t="shared" si="0"/>
        <v>71.621069824418129</v>
      </c>
      <c r="I47" s="8">
        <f t="shared" si="1"/>
        <v>30.268232819074331</v>
      </c>
      <c r="J47" s="7">
        <v>717</v>
      </c>
      <c r="K47" s="7">
        <v>155</v>
      </c>
      <c r="L47" s="7">
        <v>107</v>
      </c>
      <c r="M47" s="7">
        <v>153</v>
      </c>
      <c r="N47" s="7">
        <v>80</v>
      </c>
      <c r="O47" s="7">
        <v>87</v>
      </c>
      <c r="P47" s="7">
        <v>77</v>
      </c>
      <c r="Q47" s="7">
        <v>58</v>
      </c>
    </row>
    <row r="48" spans="1:17" ht="17.100000000000001" customHeight="1" x14ac:dyDescent="0.15">
      <c r="A48" s="16"/>
      <c r="B48" s="9" t="s">
        <v>40</v>
      </c>
      <c r="C48" s="10">
        <f>SUM(C44:C47)</f>
        <v>54356</v>
      </c>
      <c r="D48" s="10">
        <f t="shared" ref="D48:G48" si="12">SUM(D44:D47)</f>
        <v>14778</v>
      </c>
      <c r="E48" s="10">
        <f t="shared" si="12"/>
        <v>10473</v>
      </c>
      <c r="F48" s="10">
        <f t="shared" si="12"/>
        <v>4360</v>
      </c>
      <c r="G48" s="10">
        <f t="shared" si="12"/>
        <v>3112</v>
      </c>
      <c r="H48" s="11">
        <f t="shared" si="0"/>
        <v>71.345364270027687</v>
      </c>
      <c r="I48" s="11">
        <f t="shared" si="1"/>
        <v>27.187431010376038</v>
      </c>
      <c r="J48" s="10">
        <v>2936</v>
      </c>
      <c r="K48" s="10">
        <v>658</v>
      </c>
      <c r="L48" s="10">
        <v>439</v>
      </c>
      <c r="M48" s="10">
        <v>613</v>
      </c>
      <c r="N48" s="10">
        <v>349</v>
      </c>
      <c r="O48" s="10">
        <v>305</v>
      </c>
      <c r="P48" s="10">
        <v>306</v>
      </c>
      <c r="Q48" s="10">
        <v>266</v>
      </c>
    </row>
    <row r="49" spans="1:17" ht="17.100000000000001" customHeight="1" x14ac:dyDescent="0.15">
      <c r="A49" s="16" t="s">
        <v>45</v>
      </c>
      <c r="B49" s="7" t="s">
        <v>36</v>
      </c>
      <c r="C49" s="7">
        <v>1134</v>
      </c>
      <c r="D49" s="7">
        <v>564</v>
      </c>
      <c r="E49" s="7">
        <v>380</v>
      </c>
      <c r="F49" s="7">
        <v>143</v>
      </c>
      <c r="G49" s="7">
        <v>114</v>
      </c>
      <c r="H49" s="8">
        <f t="shared" si="0"/>
        <v>67.631578947368425</v>
      </c>
      <c r="I49" s="8">
        <f t="shared" si="1"/>
        <v>49.735449735449734</v>
      </c>
      <c r="J49" s="7">
        <v>115</v>
      </c>
      <c r="K49" s="7">
        <v>28</v>
      </c>
      <c r="L49" s="7">
        <v>13</v>
      </c>
      <c r="M49" s="7">
        <v>26</v>
      </c>
      <c r="N49" s="7">
        <v>14</v>
      </c>
      <c r="O49" s="7">
        <v>15</v>
      </c>
      <c r="P49" s="7">
        <v>8</v>
      </c>
      <c r="Q49" s="7">
        <v>11</v>
      </c>
    </row>
    <row r="50" spans="1:17" ht="17.100000000000001" customHeight="1" x14ac:dyDescent="0.15">
      <c r="A50" s="16"/>
      <c r="B50" s="7" t="s">
        <v>34</v>
      </c>
      <c r="C50" s="7">
        <v>852</v>
      </c>
      <c r="D50" s="7">
        <v>487</v>
      </c>
      <c r="E50" s="7">
        <v>341</v>
      </c>
      <c r="F50" s="7">
        <v>159</v>
      </c>
      <c r="G50" s="7">
        <v>85</v>
      </c>
      <c r="H50" s="8">
        <f t="shared" si="0"/>
        <v>71.554252199413497</v>
      </c>
      <c r="I50" s="8">
        <f t="shared" si="1"/>
        <v>57.159624413145536</v>
      </c>
      <c r="J50" s="7">
        <v>147</v>
      </c>
      <c r="K50" s="7">
        <v>23</v>
      </c>
      <c r="L50" s="7">
        <v>17</v>
      </c>
      <c r="M50" s="7">
        <v>31</v>
      </c>
      <c r="N50" s="7">
        <v>23</v>
      </c>
      <c r="O50" s="7">
        <v>12</v>
      </c>
      <c r="P50" s="7">
        <v>22</v>
      </c>
      <c r="Q50" s="7">
        <v>19</v>
      </c>
    </row>
    <row r="51" spans="1:17" ht="17.100000000000001" customHeight="1" x14ac:dyDescent="0.15">
      <c r="A51" s="16"/>
      <c r="B51" s="7" t="s">
        <v>33</v>
      </c>
      <c r="C51" s="7">
        <v>1931</v>
      </c>
      <c r="D51" s="7">
        <v>758</v>
      </c>
      <c r="E51" s="7">
        <v>523</v>
      </c>
      <c r="F51" s="7">
        <v>203</v>
      </c>
      <c r="G51" s="7">
        <v>148</v>
      </c>
      <c r="H51" s="8">
        <f t="shared" si="0"/>
        <v>67.112810707456987</v>
      </c>
      <c r="I51" s="8">
        <f t="shared" si="1"/>
        <v>39.254272397721394</v>
      </c>
      <c r="J51" s="7">
        <v>177</v>
      </c>
      <c r="K51" s="7">
        <v>31</v>
      </c>
      <c r="L51" s="7">
        <v>17</v>
      </c>
      <c r="M51" s="7">
        <v>41</v>
      </c>
      <c r="N51" s="7">
        <v>22</v>
      </c>
      <c r="O51" s="7">
        <v>16</v>
      </c>
      <c r="P51" s="7">
        <v>29</v>
      </c>
      <c r="Q51" s="7">
        <v>21</v>
      </c>
    </row>
    <row r="52" spans="1:17" ht="17.100000000000001" customHeight="1" x14ac:dyDescent="0.15">
      <c r="A52" s="16"/>
      <c r="B52" s="7" t="s">
        <v>35</v>
      </c>
      <c r="C52" s="7">
        <v>2070</v>
      </c>
      <c r="D52" s="7">
        <v>815</v>
      </c>
      <c r="E52" s="7">
        <v>563</v>
      </c>
      <c r="F52" s="7">
        <v>221</v>
      </c>
      <c r="G52" s="7">
        <v>154</v>
      </c>
      <c r="H52" s="8">
        <f t="shared" si="0"/>
        <v>66.607460035523985</v>
      </c>
      <c r="I52" s="8">
        <f t="shared" si="1"/>
        <v>39.371980676328505</v>
      </c>
      <c r="J52" s="7">
        <v>193</v>
      </c>
      <c r="K52" s="7">
        <v>45</v>
      </c>
      <c r="L52" s="7">
        <v>27</v>
      </c>
      <c r="M52" s="7">
        <v>34</v>
      </c>
      <c r="N52" s="7">
        <v>25</v>
      </c>
      <c r="O52" s="7">
        <v>24</v>
      </c>
      <c r="P52" s="7">
        <v>14</v>
      </c>
      <c r="Q52" s="7">
        <v>24</v>
      </c>
    </row>
    <row r="53" spans="1:17" ht="17.100000000000001" customHeight="1" x14ac:dyDescent="0.15">
      <c r="A53" s="16"/>
      <c r="B53" s="7" t="s">
        <v>31</v>
      </c>
      <c r="C53" s="7">
        <v>7843</v>
      </c>
      <c r="D53" s="7">
        <v>2554</v>
      </c>
      <c r="E53" s="7">
        <v>1816</v>
      </c>
      <c r="F53" s="7">
        <v>777</v>
      </c>
      <c r="G53" s="7">
        <v>517</v>
      </c>
      <c r="H53" s="8">
        <f t="shared" si="0"/>
        <v>71.255506607929519</v>
      </c>
      <c r="I53" s="8">
        <f t="shared" si="1"/>
        <v>32.564069871222742</v>
      </c>
      <c r="J53" s="7">
        <v>505</v>
      </c>
      <c r="K53" s="7">
        <v>131</v>
      </c>
      <c r="L53" s="7">
        <v>46</v>
      </c>
      <c r="M53" s="7">
        <v>118</v>
      </c>
      <c r="N53" s="7">
        <v>69</v>
      </c>
      <c r="O53" s="7">
        <v>50</v>
      </c>
      <c r="P53" s="7">
        <v>48</v>
      </c>
      <c r="Q53" s="7">
        <v>43</v>
      </c>
    </row>
    <row r="54" spans="1:17" ht="17.100000000000001" customHeight="1" x14ac:dyDescent="0.15">
      <c r="A54" s="16"/>
      <c r="B54" s="7" t="s">
        <v>30</v>
      </c>
      <c r="C54" s="7">
        <v>5634</v>
      </c>
      <c r="D54" s="7">
        <v>1906</v>
      </c>
      <c r="E54" s="7">
        <v>1338</v>
      </c>
      <c r="F54" s="7">
        <v>554</v>
      </c>
      <c r="G54" s="7">
        <v>388</v>
      </c>
      <c r="H54" s="8">
        <f t="shared" si="0"/>
        <v>70.403587443946194</v>
      </c>
      <c r="I54" s="8">
        <f t="shared" si="1"/>
        <v>33.830315938942135</v>
      </c>
      <c r="J54" s="7">
        <v>389</v>
      </c>
      <c r="K54" s="7">
        <v>75</v>
      </c>
      <c r="L54" s="7">
        <v>62</v>
      </c>
      <c r="M54" s="7">
        <v>80</v>
      </c>
      <c r="N54" s="7">
        <v>49</v>
      </c>
      <c r="O54" s="7">
        <v>42</v>
      </c>
      <c r="P54" s="7">
        <v>44</v>
      </c>
      <c r="Q54" s="7">
        <v>37</v>
      </c>
    </row>
    <row r="55" spans="1:17" ht="17.100000000000001" customHeight="1" x14ac:dyDescent="0.15">
      <c r="A55" s="16"/>
      <c r="B55" s="7" t="s">
        <v>32</v>
      </c>
      <c r="C55" s="7">
        <v>7170</v>
      </c>
      <c r="D55" s="7">
        <v>2438</v>
      </c>
      <c r="E55" s="7">
        <v>1666</v>
      </c>
      <c r="F55" s="7">
        <v>610</v>
      </c>
      <c r="G55" s="7">
        <v>527</v>
      </c>
      <c r="H55" s="8">
        <f t="shared" si="0"/>
        <v>68.247298919567825</v>
      </c>
      <c r="I55" s="8">
        <f t="shared" si="1"/>
        <v>34.002789400278935</v>
      </c>
      <c r="J55" s="7">
        <v>480</v>
      </c>
      <c r="K55" s="7">
        <v>104</v>
      </c>
      <c r="L55" s="7">
        <v>71</v>
      </c>
      <c r="M55" s="7">
        <v>103</v>
      </c>
      <c r="N55" s="7">
        <v>64</v>
      </c>
      <c r="O55" s="7">
        <v>34</v>
      </c>
      <c r="P55" s="7">
        <v>56</v>
      </c>
      <c r="Q55" s="7">
        <v>48</v>
      </c>
    </row>
    <row r="56" spans="1:17" ht="17.100000000000001" customHeight="1" x14ac:dyDescent="0.15">
      <c r="A56" s="16"/>
      <c r="B56" s="9" t="s">
        <v>40</v>
      </c>
      <c r="C56" s="10">
        <f>SUM(C49:C55)</f>
        <v>26634</v>
      </c>
      <c r="D56" s="10">
        <f t="shared" ref="D56:G56" si="13">SUM(D49:D55)</f>
        <v>9522</v>
      </c>
      <c r="E56" s="10">
        <f t="shared" si="13"/>
        <v>6627</v>
      </c>
      <c r="F56" s="10">
        <f t="shared" si="13"/>
        <v>2667</v>
      </c>
      <c r="G56" s="10">
        <f t="shared" si="13"/>
        <v>1933</v>
      </c>
      <c r="H56" s="11">
        <f t="shared" si="0"/>
        <v>69.413007393994263</v>
      </c>
      <c r="I56" s="11">
        <f t="shared" si="1"/>
        <v>35.751295336787564</v>
      </c>
      <c r="J56" s="10">
        <v>2006</v>
      </c>
      <c r="K56" s="10">
        <v>437</v>
      </c>
      <c r="L56" s="10">
        <v>253</v>
      </c>
      <c r="M56" s="10">
        <v>433</v>
      </c>
      <c r="N56" s="10">
        <v>266</v>
      </c>
      <c r="O56" s="10">
        <v>193</v>
      </c>
      <c r="P56" s="10">
        <v>221</v>
      </c>
      <c r="Q56" s="10">
        <v>203</v>
      </c>
    </row>
    <row r="57" spans="1:17" ht="17.100000000000001" customHeight="1" x14ac:dyDescent="0.15">
      <c r="A57" s="12"/>
      <c r="B57" s="7" t="s">
        <v>37</v>
      </c>
      <c r="C57" s="7">
        <f>SUM(C56,C48,C43,C41,C36,C33,C30,C27,C24,C19,C16,C11)</f>
        <v>511636</v>
      </c>
      <c r="D57" s="7">
        <f t="shared" ref="D57:G57" si="14">SUM(D56,D48,D43,D41,D36,D33,D30,D27,D24,D19,D16,D11)</f>
        <v>140387</v>
      </c>
      <c r="E57" s="7">
        <f t="shared" si="14"/>
        <v>101789</v>
      </c>
      <c r="F57" s="7">
        <f t="shared" si="14"/>
        <v>46862</v>
      </c>
      <c r="G57" s="7">
        <f t="shared" si="14"/>
        <v>27695</v>
      </c>
      <c r="H57" s="8">
        <f t="shared" si="0"/>
        <v>73.246618003910044</v>
      </c>
      <c r="I57" s="8">
        <f t="shared" si="1"/>
        <v>27.438843240116018</v>
      </c>
      <c r="J57" s="7">
        <v>30183</v>
      </c>
      <c r="K57" s="7">
        <v>6886</v>
      </c>
      <c r="L57" s="7">
        <v>4111</v>
      </c>
      <c r="M57" s="7">
        <v>6544</v>
      </c>
      <c r="N57" s="7">
        <v>3738</v>
      </c>
      <c r="O57" s="7">
        <v>3141</v>
      </c>
      <c r="P57" s="7">
        <v>3040</v>
      </c>
      <c r="Q57" s="7">
        <v>2723</v>
      </c>
    </row>
  </sheetData>
  <mergeCells count="12">
    <mergeCell ref="A49:A56"/>
    <mergeCell ref="A5:A11"/>
    <mergeCell ref="A12:A16"/>
    <mergeCell ref="A17:A19"/>
    <mergeCell ref="A20:A24"/>
    <mergeCell ref="A25:A27"/>
    <mergeCell ref="A28:A30"/>
    <mergeCell ref="A31:A33"/>
    <mergeCell ref="A34:A36"/>
    <mergeCell ref="A37:A41"/>
    <mergeCell ref="A42:A43"/>
    <mergeCell ref="A44:A48"/>
  </mergeCells>
  <phoneticPr fontId="1"/>
  <pageMargins left="0.51181102362204722" right="0.31496062992125984" top="0.55118110236220474" bottom="0.55118110236220474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完成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gy324025</dc:creator>
  <cp:lastModifiedBy>nt069012</cp:lastModifiedBy>
  <cp:lastPrinted>2019-04-22T08:30:12Z</cp:lastPrinted>
  <dcterms:created xsi:type="dcterms:W3CDTF">2019-04-01T23:47:20Z</dcterms:created>
  <dcterms:modified xsi:type="dcterms:W3CDTF">2019-04-23T01:34:40Z</dcterms:modified>
</cp:coreProperties>
</file>