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Y324042\Desktop\"/>
    </mc:Choice>
  </mc:AlternateContent>
  <bookViews>
    <workbookView xWindow="120" yWindow="90" windowWidth="23895" windowHeight="14535"/>
  </bookViews>
  <sheets>
    <sheet name="Sheet1" sheetId="8" r:id="rId1"/>
  </sheets>
  <calcPr calcId="162913"/>
</workbook>
</file>

<file path=xl/calcChain.xml><?xml version="1.0" encoding="utf-8"?>
<calcChain xmlns="http://schemas.openxmlformats.org/spreadsheetml/2006/main">
  <c r="F11" i="8" l="1"/>
  <c r="G11" i="8"/>
  <c r="C55" i="8"/>
  <c r="D54" i="8"/>
  <c r="E54" i="8"/>
  <c r="F54" i="8"/>
  <c r="G54" i="8"/>
  <c r="J54" i="8"/>
  <c r="K54" i="8"/>
  <c r="L54" i="8"/>
  <c r="M54" i="8"/>
  <c r="N54" i="8"/>
  <c r="O54" i="8"/>
  <c r="P54" i="8"/>
  <c r="Q54" i="8"/>
  <c r="C54" i="8"/>
  <c r="D46" i="8"/>
  <c r="I46" i="8" s="1"/>
  <c r="E46" i="8"/>
  <c r="F46" i="8"/>
  <c r="G46" i="8"/>
  <c r="J46" i="8"/>
  <c r="K46" i="8"/>
  <c r="L46" i="8"/>
  <c r="M46" i="8"/>
  <c r="N46" i="8"/>
  <c r="O46" i="8"/>
  <c r="P46" i="8"/>
  <c r="Q46" i="8"/>
  <c r="C46" i="8"/>
  <c r="D41" i="8"/>
  <c r="I41" i="8" s="1"/>
  <c r="E41" i="8"/>
  <c r="F41" i="8"/>
  <c r="G41" i="8"/>
  <c r="J41" i="8"/>
  <c r="K41" i="8"/>
  <c r="L41" i="8"/>
  <c r="M41" i="8"/>
  <c r="N41" i="8"/>
  <c r="O41" i="8"/>
  <c r="P41" i="8"/>
  <c r="Q41" i="8"/>
  <c r="C41" i="8"/>
  <c r="D39" i="8"/>
  <c r="I39" i="8" s="1"/>
  <c r="E39" i="8"/>
  <c r="F39" i="8"/>
  <c r="G39" i="8"/>
  <c r="J39" i="8"/>
  <c r="K39" i="8"/>
  <c r="L39" i="8"/>
  <c r="M39" i="8"/>
  <c r="N39" i="8"/>
  <c r="O39" i="8"/>
  <c r="P39" i="8"/>
  <c r="Q39" i="8"/>
  <c r="C39" i="8"/>
  <c r="D34" i="8"/>
  <c r="I34" i="8" s="1"/>
  <c r="E34" i="8"/>
  <c r="F34" i="8"/>
  <c r="G34" i="8"/>
  <c r="J34" i="8"/>
  <c r="K34" i="8"/>
  <c r="L34" i="8"/>
  <c r="M34" i="8"/>
  <c r="N34" i="8"/>
  <c r="O34" i="8"/>
  <c r="P34" i="8"/>
  <c r="Q34" i="8"/>
  <c r="C34" i="8"/>
  <c r="D29" i="8"/>
  <c r="I29" i="8" s="1"/>
  <c r="E29" i="8"/>
  <c r="F29" i="8"/>
  <c r="G29" i="8"/>
  <c r="J29" i="8"/>
  <c r="K29" i="8"/>
  <c r="L29" i="8"/>
  <c r="M29" i="8"/>
  <c r="N29" i="8"/>
  <c r="O29" i="8"/>
  <c r="P29" i="8"/>
  <c r="Q29" i="8"/>
  <c r="C29" i="8"/>
  <c r="D24" i="8"/>
  <c r="I24" i="8" s="1"/>
  <c r="E24" i="8"/>
  <c r="F24" i="8"/>
  <c r="G24" i="8"/>
  <c r="J24" i="8"/>
  <c r="K24" i="8"/>
  <c r="L24" i="8"/>
  <c r="M24" i="8"/>
  <c r="N24" i="8"/>
  <c r="O24" i="8"/>
  <c r="P24" i="8"/>
  <c r="Q24" i="8"/>
  <c r="C24" i="8"/>
  <c r="D19" i="8"/>
  <c r="I19" i="8" s="1"/>
  <c r="E19" i="8"/>
  <c r="F19" i="8"/>
  <c r="G19" i="8"/>
  <c r="J19" i="8"/>
  <c r="K19" i="8"/>
  <c r="L19" i="8"/>
  <c r="M19" i="8"/>
  <c r="N19" i="8"/>
  <c r="O19" i="8"/>
  <c r="P19" i="8"/>
  <c r="Q19" i="8"/>
  <c r="C19" i="8"/>
  <c r="D16" i="8"/>
  <c r="I16" i="8" s="1"/>
  <c r="E16" i="8"/>
  <c r="F16" i="8"/>
  <c r="G16" i="8"/>
  <c r="J16" i="8"/>
  <c r="K16" i="8"/>
  <c r="L16" i="8"/>
  <c r="M16" i="8"/>
  <c r="N16" i="8"/>
  <c r="O16" i="8"/>
  <c r="P16" i="8"/>
  <c r="Q16" i="8"/>
  <c r="C16" i="8"/>
  <c r="I11" i="8"/>
  <c r="J11" i="8"/>
  <c r="K11" i="8"/>
  <c r="L11" i="8"/>
  <c r="M11" i="8"/>
  <c r="N11" i="8"/>
  <c r="O11" i="8"/>
  <c r="P11" i="8"/>
  <c r="Q11" i="8"/>
  <c r="D11" i="8"/>
  <c r="E11" i="8"/>
  <c r="C11" i="8"/>
  <c r="H6" i="8"/>
  <c r="I6" i="8"/>
  <c r="H7" i="8"/>
  <c r="I7" i="8"/>
  <c r="H8" i="8"/>
  <c r="I8" i="8"/>
  <c r="H9" i="8"/>
  <c r="I9" i="8"/>
  <c r="H10" i="8"/>
  <c r="I10" i="8"/>
  <c r="H12" i="8"/>
  <c r="I12" i="8"/>
  <c r="H13" i="8"/>
  <c r="I13" i="8"/>
  <c r="H14" i="8"/>
  <c r="I14" i="8"/>
  <c r="H15" i="8"/>
  <c r="I15" i="8"/>
  <c r="H17" i="8"/>
  <c r="I17" i="8"/>
  <c r="H18" i="8"/>
  <c r="I18" i="8"/>
  <c r="H20" i="8"/>
  <c r="I20" i="8"/>
  <c r="H21" i="8"/>
  <c r="I21" i="8"/>
  <c r="H22" i="8"/>
  <c r="I22" i="8"/>
  <c r="H23" i="8"/>
  <c r="I23" i="8"/>
  <c r="H25" i="8"/>
  <c r="I25" i="8"/>
  <c r="H26" i="8"/>
  <c r="I26" i="8"/>
  <c r="H27" i="8"/>
  <c r="I27" i="8"/>
  <c r="H28" i="8"/>
  <c r="I28" i="8"/>
  <c r="H30" i="8"/>
  <c r="I30" i="8"/>
  <c r="H31" i="8"/>
  <c r="I31" i="8"/>
  <c r="H32" i="8"/>
  <c r="I32" i="8"/>
  <c r="H33" i="8"/>
  <c r="I33" i="8"/>
  <c r="H35" i="8"/>
  <c r="I35" i="8"/>
  <c r="H36" i="8"/>
  <c r="I36" i="8"/>
  <c r="H37" i="8"/>
  <c r="I37" i="8"/>
  <c r="H38" i="8"/>
  <c r="I38" i="8"/>
  <c r="H40" i="8"/>
  <c r="I40" i="8"/>
  <c r="H42" i="8"/>
  <c r="I42" i="8"/>
  <c r="H43" i="8"/>
  <c r="I43" i="8"/>
  <c r="H44" i="8"/>
  <c r="I44" i="8"/>
  <c r="H45" i="8"/>
  <c r="I45" i="8"/>
  <c r="H47" i="8"/>
  <c r="I47" i="8"/>
  <c r="H48" i="8"/>
  <c r="I48" i="8"/>
  <c r="H49" i="8"/>
  <c r="I49" i="8"/>
  <c r="H50" i="8"/>
  <c r="I50" i="8"/>
  <c r="H51" i="8"/>
  <c r="I51" i="8"/>
  <c r="H52" i="8"/>
  <c r="I52" i="8"/>
  <c r="H53" i="8"/>
  <c r="I53" i="8"/>
  <c r="H5" i="8"/>
  <c r="I5" i="8"/>
  <c r="J6" i="8"/>
  <c r="J7" i="8"/>
  <c r="J8" i="8"/>
  <c r="J9" i="8"/>
  <c r="J10" i="8"/>
  <c r="J12" i="8"/>
  <c r="J13" i="8"/>
  <c r="J14" i="8"/>
  <c r="J15" i="8"/>
  <c r="J17" i="8"/>
  <c r="J18" i="8"/>
  <c r="J20" i="8"/>
  <c r="J21" i="8"/>
  <c r="J22" i="8"/>
  <c r="J23" i="8"/>
  <c r="J25" i="8"/>
  <c r="J26" i="8"/>
  <c r="J27" i="8"/>
  <c r="J28" i="8"/>
  <c r="J30" i="8"/>
  <c r="J31" i="8"/>
  <c r="J32" i="8"/>
  <c r="J33" i="8"/>
  <c r="J35" i="8"/>
  <c r="J36" i="8"/>
  <c r="J37" i="8"/>
  <c r="J38" i="8"/>
  <c r="J40" i="8"/>
  <c r="J42" i="8"/>
  <c r="J43" i="8"/>
  <c r="J44" i="8"/>
  <c r="J45" i="8"/>
  <c r="J47" i="8"/>
  <c r="J48" i="8"/>
  <c r="J49" i="8"/>
  <c r="J50" i="8"/>
  <c r="J51" i="8"/>
  <c r="J52" i="8"/>
  <c r="J53" i="8"/>
  <c r="J5" i="8"/>
  <c r="H54" i="8" l="1"/>
  <c r="H39" i="8"/>
  <c r="H11" i="8"/>
  <c r="P55" i="8"/>
  <c r="K55" i="8"/>
  <c r="H16" i="8"/>
  <c r="H29" i="8"/>
  <c r="H41" i="8"/>
  <c r="N55" i="8"/>
  <c r="J55" i="8"/>
  <c r="D55" i="8"/>
  <c r="I55" i="8" s="1"/>
  <c r="L55" i="8"/>
  <c r="H24" i="8"/>
  <c r="O55" i="8"/>
  <c r="E55" i="8"/>
  <c r="H19" i="8"/>
  <c r="H34" i="8"/>
  <c r="G55" i="8"/>
  <c r="H46" i="8"/>
  <c r="Q55" i="8"/>
  <c r="M55" i="8"/>
  <c r="I54" i="8"/>
  <c r="F55" i="8"/>
  <c r="H55" i="8" l="1"/>
</calcChain>
</file>

<file path=xl/sharedStrings.xml><?xml version="1.0" encoding="utf-8"?>
<sst xmlns="http://schemas.openxmlformats.org/spreadsheetml/2006/main" count="80" uniqueCount="71">
  <si>
    <t>石井東</t>
  </si>
  <si>
    <t>八坂</t>
  </si>
  <si>
    <t>浮穴</t>
  </si>
  <si>
    <t>道後</t>
  </si>
  <si>
    <t>番町</t>
  </si>
  <si>
    <t>雄郡</t>
  </si>
  <si>
    <t>湯築</t>
  </si>
  <si>
    <t>小野</t>
  </si>
  <si>
    <t>久米</t>
  </si>
  <si>
    <t>味酒</t>
  </si>
  <si>
    <t>素鵞</t>
  </si>
  <si>
    <t>東雲</t>
  </si>
  <si>
    <t>桑原</t>
  </si>
  <si>
    <t>垣生</t>
  </si>
  <si>
    <t>宮前</t>
  </si>
  <si>
    <t>新玉</t>
  </si>
  <si>
    <t>余土</t>
  </si>
  <si>
    <t>味生</t>
  </si>
  <si>
    <t>石井西</t>
  </si>
  <si>
    <t>清水</t>
  </si>
  <si>
    <t>五明</t>
  </si>
  <si>
    <t>潮見</t>
  </si>
  <si>
    <t>久枝</t>
  </si>
  <si>
    <t>湯山</t>
  </si>
  <si>
    <t>生石</t>
  </si>
  <si>
    <t>堀江</t>
  </si>
  <si>
    <t>伊台</t>
  </si>
  <si>
    <t>和気</t>
  </si>
  <si>
    <t>粟井</t>
  </si>
  <si>
    <t>高浜</t>
  </si>
  <si>
    <t>河野</t>
  </si>
  <si>
    <t>北条</t>
  </si>
  <si>
    <t>三津浜</t>
  </si>
  <si>
    <t>正岡</t>
  </si>
  <si>
    <t>立岩</t>
  </si>
  <si>
    <t>難波</t>
  </si>
  <si>
    <t>浅海</t>
  </si>
  <si>
    <t>総計</t>
  </si>
  <si>
    <t>久谷</t>
    <rPh sb="0" eb="2">
      <t>クタニ</t>
    </rPh>
    <phoneticPr fontId="1"/>
  </si>
  <si>
    <t>興居島</t>
    <rPh sb="0" eb="3">
      <t>ゴゴシマ</t>
    </rPh>
    <phoneticPr fontId="1"/>
  </si>
  <si>
    <t>中島</t>
    <rPh sb="0" eb="2">
      <t>ナカジマ</t>
    </rPh>
    <phoneticPr fontId="1"/>
  </si>
  <si>
    <t>要支援１</t>
    <phoneticPr fontId="1"/>
  </si>
  <si>
    <t>要支援２</t>
    <phoneticPr fontId="1"/>
  </si>
  <si>
    <t>要介護１</t>
    <phoneticPr fontId="1"/>
  </si>
  <si>
    <t>要介護２</t>
    <phoneticPr fontId="1"/>
  </si>
  <si>
    <t>要介護３</t>
    <phoneticPr fontId="1"/>
  </si>
  <si>
    <t>要介護４</t>
    <phoneticPr fontId="1"/>
  </si>
  <si>
    <t>要介護５</t>
    <phoneticPr fontId="1"/>
  </si>
  <si>
    <t>認定者数</t>
    <rPh sb="0" eb="2">
      <t>ニンテイ</t>
    </rPh>
    <rPh sb="2" eb="3">
      <t>シャ</t>
    </rPh>
    <rPh sb="3" eb="4">
      <t>スウ</t>
    </rPh>
    <phoneticPr fontId="1"/>
  </si>
  <si>
    <t>圏域</t>
    <rPh sb="0" eb="2">
      <t>ケンイキ</t>
    </rPh>
    <phoneticPr fontId="3"/>
  </si>
  <si>
    <t>人口</t>
    <rPh sb="0" eb="2">
      <t>ジンコウ</t>
    </rPh>
    <phoneticPr fontId="3"/>
  </si>
  <si>
    <t>A
高齢者のいる世帯</t>
    <rPh sb="2" eb="5">
      <t>コウレイシャ</t>
    </rPh>
    <rPh sb="8" eb="10">
      <t>セタイ</t>
    </rPh>
    <phoneticPr fontId="3"/>
  </si>
  <si>
    <t>B
高齢者単身世帯</t>
    <rPh sb="2" eb="5">
      <t>コウレイシャ</t>
    </rPh>
    <rPh sb="5" eb="7">
      <t>タンシン</t>
    </rPh>
    <rPh sb="7" eb="9">
      <t>セタイ</t>
    </rPh>
    <phoneticPr fontId="3"/>
  </si>
  <si>
    <t>C
高齢者夫婦世帯</t>
    <rPh sb="2" eb="5">
      <t>コウレイシャ</t>
    </rPh>
    <rPh sb="5" eb="7">
      <t>フウフ</t>
    </rPh>
    <rPh sb="7" eb="9">
      <t>セタイ</t>
    </rPh>
    <phoneticPr fontId="3"/>
  </si>
  <si>
    <t>包括</t>
    <rPh sb="0" eb="2">
      <t>ホウカツ</t>
    </rPh>
    <phoneticPr fontId="3"/>
  </si>
  <si>
    <t>西</t>
    <rPh sb="0" eb="1">
      <t>ニシ</t>
    </rPh>
    <phoneticPr fontId="3"/>
  </si>
  <si>
    <t>三津浜</t>
    <rPh sb="0" eb="3">
      <t>ミツハマ</t>
    </rPh>
    <phoneticPr fontId="3"/>
  </si>
  <si>
    <t>中島</t>
    <rPh sb="0" eb="2">
      <t>ナカジマ</t>
    </rPh>
    <phoneticPr fontId="3"/>
  </si>
  <si>
    <t>城北</t>
    <rPh sb="0" eb="2">
      <t>ジョウホク</t>
    </rPh>
    <phoneticPr fontId="3"/>
  </si>
  <si>
    <t>北条</t>
    <rPh sb="0" eb="2">
      <t>ホウジョウ</t>
    </rPh>
    <phoneticPr fontId="3"/>
  </si>
  <si>
    <t>指標
B+C/A</t>
    <rPh sb="0" eb="2">
      <t>シヒョウ</t>
    </rPh>
    <phoneticPr fontId="1"/>
  </si>
  <si>
    <t>高齢化率</t>
    <rPh sb="0" eb="3">
      <t>コウレイカ</t>
    </rPh>
    <rPh sb="3" eb="4">
      <t>リツ</t>
    </rPh>
    <phoneticPr fontId="1"/>
  </si>
  <si>
    <t>計</t>
    <rPh sb="0" eb="1">
      <t>ケイ</t>
    </rPh>
    <phoneticPr fontId="1"/>
  </si>
  <si>
    <t>地区別高齢者人口・認定者数</t>
    <rPh sb="0" eb="2">
      <t>チク</t>
    </rPh>
    <rPh sb="2" eb="3">
      <t>ベツ</t>
    </rPh>
    <rPh sb="3" eb="6">
      <t>コウレイシャ</t>
    </rPh>
    <rPh sb="6" eb="8">
      <t>ジンコウ</t>
    </rPh>
    <rPh sb="9" eb="11">
      <t>ニンテイ</t>
    </rPh>
    <rPh sb="11" eb="12">
      <t>シャ</t>
    </rPh>
    <rPh sb="12" eb="13">
      <t>スウ</t>
    </rPh>
    <phoneticPr fontId="1"/>
  </si>
  <si>
    <t>平成３０年４月１日現在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</si>
  <si>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桑原
・
道後</t>
    <rPh sb="0" eb="2">
      <t>クワバラ</t>
    </rPh>
    <rPh sb="5" eb="7">
      <t>ドウゴ</t>
    </rPh>
    <phoneticPr fontId="3"/>
  </si>
  <si>
    <t>石井
・
久谷</t>
    <rPh sb="0" eb="2">
      <t>イシイ</t>
    </rPh>
    <rPh sb="5" eb="7">
      <t>クタニ</t>
    </rPh>
    <phoneticPr fontId="3"/>
  </si>
  <si>
    <t>小野
・
久米</t>
    <rPh sb="0" eb="2">
      <t>オノ</t>
    </rPh>
    <rPh sb="5" eb="7">
      <t>クメ</t>
    </rPh>
    <phoneticPr fontId="3"/>
  </si>
  <si>
    <t>東
・
拓南</t>
    <rPh sb="0" eb="1">
      <t>ヒガシ</t>
    </rPh>
    <rPh sb="4" eb="6">
      <t>タクナン</t>
    </rPh>
    <phoneticPr fontId="3"/>
  </si>
  <si>
    <t>城西
・
勝山</t>
    <rPh sb="0" eb="2">
      <t>ジョウセイ</t>
    </rPh>
    <rPh sb="5" eb="7">
      <t>カツヤマ</t>
    </rPh>
    <phoneticPr fontId="3"/>
  </si>
  <si>
    <t>高齢者
人口</t>
    <rPh sb="0" eb="3">
      <t>コウレイシャ</t>
    </rPh>
    <rPh sb="4" eb="6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</si>
</sst>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%"/>
    <numFmt numFmtId="178" formatCode="0_);[Red]\(0\)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color indexed="8"/>
      <name val="FUJ明朝体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38" fontId="0" fillId="0" borderId="0" xfId="1" applyFont="1" applyAlignment="1"/>
    <xf numFmtId="38" fontId="0" fillId="0" borderId="0" xfId="1" applyFont="1" applyFill="1" applyAlignment="1"/>
    <xf numFmtId="38" fontId="0" fillId="0" borderId="1" xfId="1" applyFont="1" applyBorder="1" applyAlignment="1"/>
    <xf numFmtId="38" fontId="0" fillId="0" borderId="1" xfId="1" applyFont="1" applyBorder="1" applyAlignment="1">
      <alignment horizontal="right"/>
    </xf>
    <xf numFmtId="38" fontId="0" fillId="0" borderId="0" xfId="1" applyFont="1" applyAlignment="1">
      <alignment horizontal="right"/>
    </xf>
    <xf numFmtId="38" fontId="0" fillId="2" borderId="0" xfId="1" applyFont="1" applyFill="1" applyAlignment="1">
      <alignment horizontal="left"/>
    </xf>
    <xf numFmtId="38" fontId="0" fillId="2" borderId="0" xfId="1" applyFont="1" applyFill="1" applyAlignment="1">
      <alignment horizontal="right"/>
    </xf>
    <xf numFmtId="38" fontId="4" fillId="2" borderId="0" xfId="1" applyFont="1" applyFill="1" applyAlignment="1">
      <alignment horizontal="right"/>
    </xf>
    <xf numFmtId="38" fontId="0" fillId="0" borderId="0" xfId="1" applyFont="1" applyAlignment="1">
      <alignment vertical="center"/>
    </xf>
    <xf numFmtId="38" fontId="0" fillId="0" borderId="1" xfId="1" applyFont="1" applyBorder="1" applyAlignment="1">
      <alignment vertical="center" wrapText="1"/>
    </xf>
    <xf numFmtId="38" fontId="0" fillId="0" borderId="0" xfId="1" applyFont="1" applyAlignment="1">
      <alignment vertical="center" wrapText="1"/>
    </xf>
    <xf numFmtId="38" fontId="0" fillId="0" borderId="3" xfId="1" applyFont="1" applyBorder="1" applyAlignment="1"/>
    <xf numFmtId="38" fontId="0" fillId="0" borderId="4" xfId="1" applyFont="1" applyBorder="1" applyAlignment="1"/>
    <xf numFmtId="38" fontId="0" fillId="0" borderId="5" xfId="1" applyFont="1" applyBorder="1" applyAlignment="1"/>
    <xf numFmtId="38" fontId="0" fillId="0" borderId="1" xfId="1" applyFont="1" applyFill="1" applyBorder="1" applyAlignment="1"/>
    <xf numFmtId="38" fontId="0" fillId="0" borderId="0" xfId="1" applyFont="1" applyAlignment="1">
      <alignment horizontal="center" vertical="center"/>
    </xf>
    <xf numFmtId="38" fontId="0" fillId="0" borderId="4" xfId="1" applyFont="1" applyFill="1" applyBorder="1" applyAlignment="1"/>
    <xf numFmtId="38" fontId="0" fillId="3" borderId="3" xfId="1" applyFont="1" applyFill="1" applyBorder="1" applyAlignment="1"/>
    <xf numFmtId="38" fontId="5" fillId="0" borderId="0" xfId="1" applyFont="1" applyAlignment="1">
      <alignment vertical="center"/>
    </xf>
    <xf numFmtId="38" fontId="5" fillId="0" borderId="0" xfId="1" applyFont="1" applyFill="1" applyAlignment="1"/>
    <xf numFmtId="38" fontId="5" fillId="0" borderId="0" xfId="1" applyFont="1" applyAlignment="1"/>
    <xf numFmtId="38" fontId="5" fillId="0" borderId="0" xfId="1" applyFont="1" applyAlignment="1">
      <alignment horizontal="right"/>
    </xf>
    <xf numFmtId="38" fontId="0" fillId="4" borderId="1" xfId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  <xf numFmtId="38" fontId="7" fillId="4" borderId="1" xfId="1" applyFont="1" applyFill="1" applyBorder="1" applyAlignment="1">
      <alignment horizontal="center" vertical="center"/>
    </xf>
    <xf numFmtId="38" fontId="0" fillId="3" borderId="1" xfId="1" applyFont="1" applyFill="1" applyBorder="1" applyAlignment="1">
      <alignment horizontal="right"/>
    </xf>
    <xf numFmtId="38" fontId="0" fillId="3" borderId="5" xfId="1" applyFont="1" applyFill="1" applyBorder="1" applyAlignment="1"/>
    <xf numFmtId="38" fontId="0" fillId="5" borderId="1" xfId="1" applyFont="1" applyFill="1" applyBorder="1" applyAlignment="1">
      <alignment horizontal="right"/>
    </xf>
    <xf numFmtId="38" fontId="0" fillId="5" borderId="3" xfId="1" applyFont="1" applyFill="1" applyBorder="1" applyAlignment="1"/>
    <xf numFmtId="38" fontId="0" fillId="4" borderId="1" xfId="1" applyFont="1" applyFill="1" applyBorder="1" applyAlignment="1">
      <alignment horizontal="center" vertical="center" wrapText="1"/>
    </xf>
    <xf numFmtId="38" fontId="6" fillId="4" borderId="1" xfId="1" applyFont="1" applyFill="1" applyBorder="1" applyAlignment="1">
      <alignment horizontal="center" vertical="center" wrapText="1"/>
    </xf>
    <xf numFmtId="38" fontId="7" fillId="4" borderId="1" xfId="1" applyFont="1" applyFill="1" applyBorder="1" applyAlignment="1">
      <alignment horizontal="center" vertical="center" wrapText="1"/>
    </xf>
    <xf numFmtId="38" fontId="0" fillId="4" borderId="1" xfId="1" applyFont="1" applyFill="1" applyBorder="1" applyAlignment="1">
      <alignment horizontal="right"/>
    </xf>
    <xf numFmtId="38" fontId="0" fillId="4" borderId="3" xfId="1" applyFont="1" applyFill="1" applyBorder="1" applyAlignment="1"/>
    <xf numFmtId="0" fontId="0" fillId="0" borderId="1" xfId="1" applyNumberFormat="1" applyFont="1" applyBorder="1" applyAlignment="1">
      <alignment horizontal="right"/>
    </xf>
    <xf numFmtId="178" fontId="0" fillId="0" borderId="1" xfId="1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1" applyNumberFormat="1" applyFont="1" applyBorder="1" applyAlignment="1">
      <alignment horizontal="right"/>
    </xf>
    <xf numFmtId="0" fontId="0" fillId="0" borderId="4" xfId="1" applyNumberFormat="1" applyFont="1" applyBorder="1" applyAlignment="1">
      <alignment horizontal="right"/>
    </xf>
    <xf numFmtId="177" fontId="0" fillId="0" borderId="1" xfId="1" applyNumberFormat="1" applyFont="1" applyBorder="1" applyAlignment="1"/>
    <xf numFmtId="177" fontId="0" fillId="3" borderId="1" xfId="1" applyNumberFormat="1" applyFont="1" applyFill="1" applyBorder="1" applyAlignment="1"/>
    <xf numFmtId="177" fontId="0" fillId="5" borderId="1" xfId="1" applyNumberFormat="1" applyFont="1" applyFill="1" applyBorder="1" applyAlignment="1"/>
    <xf numFmtId="177" fontId="0" fillId="4" borderId="1" xfId="1" applyNumberFormat="1" applyFont="1" applyFill="1" applyBorder="1" applyAlignment="1"/>
    <xf numFmtId="38" fontId="0" fillId="5" borderId="4" xfId="1" applyFont="1" applyFill="1" applyBorder="1" applyAlignment="1">
      <alignment horizontal="center" vertical="center" wrapText="1"/>
    </xf>
    <xf numFmtId="38" fontId="0" fillId="5" borderId="2" xfId="1" applyFont="1" applyFill="1" applyBorder="1" applyAlignment="1">
      <alignment horizontal="center" vertical="center" wrapText="1"/>
    </xf>
    <xf numFmtId="38" fontId="0" fillId="5" borderId="6" xfId="1" applyFont="1" applyFill="1" applyBorder="1" applyAlignment="1">
      <alignment horizontal="center" vertical="center" wrapText="1"/>
    </xf>
    <xf numFmtId="38" fontId="0" fillId="3" borderId="4" xfId="1" applyFont="1" applyFill="1" applyBorder="1" applyAlignment="1">
      <alignment horizontal="center" vertical="center" wrapText="1"/>
    </xf>
    <xf numFmtId="38" fontId="0" fillId="3" borderId="2" xfId="1" applyFont="1" applyFill="1" applyBorder="1" applyAlignment="1">
      <alignment horizontal="center" vertical="center" wrapText="1"/>
    </xf>
    <xf numFmtId="38" fontId="0" fillId="3" borderId="6" xfId="1" applyFont="1" applyFill="1" applyBorder="1" applyAlignment="1">
      <alignment horizontal="center" vertical="center" wrapText="1"/>
    </xf>
    <xf numFmtId="38" fontId="0" fillId="4" borderId="4" xfId="1" applyFont="1" applyFill="1" applyBorder="1" applyAlignment="1">
      <alignment horizontal="center" vertical="center" wrapText="1"/>
    </xf>
    <xf numFmtId="38" fontId="0" fillId="4" borderId="2" xfId="1" applyFont="1" applyFill="1" applyBorder="1" applyAlignment="1">
      <alignment horizontal="center" vertical="center" wrapText="1"/>
    </xf>
    <xf numFmtId="38" fontId="0" fillId="4" borderId="6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workbookViewId="0">
      <selection activeCell="J7" sqref="J7"/>
    </sheetView>
  </sheetViews>
  <sheetFormatPr defaultRowHeight="13.5" x14ac:dyDescent="0.15"/>
  <cols>
    <col min="1" max="1" width="7.125" style="11" customWidth="1"/>
    <col min="2" max="2" width="9.125" style="2" customWidth="1"/>
    <col min="3" max="5" width="9.125" style="1" customWidth="1"/>
    <col min="6" max="9" width="9.125" style="5" customWidth="1"/>
    <col min="10" max="10" width="9.125" style="2" customWidth="1"/>
    <col min="11" max="17" width="6.625" style="1" customWidth="1"/>
    <col min="18" max="16384" width="9" style="1"/>
  </cols>
  <sheetData>
    <row r="1" spans="1:17" s="21" customFormat="1" ht="18.75" customHeight="1" x14ac:dyDescent="0.2">
      <c r="A1" s="19" t="s">
        <v>63</v>
      </c>
      <c r="B1" s="20"/>
      <c r="F1" s="22"/>
      <c r="G1" s="22"/>
      <c r="H1" s="22"/>
      <c r="I1" s="22"/>
      <c r="J1" s="20"/>
    </row>
    <row r="2" spans="1:17" s="21" customFormat="1" ht="13.5" customHeight="1" x14ac:dyDescent="0.2">
      <c r="A2" s="19"/>
      <c r="B2" s="20"/>
      <c r="F2" s="22"/>
      <c r="G2" s="22"/>
      <c r="H2" s="22"/>
      <c r="I2" s="22"/>
      <c r="J2" s="20"/>
    </row>
    <row r="3" spans="1:17" ht="13.5" customHeight="1" x14ac:dyDescent="0.15">
      <c r="A3" s="9" t="s">
        <v>64</v>
      </c>
    </row>
    <row r="4" spans="1:17" s="16" customFormat="1" ht="33.75" customHeight="1" x14ac:dyDescent="0.15">
      <c r="A4" s="30" t="s">
        <v>54</v>
      </c>
      <c r="B4" s="23" t="s">
        <v>49</v>
      </c>
      <c r="C4" s="23" t="s">
        <v>50</v>
      </c>
      <c r="D4" s="30" t="s">
        <v>70</v>
      </c>
      <c r="E4" s="31" t="s">
        <v>51</v>
      </c>
      <c r="F4" s="32" t="s">
        <v>52</v>
      </c>
      <c r="G4" s="32" t="s">
        <v>53</v>
      </c>
      <c r="H4" s="30" t="s">
        <v>60</v>
      </c>
      <c r="I4" s="30" t="s">
        <v>61</v>
      </c>
      <c r="J4" s="23" t="s">
        <v>48</v>
      </c>
      <c r="K4" s="24" t="s">
        <v>41</v>
      </c>
      <c r="L4" s="25" t="s">
        <v>42</v>
      </c>
      <c r="M4" s="25" t="s">
        <v>43</v>
      </c>
      <c r="N4" s="25" t="s">
        <v>44</v>
      </c>
      <c r="O4" s="25" t="s">
        <v>45</v>
      </c>
      <c r="P4" s="25" t="s">
        <v>46</v>
      </c>
      <c r="Q4" s="25" t="s">
        <v>47</v>
      </c>
    </row>
    <row r="5" spans="1:17" ht="21" customHeight="1" x14ac:dyDescent="0.15">
      <c r="A5" s="47" t="s">
        <v>65</v>
      </c>
      <c r="B5" s="15" t="s">
        <v>3</v>
      </c>
      <c r="C5" s="12">
        <v>11394</v>
      </c>
      <c r="D5" s="3">
        <v>2680</v>
      </c>
      <c r="E5" s="3">
        <v>1984</v>
      </c>
      <c r="F5" s="36">
        <v>950</v>
      </c>
      <c r="G5" s="35">
        <v>511</v>
      </c>
      <c r="H5" s="40">
        <f>(F5+G5)/E5</f>
        <v>0.73639112903225812</v>
      </c>
      <c r="I5" s="40">
        <f>D5/C5</f>
        <v>0.23521151483236791</v>
      </c>
      <c r="J5" s="15">
        <f>SUM(K5:Q5)</f>
        <v>579</v>
      </c>
      <c r="K5" s="3">
        <v>123</v>
      </c>
      <c r="L5" s="3">
        <v>76</v>
      </c>
      <c r="M5" s="3">
        <v>118</v>
      </c>
      <c r="N5" s="3">
        <v>81</v>
      </c>
      <c r="O5" s="3">
        <v>64</v>
      </c>
      <c r="P5" s="3">
        <v>68</v>
      </c>
      <c r="Q5" s="3">
        <v>49</v>
      </c>
    </row>
    <row r="6" spans="1:17" ht="21" customHeight="1" x14ac:dyDescent="0.15">
      <c r="A6" s="48"/>
      <c r="B6" s="15" t="s">
        <v>12</v>
      </c>
      <c r="C6" s="12">
        <v>25580</v>
      </c>
      <c r="D6" s="3">
        <v>6712</v>
      </c>
      <c r="E6" s="3">
        <v>4846</v>
      </c>
      <c r="F6" s="37">
        <v>2164</v>
      </c>
      <c r="G6" s="38">
        <v>1366</v>
      </c>
      <c r="H6" s="40">
        <f t="shared" ref="H6:H55" si="0">(F6+G6)/E6</f>
        <v>0.72843582335947177</v>
      </c>
      <c r="I6" s="40">
        <f t="shared" ref="I6:I55" si="1">D6/C6</f>
        <v>0.26239249413604376</v>
      </c>
      <c r="J6" s="15">
        <f t="shared" ref="J6:J53" si="2">SUM(K6:Q6)</f>
        <v>1436</v>
      </c>
      <c r="K6" s="3">
        <v>309</v>
      </c>
      <c r="L6" s="3">
        <v>192</v>
      </c>
      <c r="M6" s="3">
        <v>314</v>
      </c>
      <c r="N6" s="3">
        <v>194</v>
      </c>
      <c r="O6" s="3">
        <v>133</v>
      </c>
      <c r="P6" s="3">
        <v>169</v>
      </c>
      <c r="Q6" s="3">
        <v>125</v>
      </c>
    </row>
    <row r="7" spans="1:17" ht="21" customHeight="1" x14ac:dyDescent="0.15">
      <c r="A7" s="48"/>
      <c r="B7" s="15" t="s">
        <v>6</v>
      </c>
      <c r="C7" s="12">
        <v>11737</v>
      </c>
      <c r="D7" s="3">
        <v>3372</v>
      </c>
      <c r="E7" s="3">
        <v>2551</v>
      </c>
      <c r="F7" s="38">
        <v>1369</v>
      </c>
      <c r="G7" s="35">
        <v>617</v>
      </c>
      <c r="H7" s="40">
        <f t="shared" si="0"/>
        <v>0.77851822814582516</v>
      </c>
      <c r="I7" s="40">
        <f t="shared" si="1"/>
        <v>0.28729658345403425</v>
      </c>
      <c r="J7" s="15">
        <f t="shared" si="2"/>
        <v>797</v>
      </c>
      <c r="K7" s="3">
        <v>200</v>
      </c>
      <c r="L7" s="3">
        <v>104</v>
      </c>
      <c r="M7" s="3">
        <v>177</v>
      </c>
      <c r="N7" s="3">
        <v>85</v>
      </c>
      <c r="O7" s="3">
        <v>73</v>
      </c>
      <c r="P7" s="3">
        <v>76</v>
      </c>
      <c r="Q7" s="3">
        <v>82</v>
      </c>
    </row>
    <row r="8" spans="1:17" ht="21" customHeight="1" x14ac:dyDescent="0.15">
      <c r="A8" s="48"/>
      <c r="B8" s="15" t="s">
        <v>20</v>
      </c>
      <c r="C8" s="12">
        <v>493</v>
      </c>
      <c r="D8" s="3">
        <v>234</v>
      </c>
      <c r="E8" s="3">
        <v>173</v>
      </c>
      <c r="F8" s="35">
        <v>87</v>
      </c>
      <c r="G8" s="35">
        <v>36</v>
      </c>
      <c r="H8" s="40">
        <f t="shared" si="0"/>
        <v>0.71098265895953761</v>
      </c>
      <c r="I8" s="40">
        <f t="shared" si="1"/>
        <v>0.47464503042596351</v>
      </c>
      <c r="J8" s="15">
        <f t="shared" si="2"/>
        <v>76</v>
      </c>
      <c r="K8" s="3">
        <v>8</v>
      </c>
      <c r="L8" s="3">
        <v>10</v>
      </c>
      <c r="M8" s="3">
        <v>15</v>
      </c>
      <c r="N8" s="3">
        <v>11</v>
      </c>
      <c r="O8" s="3">
        <v>10</v>
      </c>
      <c r="P8" s="3">
        <v>13</v>
      </c>
      <c r="Q8" s="3">
        <v>9</v>
      </c>
    </row>
    <row r="9" spans="1:17" ht="21" customHeight="1" x14ac:dyDescent="0.15">
      <c r="A9" s="48"/>
      <c r="B9" s="15" t="s">
        <v>26</v>
      </c>
      <c r="C9" s="12">
        <v>6353</v>
      </c>
      <c r="D9" s="3">
        <v>1755</v>
      </c>
      <c r="E9" s="3">
        <v>1180</v>
      </c>
      <c r="F9" s="35">
        <v>384</v>
      </c>
      <c r="G9" s="35">
        <v>403</v>
      </c>
      <c r="H9" s="40">
        <f t="shared" si="0"/>
        <v>0.66694915254237286</v>
      </c>
      <c r="I9" s="40">
        <f t="shared" si="1"/>
        <v>0.27624744215331337</v>
      </c>
      <c r="J9" s="15">
        <f t="shared" si="2"/>
        <v>309</v>
      </c>
      <c r="K9" s="3">
        <v>55</v>
      </c>
      <c r="L9" s="3">
        <v>38</v>
      </c>
      <c r="M9" s="3">
        <v>74</v>
      </c>
      <c r="N9" s="3">
        <v>42</v>
      </c>
      <c r="O9" s="3">
        <v>37</v>
      </c>
      <c r="P9" s="3">
        <v>31</v>
      </c>
      <c r="Q9" s="3">
        <v>32</v>
      </c>
    </row>
    <row r="10" spans="1:17" ht="21" customHeight="1" x14ac:dyDescent="0.15">
      <c r="A10" s="48"/>
      <c r="B10" s="15" t="s">
        <v>23</v>
      </c>
      <c r="C10" s="12">
        <v>8846</v>
      </c>
      <c r="D10" s="3">
        <v>2677</v>
      </c>
      <c r="E10" s="3">
        <v>1974</v>
      </c>
      <c r="F10" s="35">
        <v>902</v>
      </c>
      <c r="G10" s="35">
        <v>516</v>
      </c>
      <c r="H10" s="40">
        <f t="shared" si="0"/>
        <v>0.71833839918946307</v>
      </c>
      <c r="I10" s="40">
        <f t="shared" si="1"/>
        <v>0.30262265430703145</v>
      </c>
      <c r="J10" s="15">
        <f t="shared" si="2"/>
        <v>580</v>
      </c>
      <c r="K10" s="3">
        <v>119</v>
      </c>
      <c r="L10" s="3">
        <v>82</v>
      </c>
      <c r="M10" s="3">
        <v>119</v>
      </c>
      <c r="N10" s="3">
        <v>64</v>
      </c>
      <c r="O10" s="3">
        <v>65</v>
      </c>
      <c r="P10" s="3">
        <v>75</v>
      </c>
      <c r="Q10" s="3">
        <v>56</v>
      </c>
    </row>
    <row r="11" spans="1:17" ht="21" customHeight="1" x14ac:dyDescent="0.15">
      <c r="A11" s="49"/>
      <c r="B11" s="26" t="s">
        <v>62</v>
      </c>
      <c r="C11" s="18">
        <f>SUM(C5:C10)</f>
        <v>64403</v>
      </c>
      <c r="D11" s="18">
        <f t="shared" ref="D11:E11" si="3">SUM(D5:D10)</f>
        <v>17430</v>
      </c>
      <c r="E11" s="18">
        <f t="shared" si="3"/>
        <v>12708</v>
      </c>
      <c r="F11" s="18">
        <f>SUM(F5:F10)</f>
        <v>5856</v>
      </c>
      <c r="G11" s="18">
        <f t="shared" ref="G11" si="4">SUM(G5:G10)</f>
        <v>3449</v>
      </c>
      <c r="H11" s="41">
        <f t="shared" si="0"/>
        <v>0.73221592697513382</v>
      </c>
      <c r="I11" s="41">
        <f t="shared" si="1"/>
        <v>0.27063956647982235</v>
      </c>
      <c r="J11" s="18">
        <f t="shared" ref="J11" si="5">SUM(J5:J10)</f>
        <v>3777</v>
      </c>
      <c r="K11" s="18">
        <f t="shared" ref="K11" si="6">SUM(K5:K10)</f>
        <v>814</v>
      </c>
      <c r="L11" s="18">
        <f t="shared" ref="L11" si="7">SUM(L5:L10)</f>
        <v>502</v>
      </c>
      <c r="M11" s="18">
        <f t="shared" ref="M11" si="8">SUM(M5:M10)</f>
        <v>817</v>
      </c>
      <c r="N11" s="18">
        <f t="shared" ref="N11" si="9">SUM(N5:N10)</f>
        <v>477</v>
      </c>
      <c r="O11" s="18">
        <f t="shared" ref="O11" si="10">SUM(O5:O10)</f>
        <v>382</v>
      </c>
      <c r="P11" s="18">
        <f t="shared" ref="P11" si="11">SUM(P5:P10)</f>
        <v>432</v>
      </c>
      <c r="Q11" s="18">
        <f t="shared" ref="Q11" si="12">SUM(Q5:Q10)</f>
        <v>353</v>
      </c>
    </row>
    <row r="12" spans="1:17" ht="21" customHeight="1" x14ac:dyDescent="0.15">
      <c r="A12" s="44" t="s">
        <v>66</v>
      </c>
      <c r="B12" s="15" t="s">
        <v>2</v>
      </c>
      <c r="C12" s="12">
        <v>9532</v>
      </c>
      <c r="D12" s="3">
        <v>2585</v>
      </c>
      <c r="E12" s="3">
        <v>1847</v>
      </c>
      <c r="F12" s="35">
        <v>820</v>
      </c>
      <c r="G12" s="35">
        <v>502</v>
      </c>
      <c r="H12" s="40">
        <f t="shared" si="0"/>
        <v>0.71575527883053602</v>
      </c>
      <c r="I12" s="40">
        <f t="shared" si="1"/>
        <v>0.27119177507343684</v>
      </c>
      <c r="J12" s="15">
        <f t="shared" si="2"/>
        <v>544</v>
      </c>
      <c r="K12" s="3">
        <v>112</v>
      </c>
      <c r="L12" s="3">
        <v>67</v>
      </c>
      <c r="M12" s="3">
        <v>121</v>
      </c>
      <c r="N12" s="3">
        <v>65</v>
      </c>
      <c r="O12" s="3">
        <v>66</v>
      </c>
      <c r="P12" s="3">
        <v>59</v>
      </c>
      <c r="Q12" s="3">
        <v>54</v>
      </c>
    </row>
    <row r="13" spans="1:17" ht="21" customHeight="1" x14ac:dyDescent="0.15">
      <c r="A13" s="45"/>
      <c r="B13" s="15" t="s">
        <v>0</v>
      </c>
      <c r="C13" s="12">
        <v>30026</v>
      </c>
      <c r="D13" s="3">
        <v>7231</v>
      </c>
      <c r="E13" s="3">
        <v>5064</v>
      </c>
      <c r="F13" s="38">
        <v>2001</v>
      </c>
      <c r="G13" s="38">
        <v>1593</v>
      </c>
      <c r="H13" s="40">
        <f t="shared" si="0"/>
        <v>0.70971563981042651</v>
      </c>
      <c r="I13" s="40">
        <f t="shared" si="1"/>
        <v>0.24082461866382468</v>
      </c>
      <c r="J13" s="15">
        <f t="shared" si="2"/>
        <v>1401</v>
      </c>
      <c r="K13" s="3">
        <v>284</v>
      </c>
      <c r="L13" s="3">
        <v>177</v>
      </c>
      <c r="M13" s="3">
        <v>307</v>
      </c>
      <c r="N13" s="3">
        <v>185</v>
      </c>
      <c r="O13" s="3">
        <v>177</v>
      </c>
      <c r="P13" s="3">
        <v>147</v>
      </c>
      <c r="Q13" s="3">
        <v>124</v>
      </c>
    </row>
    <row r="14" spans="1:17" ht="21" customHeight="1" x14ac:dyDescent="0.15">
      <c r="A14" s="45"/>
      <c r="B14" s="15" t="s">
        <v>18</v>
      </c>
      <c r="C14" s="12">
        <v>29067</v>
      </c>
      <c r="D14" s="3">
        <v>6772</v>
      </c>
      <c r="E14" s="3">
        <v>4908</v>
      </c>
      <c r="F14" s="38">
        <v>2212</v>
      </c>
      <c r="G14" s="38">
        <v>1342</v>
      </c>
      <c r="H14" s="40">
        <f t="shared" si="0"/>
        <v>0.72412387938060307</v>
      </c>
      <c r="I14" s="40">
        <f t="shared" si="1"/>
        <v>0.2329789795988578</v>
      </c>
      <c r="J14" s="15">
        <f t="shared" si="2"/>
        <v>1432</v>
      </c>
      <c r="K14" s="3">
        <v>273</v>
      </c>
      <c r="L14" s="3">
        <v>199</v>
      </c>
      <c r="M14" s="3">
        <v>315</v>
      </c>
      <c r="N14" s="3">
        <v>206</v>
      </c>
      <c r="O14" s="3">
        <v>183</v>
      </c>
      <c r="P14" s="3">
        <v>133</v>
      </c>
      <c r="Q14" s="3">
        <v>123</v>
      </c>
    </row>
    <row r="15" spans="1:17" ht="21" customHeight="1" x14ac:dyDescent="0.15">
      <c r="A15" s="45"/>
      <c r="B15" s="15" t="s">
        <v>38</v>
      </c>
      <c r="C15" s="12">
        <v>10078</v>
      </c>
      <c r="D15" s="3">
        <v>3597</v>
      </c>
      <c r="E15" s="3">
        <v>2597</v>
      </c>
      <c r="F15" s="38">
        <v>1202</v>
      </c>
      <c r="G15" s="4">
        <v>660</v>
      </c>
      <c r="H15" s="40">
        <f t="shared" si="0"/>
        <v>0.71698113207547165</v>
      </c>
      <c r="I15" s="40">
        <f t="shared" si="1"/>
        <v>0.35691605477277238</v>
      </c>
      <c r="J15" s="15">
        <f t="shared" si="2"/>
        <v>780</v>
      </c>
      <c r="K15" s="3">
        <v>150</v>
      </c>
      <c r="L15" s="3">
        <v>96</v>
      </c>
      <c r="M15" s="3">
        <v>155</v>
      </c>
      <c r="N15" s="3">
        <v>112</v>
      </c>
      <c r="O15" s="3">
        <v>86</v>
      </c>
      <c r="P15" s="3">
        <v>95</v>
      </c>
      <c r="Q15" s="3">
        <v>86</v>
      </c>
    </row>
    <row r="16" spans="1:17" ht="21" customHeight="1" x14ac:dyDescent="0.15">
      <c r="A16" s="46"/>
      <c r="B16" s="28" t="s">
        <v>62</v>
      </c>
      <c r="C16" s="29">
        <f>SUM(C12:C15)</f>
        <v>78703</v>
      </c>
      <c r="D16" s="29">
        <f t="shared" ref="D16:Q16" si="13">SUM(D12:D15)</f>
        <v>20185</v>
      </c>
      <c r="E16" s="29">
        <f t="shared" si="13"/>
        <v>14416</v>
      </c>
      <c r="F16" s="29">
        <f t="shared" si="13"/>
        <v>6235</v>
      </c>
      <c r="G16" s="29">
        <f t="shared" si="13"/>
        <v>4097</v>
      </c>
      <c r="H16" s="42">
        <f t="shared" ref="H16" si="14">(F16+G16)/E16</f>
        <v>0.71670366259711427</v>
      </c>
      <c r="I16" s="42">
        <f t="shared" ref="I16" si="15">D16/C16</f>
        <v>0.25647052844237195</v>
      </c>
      <c r="J16" s="29">
        <f t="shared" si="13"/>
        <v>4157</v>
      </c>
      <c r="K16" s="29">
        <f t="shared" si="13"/>
        <v>819</v>
      </c>
      <c r="L16" s="29">
        <f t="shared" si="13"/>
        <v>539</v>
      </c>
      <c r="M16" s="29">
        <f t="shared" si="13"/>
        <v>898</v>
      </c>
      <c r="N16" s="29">
        <f t="shared" si="13"/>
        <v>568</v>
      </c>
      <c r="O16" s="29">
        <f t="shared" si="13"/>
        <v>512</v>
      </c>
      <c r="P16" s="29">
        <f t="shared" si="13"/>
        <v>434</v>
      </c>
      <c r="Q16" s="29">
        <f t="shared" si="13"/>
        <v>387</v>
      </c>
    </row>
    <row r="17" spans="1:17" ht="21" customHeight="1" x14ac:dyDescent="0.15">
      <c r="A17" s="50" t="s">
        <v>67</v>
      </c>
      <c r="B17" s="15" t="s">
        <v>8</v>
      </c>
      <c r="C17" s="12">
        <v>30497</v>
      </c>
      <c r="D17" s="3">
        <v>7070</v>
      </c>
      <c r="E17" s="3">
        <v>5052</v>
      </c>
      <c r="F17" s="38">
        <v>2163</v>
      </c>
      <c r="G17" s="38">
        <v>1395</v>
      </c>
      <c r="H17" s="40">
        <f t="shared" si="0"/>
        <v>0.70427553444180524</v>
      </c>
      <c r="I17" s="40">
        <f t="shared" si="1"/>
        <v>0.23182608125389381</v>
      </c>
      <c r="J17" s="15">
        <f t="shared" si="2"/>
        <v>1441</v>
      </c>
      <c r="K17" s="3">
        <v>279</v>
      </c>
      <c r="L17" s="3">
        <v>161</v>
      </c>
      <c r="M17" s="3">
        <v>363</v>
      </c>
      <c r="N17" s="3">
        <v>193</v>
      </c>
      <c r="O17" s="3">
        <v>161</v>
      </c>
      <c r="P17" s="3">
        <v>145</v>
      </c>
      <c r="Q17" s="3">
        <v>139</v>
      </c>
    </row>
    <row r="18" spans="1:17" ht="21" customHeight="1" x14ac:dyDescent="0.15">
      <c r="A18" s="51"/>
      <c r="B18" s="15" t="s">
        <v>7</v>
      </c>
      <c r="C18" s="12">
        <v>17498</v>
      </c>
      <c r="D18" s="3">
        <v>5228</v>
      </c>
      <c r="E18" s="3">
        <v>3636</v>
      </c>
      <c r="F18" s="38">
        <v>1442</v>
      </c>
      <c r="G18" s="38">
        <v>1141</v>
      </c>
      <c r="H18" s="40">
        <f t="shared" si="0"/>
        <v>0.71039603960396036</v>
      </c>
      <c r="I18" s="40">
        <f t="shared" si="1"/>
        <v>0.29877700308606697</v>
      </c>
      <c r="J18" s="15">
        <f t="shared" si="2"/>
        <v>1023</v>
      </c>
      <c r="K18" s="3">
        <v>217</v>
      </c>
      <c r="L18" s="3">
        <v>113</v>
      </c>
      <c r="M18" s="3">
        <v>247</v>
      </c>
      <c r="N18" s="3">
        <v>134</v>
      </c>
      <c r="O18" s="3">
        <v>117</v>
      </c>
      <c r="P18" s="3">
        <v>104</v>
      </c>
      <c r="Q18" s="3">
        <v>91</v>
      </c>
    </row>
    <row r="19" spans="1:17" ht="21" customHeight="1" x14ac:dyDescent="0.15">
      <c r="A19" s="52"/>
      <c r="B19" s="33" t="s">
        <v>62</v>
      </c>
      <c r="C19" s="34">
        <f>SUM(C17:C18)</f>
        <v>47995</v>
      </c>
      <c r="D19" s="34">
        <f t="shared" ref="D19:Q19" si="16">SUM(D17:D18)</f>
        <v>12298</v>
      </c>
      <c r="E19" s="34">
        <f t="shared" si="16"/>
        <v>8688</v>
      </c>
      <c r="F19" s="34">
        <f t="shared" si="16"/>
        <v>3605</v>
      </c>
      <c r="G19" s="34">
        <f t="shared" si="16"/>
        <v>2536</v>
      </c>
      <c r="H19" s="43">
        <f t="shared" si="0"/>
        <v>0.70683701657458564</v>
      </c>
      <c r="I19" s="43">
        <f t="shared" si="1"/>
        <v>0.25623502448171687</v>
      </c>
      <c r="J19" s="34">
        <f t="shared" si="16"/>
        <v>2464</v>
      </c>
      <c r="K19" s="34">
        <f t="shared" si="16"/>
        <v>496</v>
      </c>
      <c r="L19" s="34">
        <f t="shared" si="16"/>
        <v>274</v>
      </c>
      <c r="M19" s="34">
        <f t="shared" si="16"/>
        <v>610</v>
      </c>
      <c r="N19" s="34">
        <f t="shared" si="16"/>
        <v>327</v>
      </c>
      <c r="O19" s="34">
        <f t="shared" si="16"/>
        <v>278</v>
      </c>
      <c r="P19" s="34">
        <f t="shared" si="16"/>
        <v>249</v>
      </c>
      <c r="Q19" s="34">
        <f t="shared" si="16"/>
        <v>230</v>
      </c>
    </row>
    <row r="20" spans="1:17" ht="21" customHeight="1" x14ac:dyDescent="0.15">
      <c r="A20" s="47" t="s">
        <v>68</v>
      </c>
      <c r="B20" s="15" t="s">
        <v>4</v>
      </c>
      <c r="C20" s="12">
        <v>3887</v>
      </c>
      <c r="D20" s="3">
        <v>1149</v>
      </c>
      <c r="E20" s="3">
        <v>887</v>
      </c>
      <c r="F20" s="35">
        <v>477</v>
      </c>
      <c r="G20" s="35">
        <v>178</v>
      </c>
      <c r="H20" s="40">
        <f t="shared" si="0"/>
        <v>0.73844419391206317</v>
      </c>
      <c r="I20" s="40">
        <f t="shared" si="1"/>
        <v>0.29560072034988422</v>
      </c>
      <c r="J20" s="15">
        <f t="shared" si="2"/>
        <v>269</v>
      </c>
      <c r="K20" s="3">
        <v>55</v>
      </c>
      <c r="L20" s="3">
        <v>37</v>
      </c>
      <c r="M20" s="3">
        <v>54</v>
      </c>
      <c r="N20" s="3">
        <v>41</v>
      </c>
      <c r="O20" s="3">
        <v>39</v>
      </c>
      <c r="P20" s="3">
        <v>21</v>
      </c>
      <c r="Q20" s="3">
        <v>22</v>
      </c>
    </row>
    <row r="21" spans="1:17" ht="21" customHeight="1" x14ac:dyDescent="0.15">
      <c r="A21" s="48"/>
      <c r="B21" s="15" t="s">
        <v>11</v>
      </c>
      <c r="C21" s="12">
        <v>8960</v>
      </c>
      <c r="D21" s="3">
        <v>2440</v>
      </c>
      <c r="E21" s="3">
        <v>1858</v>
      </c>
      <c r="F21" s="38">
        <v>1003</v>
      </c>
      <c r="G21" s="35">
        <v>431</v>
      </c>
      <c r="H21" s="40">
        <f t="shared" si="0"/>
        <v>0.77179763186221739</v>
      </c>
      <c r="I21" s="40">
        <f t="shared" si="1"/>
        <v>0.27232142857142855</v>
      </c>
      <c r="J21" s="15">
        <f t="shared" si="2"/>
        <v>520</v>
      </c>
      <c r="K21" s="3">
        <v>111</v>
      </c>
      <c r="L21" s="3">
        <v>72</v>
      </c>
      <c r="M21" s="3">
        <v>119</v>
      </c>
      <c r="N21" s="3">
        <v>65</v>
      </c>
      <c r="O21" s="3">
        <v>65</v>
      </c>
      <c r="P21" s="3">
        <v>37</v>
      </c>
      <c r="Q21" s="3">
        <v>51</v>
      </c>
    </row>
    <row r="22" spans="1:17" ht="21" customHeight="1" x14ac:dyDescent="0.15">
      <c r="A22" s="48"/>
      <c r="B22" s="15" t="s">
        <v>1</v>
      </c>
      <c r="C22" s="12">
        <v>5129</v>
      </c>
      <c r="D22" s="3">
        <v>1644</v>
      </c>
      <c r="E22" s="3">
        <v>1288</v>
      </c>
      <c r="F22" s="35">
        <v>781</v>
      </c>
      <c r="G22" s="35">
        <v>249</v>
      </c>
      <c r="H22" s="40">
        <f t="shared" si="0"/>
        <v>0.7996894409937888</v>
      </c>
      <c r="I22" s="40">
        <f t="shared" si="1"/>
        <v>0.32053031780074087</v>
      </c>
      <c r="J22" s="15">
        <f t="shared" si="2"/>
        <v>428</v>
      </c>
      <c r="K22" s="3">
        <v>73</v>
      </c>
      <c r="L22" s="3">
        <v>71</v>
      </c>
      <c r="M22" s="3">
        <v>98</v>
      </c>
      <c r="N22" s="3">
        <v>54</v>
      </c>
      <c r="O22" s="3">
        <v>53</v>
      </c>
      <c r="P22" s="3">
        <v>36</v>
      </c>
      <c r="Q22" s="3">
        <v>43</v>
      </c>
    </row>
    <row r="23" spans="1:17" ht="21" customHeight="1" x14ac:dyDescent="0.15">
      <c r="A23" s="48"/>
      <c r="B23" s="15" t="s">
        <v>10</v>
      </c>
      <c r="C23" s="12">
        <v>19107</v>
      </c>
      <c r="D23" s="3">
        <v>5600</v>
      </c>
      <c r="E23" s="3">
        <v>4369</v>
      </c>
      <c r="F23" s="38">
        <v>2504</v>
      </c>
      <c r="G23" s="35">
        <v>888</v>
      </c>
      <c r="H23" s="40">
        <f t="shared" si="0"/>
        <v>0.77637903410391396</v>
      </c>
      <c r="I23" s="40">
        <f t="shared" si="1"/>
        <v>0.29308630344899778</v>
      </c>
      <c r="J23" s="15">
        <f t="shared" si="2"/>
        <v>1338</v>
      </c>
      <c r="K23" s="3">
        <v>289</v>
      </c>
      <c r="L23" s="3">
        <v>202</v>
      </c>
      <c r="M23" s="3">
        <v>261</v>
      </c>
      <c r="N23" s="3">
        <v>184</v>
      </c>
      <c r="O23" s="3">
        <v>141</v>
      </c>
      <c r="P23" s="3">
        <v>136</v>
      </c>
      <c r="Q23" s="3">
        <v>125</v>
      </c>
    </row>
    <row r="24" spans="1:17" ht="21" customHeight="1" x14ac:dyDescent="0.15">
      <c r="A24" s="49"/>
      <c r="B24" s="26" t="s">
        <v>62</v>
      </c>
      <c r="C24" s="18">
        <f>SUM(C20:C23)</f>
        <v>37083</v>
      </c>
      <c r="D24" s="18">
        <f t="shared" ref="D24:Q24" si="17">SUM(D20:D23)</f>
        <v>10833</v>
      </c>
      <c r="E24" s="18">
        <f t="shared" si="17"/>
        <v>8402</v>
      </c>
      <c r="F24" s="18">
        <f t="shared" si="17"/>
        <v>4765</v>
      </c>
      <c r="G24" s="18">
        <f t="shared" si="17"/>
        <v>1746</v>
      </c>
      <c r="H24" s="41">
        <f t="shared" ref="H24" si="18">(F24+G24)/E24</f>
        <v>0.77493453939538204</v>
      </c>
      <c r="I24" s="41">
        <f t="shared" ref="I24" si="19">D24/C24</f>
        <v>0.29212846857050401</v>
      </c>
      <c r="J24" s="18">
        <f t="shared" si="17"/>
        <v>2555</v>
      </c>
      <c r="K24" s="18">
        <f t="shared" si="17"/>
        <v>528</v>
      </c>
      <c r="L24" s="18">
        <f t="shared" si="17"/>
        <v>382</v>
      </c>
      <c r="M24" s="18">
        <f t="shared" si="17"/>
        <v>532</v>
      </c>
      <c r="N24" s="18">
        <f t="shared" si="17"/>
        <v>344</v>
      </c>
      <c r="O24" s="18">
        <f t="shared" si="17"/>
        <v>298</v>
      </c>
      <c r="P24" s="18">
        <f t="shared" si="17"/>
        <v>230</v>
      </c>
      <c r="Q24" s="18">
        <f t="shared" si="17"/>
        <v>241</v>
      </c>
    </row>
    <row r="25" spans="1:17" ht="21" customHeight="1" x14ac:dyDescent="0.15">
      <c r="A25" s="44" t="s">
        <v>69</v>
      </c>
      <c r="B25" s="15" t="s">
        <v>5</v>
      </c>
      <c r="C25" s="12">
        <v>33001</v>
      </c>
      <c r="D25" s="3">
        <v>7520</v>
      </c>
      <c r="E25" s="3">
        <v>5670</v>
      </c>
      <c r="F25" s="38">
        <v>2896</v>
      </c>
      <c r="G25" s="38">
        <v>1333</v>
      </c>
      <c r="H25" s="40">
        <f t="shared" si="0"/>
        <v>0.74585537918871248</v>
      </c>
      <c r="I25" s="40">
        <f t="shared" si="1"/>
        <v>0.22787188267022213</v>
      </c>
      <c r="J25" s="15">
        <f t="shared" si="2"/>
        <v>1576</v>
      </c>
      <c r="K25" s="3">
        <v>319</v>
      </c>
      <c r="L25" s="3">
        <v>261</v>
      </c>
      <c r="M25" s="3">
        <v>317</v>
      </c>
      <c r="N25" s="3">
        <v>211</v>
      </c>
      <c r="O25" s="3">
        <v>164</v>
      </c>
      <c r="P25" s="3">
        <v>151</v>
      </c>
      <c r="Q25" s="3">
        <v>153</v>
      </c>
    </row>
    <row r="26" spans="1:17" ht="21" customHeight="1" x14ac:dyDescent="0.15">
      <c r="A26" s="45"/>
      <c r="B26" s="15" t="s">
        <v>15</v>
      </c>
      <c r="C26" s="12">
        <v>11313</v>
      </c>
      <c r="D26" s="3">
        <v>2990</v>
      </c>
      <c r="E26" s="3">
        <v>2300</v>
      </c>
      <c r="F26" s="38">
        <v>1277</v>
      </c>
      <c r="G26" s="35">
        <v>497</v>
      </c>
      <c r="H26" s="40">
        <f t="shared" si="0"/>
        <v>0.77130434782608692</v>
      </c>
      <c r="I26" s="40">
        <f t="shared" si="1"/>
        <v>0.26429771059842661</v>
      </c>
      <c r="J26" s="15">
        <f t="shared" si="2"/>
        <v>695</v>
      </c>
      <c r="K26" s="3">
        <v>165</v>
      </c>
      <c r="L26" s="3">
        <v>96</v>
      </c>
      <c r="M26" s="3">
        <v>150</v>
      </c>
      <c r="N26" s="3">
        <v>87</v>
      </c>
      <c r="O26" s="3">
        <v>71</v>
      </c>
      <c r="P26" s="3">
        <v>68</v>
      </c>
      <c r="Q26" s="3">
        <v>58</v>
      </c>
    </row>
    <row r="27" spans="1:17" ht="21" customHeight="1" x14ac:dyDescent="0.15">
      <c r="A27" s="45"/>
      <c r="B27" s="15" t="s">
        <v>19</v>
      </c>
      <c r="C27" s="12">
        <v>23015</v>
      </c>
      <c r="D27" s="3">
        <v>5632</v>
      </c>
      <c r="E27" s="3">
        <v>4294</v>
      </c>
      <c r="F27" s="38">
        <v>2253</v>
      </c>
      <c r="G27" s="35">
        <v>965</v>
      </c>
      <c r="H27" s="40">
        <f t="shared" si="0"/>
        <v>0.74941779226828131</v>
      </c>
      <c r="I27" s="40">
        <f t="shared" si="1"/>
        <v>0.24470997175754941</v>
      </c>
      <c r="J27" s="15">
        <f t="shared" si="2"/>
        <v>1277</v>
      </c>
      <c r="K27" s="3">
        <v>312</v>
      </c>
      <c r="L27" s="3">
        <v>211</v>
      </c>
      <c r="M27" s="3">
        <v>241</v>
      </c>
      <c r="N27" s="3">
        <v>161</v>
      </c>
      <c r="O27" s="3">
        <v>135</v>
      </c>
      <c r="P27" s="3">
        <v>124</v>
      </c>
      <c r="Q27" s="3">
        <v>93</v>
      </c>
    </row>
    <row r="28" spans="1:17" ht="21" customHeight="1" x14ac:dyDescent="0.15">
      <c r="A28" s="45"/>
      <c r="B28" s="15" t="s">
        <v>9</v>
      </c>
      <c r="C28" s="12">
        <v>21235</v>
      </c>
      <c r="D28" s="3">
        <v>5157</v>
      </c>
      <c r="E28" s="3">
        <v>3916</v>
      </c>
      <c r="F28" s="38">
        <v>2092</v>
      </c>
      <c r="G28" s="35">
        <v>920</v>
      </c>
      <c r="H28" s="40">
        <f t="shared" si="0"/>
        <v>0.76915219611848828</v>
      </c>
      <c r="I28" s="40">
        <f t="shared" si="1"/>
        <v>0.24285377913821521</v>
      </c>
      <c r="J28" s="15">
        <f t="shared" si="2"/>
        <v>1157</v>
      </c>
      <c r="K28" s="3">
        <v>263</v>
      </c>
      <c r="L28" s="3">
        <v>151</v>
      </c>
      <c r="M28" s="3">
        <v>271</v>
      </c>
      <c r="N28" s="3">
        <v>147</v>
      </c>
      <c r="O28" s="3">
        <v>115</v>
      </c>
      <c r="P28" s="3">
        <v>113</v>
      </c>
      <c r="Q28" s="3">
        <v>97</v>
      </c>
    </row>
    <row r="29" spans="1:17" ht="21" customHeight="1" x14ac:dyDescent="0.15">
      <c r="A29" s="46"/>
      <c r="B29" s="28" t="s">
        <v>62</v>
      </c>
      <c r="C29" s="29">
        <f>SUM(C25:C28)</f>
        <v>88564</v>
      </c>
      <c r="D29" s="29">
        <f t="shared" ref="D29:Q29" si="20">SUM(D25:D28)</f>
        <v>21299</v>
      </c>
      <c r="E29" s="29">
        <f t="shared" si="20"/>
        <v>16180</v>
      </c>
      <c r="F29" s="29">
        <f t="shared" si="20"/>
        <v>8518</v>
      </c>
      <c r="G29" s="29">
        <f t="shared" si="20"/>
        <v>3715</v>
      </c>
      <c r="H29" s="42">
        <f t="shared" ref="H29" si="21">(F29+G29)/E29</f>
        <v>0.75605686032138442</v>
      </c>
      <c r="I29" s="42">
        <f t="shared" ref="I29" si="22">D29/C29</f>
        <v>0.24049275100492298</v>
      </c>
      <c r="J29" s="29">
        <f t="shared" si="20"/>
        <v>4705</v>
      </c>
      <c r="K29" s="29">
        <f t="shared" si="20"/>
        <v>1059</v>
      </c>
      <c r="L29" s="29">
        <f t="shared" si="20"/>
        <v>719</v>
      </c>
      <c r="M29" s="29">
        <f t="shared" si="20"/>
        <v>979</v>
      </c>
      <c r="N29" s="29">
        <f t="shared" si="20"/>
        <v>606</v>
      </c>
      <c r="O29" s="29">
        <f t="shared" si="20"/>
        <v>485</v>
      </c>
      <c r="P29" s="29">
        <f t="shared" si="20"/>
        <v>456</v>
      </c>
      <c r="Q29" s="29">
        <f t="shared" si="20"/>
        <v>401</v>
      </c>
    </row>
    <row r="30" spans="1:17" ht="21" customHeight="1" x14ac:dyDescent="0.15">
      <c r="A30" s="50" t="s">
        <v>55</v>
      </c>
      <c r="B30" s="15" t="s">
        <v>16</v>
      </c>
      <c r="C30" s="12">
        <v>23767</v>
      </c>
      <c r="D30" s="3">
        <v>5752</v>
      </c>
      <c r="E30" s="3">
        <v>4069</v>
      </c>
      <c r="F30" s="38">
        <v>1626</v>
      </c>
      <c r="G30" s="38">
        <v>1220</v>
      </c>
      <c r="H30" s="40">
        <f t="shared" si="0"/>
        <v>0.69943475055296145</v>
      </c>
      <c r="I30" s="40">
        <f t="shared" si="1"/>
        <v>0.24201624100643751</v>
      </c>
      <c r="J30" s="15">
        <f t="shared" si="2"/>
        <v>1109</v>
      </c>
      <c r="K30" s="3">
        <v>210</v>
      </c>
      <c r="L30" s="3">
        <v>166</v>
      </c>
      <c r="M30" s="3">
        <v>278</v>
      </c>
      <c r="N30" s="3">
        <v>128</v>
      </c>
      <c r="O30" s="3">
        <v>105</v>
      </c>
      <c r="P30" s="3">
        <v>113</v>
      </c>
      <c r="Q30" s="3">
        <v>109</v>
      </c>
    </row>
    <row r="31" spans="1:17" ht="21" customHeight="1" x14ac:dyDescent="0.15">
      <c r="A31" s="51"/>
      <c r="B31" s="15" t="s">
        <v>13</v>
      </c>
      <c r="C31" s="12">
        <v>12030</v>
      </c>
      <c r="D31" s="3">
        <v>2736</v>
      </c>
      <c r="E31" s="3">
        <v>1906</v>
      </c>
      <c r="F31" s="35">
        <v>700</v>
      </c>
      <c r="G31" s="35">
        <v>558</v>
      </c>
      <c r="H31" s="40">
        <f t="shared" si="0"/>
        <v>0.66002098635886675</v>
      </c>
      <c r="I31" s="40">
        <f t="shared" si="1"/>
        <v>0.22743142144638404</v>
      </c>
      <c r="J31" s="15">
        <f t="shared" si="2"/>
        <v>523</v>
      </c>
      <c r="K31" s="3">
        <v>86</v>
      </c>
      <c r="L31" s="3">
        <v>70</v>
      </c>
      <c r="M31" s="3">
        <v>139</v>
      </c>
      <c r="N31" s="3">
        <v>68</v>
      </c>
      <c r="O31" s="3">
        <v>53</v>
      </c>
      <c r="P31" s="3">
        <v>53</v>
      </c>
      <c r="Q31" s="3">
        <v>54</v>
      </c>
    </row>
    <row r="32" spans="1:17" ht="21" customHeight="1" x14ac:dyDescent="0.15">
      <c r="A32" s="51"/>
      <c r="B32" s="15" t="s">
        <v>24</v>
      </c>
      <c r="C32" s="12">
        <v>19294</v>
      </c>
      <c r="D32" s="3">
        <v>4923</v>
      </c>
      <c r="E32" s="3">
        <v>3468</v>
      </c>
      <c r="F32" s="38">
        <v>1401</v>
      </c>
      <c r="G32" s="38">
        <v>1054</v>
      </c>
      <c r="H32" s="40">
        <f t="shared" si="0"/>
        <v>0.70790080738177619</v>
      </c>
      <c r="I32" s="40">
        <f t="shared" si="1"/>
        <v>0.25515704364051001</v>
      </c>
      <c r="J32" s="15">
        <f t="shared" si="2"/>
        <v>922</v>
      </c>
      <c r="K32" s="3">
        <v>199</v>
      </c>
      <c r="L32" s="3">
        <v>114</v>
      </c>
      <c r="M32" s="3">
        <v>208</v>
      </c>
      <c r="N32" s="3">
        <v>130</v>
      </c>
      <c r="O32" s="3">
        <v>104</v>
      </c>
      <c r="P32" s="3">
        <v>76</v>
      </c>
      <c r="Q32" s="3">
        <v>91</v>
      </c>
    </row>
    <row r="33" spans="1:17" ht="21" customHeight="1" x14ac:dyDescent="0.15">
      <c r="A33" s="51"/>
      <c r="B33" s="15" t="s">
        <v>17</v>
      </c>
      <c r="C33" s="12">
        <v>27509</v>
      </c>
      <c r="D33" s="3">
        <v>6651</v>
      </c>
      <c r="E33" s="3">
        <v>4688</v>
      </c>
      <c r="F33" s="38">
        <v>1876</v>
      </c>
      <c r="G33" s="38">
        <v>1426</v>
      </c>
      <c r="H33" s="40">
        <f t="shared" si="0"/>
        <v>0.70435153583617749</v>
      </c>
      <c r="I33" s="40">
        <f t="shared" si="1"/>
        <v>0.24177541895379695</v>
      </c>
      <c r="J33" s="15">
        <f t="shared" si="2"/>
        <v>1257</v>
      </c>
      <c r="K33" s="3">
        <v>233</v>
      </c>
      <c r="L33" s="3">
        <v>168</v>
      </c>
      <c r="M33" s="3">
        <v>259</v>
      </c>
      <c r="N33" s="3">
        <v>193</v>
      </c>
      <c r="O33" s="3">
        <v>164</v>
      </c>
      <c r="P33" s="3">
        <v>113</v>
      </c>
      <c r="Q33" s="3">
        <v>127</v>
      </c>
    </row>
    <row r="34" spans="1:17" ht="21" customHeight="1" x14ac:dyDescent="0.15">
      <c r="A34" s="52"/>
      <c r="B34" s="33" t="s">
        <v>62</v>
      </c>
      <c r="C34" s="34">
        <f>SUM(C30:C33)</f>
        <v>82600</v>
      </c>
      <c r="D34" s="34">
        <f t="shared" ref="D34:Q34" si="23">SUM(D30:D33)</f>
        <v>20062</v>
      </c>
      <c r="E34" s="34">
        <f t="shared" si="23"/>
        <v>14131</v>
      </c>
      <c r="F34" s="34">
        <f t="shared" si="23"/>
        <v>5603</v>
      </c>
      <c r="G34" s="34">
        <f t="shared" si="23"/>
        <v>4258</v>
      </c>
      <c r="H34" s="43">
        <f t="shared" ref="H34" si="24">(F34+G34)/E34</f>
        <v>0.69782747151652391</v>
      </c>
      <c r="I34" s="43">
        <f t="shared" ref="I34" si="25">D34/C34</f>
        <v>0.24288135593220339</v>
      </c>
      <c r="J34" s="34">
        <f t="shared" si="23"/>
        <v>3811</v>
      </c>
      <c r="K34" s="34">
        <f t="shared" si="23"/>
        <v>728</v>
      </c>
      <c r="L34" s="34">
        <f t="shared" si="23"/>
        <v>518</v>
      </c>
      <c r="M34" s="34">
        <f t="shared" si="23"/>
        <v>884</v>
      </c>
      <c r="N34" s="34">
        <f t="shared" si="23"/>
        <v>519</v>
      </c>
      <c r="O34" s="34">
        <f t="shared" si="23"/>
        <v>426</v>
      </c>
      <c r="P34" s="34">
        <f t="shared" si="23"/>
        <v>355</v>
      </c>
      <c r="Q34" s="34">
        <f t="shared" si="23"/>
        <v>381</v>
      </c>
    </row>
    <row r="35" spans="1:17" ht="21" customHeight="1" x14ac:dyDescent="0.15">
      <c r="A35" s="47" t="s">
        <v>56</v>
      </c>
      <c r="B35" s="15" t="s">
        <v>14</v>
      </c>
      <c r="C35" s="12">
        <v>14767</v>
      </c>
      <c r="D35" s="3">
        <v>4553</v>
      </c>
      <c r="E35" s="3">
        <v>3297</v>
      </c>
      <c r="F35" s="38">
        <v>1455</v>
      </c>
      <c r="G35" s="35">
        <v>891</v>
      </c>
      <c r="H35" s="40">
        <f t="shared" si="0"/>
        <v>0.71155595996360332</v>
      </c>
      <c r="I35" s="40">
        <f t="shared" si="1"/>
        <v>0.30832261122773752</v>
      </c>
      <c r="J35" s="15">
        <f t="shared" si="2"/>
        <v>939</v>
      </c>
      <c r="K35" s="3">
        <v>207</v>
      </c>
      <c r="L35" s="3">
        <v>112</v>
      </c>
      <c r="M35" s="3">
        <v>208</v>
      </c>
      <c r="N35" s="3">
        <v>120</v>
      </c>
      <c r="O35" s="3">
        <v>123</v>
      </c>
      <c r="P35" s="3">
        <v>89</v>
      </c>
      <c r="Q35" s="3">
        <v>80</v>
      </c>
    </row>
    <row r="36" spans="1:17" ht="21" customHeight="1" x14ac:dyDescent="0.15">
      <c r="A36" s="48"/>
      <c r="B36" s="15" t="s">
        <v>32</v>
      </c>
      <c r="C36" s="12">
        <v>5126</v>
      </c>
      <c r="D36" s="3">
        <v>1825</v>
      </c>
      <c r="E36" s="3">
        <v>1355</v>
      </c>
      <c r="F36" s="35">
        <v>673</v>
      </c>
      <c r="G36" s="35">
        <v>343</v>
      </c>
      <c r="H36" s="40">
        <f t="shared" si="0"/>
        <v>0.7498154981549815</v>
      </c>
      <c r="I36" s="40">
        <f t="shared" si="1"/>
        <v>0.35602809207959424</v>
      </c>
      <c r="J36" s="15">
        <f t="shared" si="2"/>
        <v>517</v>
      </c>
      <c r="K36" s="3">
        <v>98</v>
      </c>
      <c r="L36" s="3">
        <v>77</v>
      </c>
      <c r="M36" s="3">
        <v>96</v>
      </c>
      <c r="N36" s="3">
        <v>69</v>
      </c>
      <c r="O36" s="3">
        <v>67</v>
      </c>
      <c r="P36" s="3">
        <v>47</v>
      </c>
      <c r="Q36" s="3">
        <v>63</v>
      </c>
    </row>
    <row r="37" spans="1:17" ht="21" customHeight="1" x14ac:dyDescent="0.15">
      <c r="A37" s="48"/>
      <c r="B37" s="15" t="s">
        <v>29</v>
      </c>
      <c r="C37" s="12">
        <v>7432</v>
      </c>
      <c r="D37" s="3">
        <v>2736</v>
      </c>
      <c r="E37" s="3">
        <v>1972</v>
      </c>
      <c r="F37" s="35">
        <v>898</v>
      </c>
      <c r="G37" s="35">
        <v>520</v>
      </c>
      <c r="H37" s="40">
        <f t="shared" si="0"/>
        <v>0.71906693711967551</v>
      </c>
      <c r="I37" s="40">
        <f t="shared" si="1"/>
        <v>0.3681377825618945</v>
      </c>
      <c r="J37" s="15">
        <f t="shared" si="2"/>
        <v>652</v>
      </c>
      <c r="K37" s="3">
        <v>152</v>
      </c>
      <c r="L37" s="3">
        <v>79</v>
      </c>
      <c r="M37" s="3">
        <v>141</v>
      </c>
      <c r="N37" s="3">
        <v>88</v>
      </c>
      <c r="O37" s="3">
        <v>70</v>
      </c>
      <c r="P37" s="3">
        <v>64</v>
      </c>
      <c r="Q37" s="3">
        <v>58</v>
      </c>
    </row>
    <row r="38" spans="1:17" ht="21" customHeight="1" x14ac:dyDescent="0.15">
      <c r="A38" s="48"/>
      <c r="B38" s="15" t="s">
        <v>39</v>
      </c>
      <c r="C38" s="12">
        <v>1187</v>
      </c>
      <c r="D38" s="3">
        <v>739</v>
      </c>
      <c r="E38" s="3">
        <v>528</v>
      </c>
      <c r="F38" s="35">
        <v>260</v>
      </c>
      <c r="G38" s="35">
        <v>138</v>
      </c>
      <c r="H38" s="40">
        <f t="shared" si="0"/>
        <v>0.75378787878787878</v>
      </c>
      <c r="I38" s="40">
        <f t="shared" si="1"/>
        <v>0.62257792754844143</v>
      </c>
      <c r="J38" s="15">
        <f t="shared" si="2"/>
        <v>236</v>
      </c>
      <c r="K38" s="3">
        <v>78</v>
      </c>
      <c r="L38" s="3">
        <v>29</v>
      </c>
      <c r="M38" s="3">
        <v>43</v>
      </c>
      <c r="N38" s="3">
        <v>26</v>
      </c>
      <c r="O38" s="3">
        <v>27</v>
      </c>
      <c r="P38" s="3">
        <v>18</v>
      </c>
      <c r="Q38" s="3">
        <v>15</v>
      </c>
    </row>
    <row r="39" spans="1:17" ht="21" customHeight="1" x14ac:dyDescent="0.15">
      <c r="A39" s="49"/>
      <c r="B39" s="26" t="s">
        <v>62</v>
      </c>
      <c r="C39" s="18">
        <f>SUM(C35:C38)</f>
        <v>28512</v>
      </c>
      <c r="D39" s="18">
        <f t="shared" ref="D39:Q39" si="26">SUM(D35:D38)</f>
        <v>9853</v>
      </c>
      <c r="E39" s="18">
        <f t="shared" si="26"/>
        <v>7152</v>
      </c>
      <c r="F39" s="18">
        <f t="shared" si="26"/>
        <v>3286</v>
      </c>
      <c r="G39" s="18">
        <f t="shared" si="26"/>
        <v>1892</v>
      </c>
      <c r="H39" s="41">
        <f t="shared" ref="H39" si="27">(F39+G39)/E39</f>
        <v>0.72399328859060408</v>
      </c>
      <c r="I39" s="41">
        <f t="shared" ref="I39" si="28">D39/C39</f>
        <v>0.34557379349046013</v>
      </c>
      <c r="J39" s="18">
        <f t="shared" si="26"/>
        <v>2344</v>
      </c>
      <c r="K39" s="18">
        <f t="shared" si="26"/>
        <v>535</v>
      </c>
      <c r="L39" s="18">
        <f t="shared" si="26"/>
        <v>297</v>
      </c>
      <c r="M39" s="18">
        <f t="shared" si="26"/>
        <v>488</v>
      </c>
      <c r="N39" s="18">
        <f t="shared" si="26"/>
        <v>303</v>
      </c>
      <c r="O39" s="18">
        <f t="shared" si="26"/>
        <v>287</v>
      </c>
      <c r="P39" s="18">
        <f t="shared" si="26"/>
        <v>218</v>
      </c>
      <c r="Q39" s="18">
        <f t="shared" si="26"/>
        <v>216</v>
      </c>
    </row>
    <row r="40" spans="1:17" ht="21" customHeight="1" x14ac:dyDescent="0.15">
      <c r="A40" s="44" t="s">
        <v>57</v>
      </c>
      <c r="B40" s="15" t="s">
        <v>40</v>
      </c>
      <c r="C40" s="12">
        <v>3785</v>
      </c>
      <c r="D40" s="3">
        <v>2475</v>
      </c>
      <c r="E40" s="3">
        <v>1743</v>
      </c>
      <c r="F40" s="35">
        <v>855</v>
      </c>
      <c r="G40" s="35">
        <v>517</v>
      </c>
      <c r="H40" s="40">
        <f t="shared" si="0"/>
        <v>0.78714859437751006</v>
      </c>
      <c r="I40" s="40">
        <f t="shared" si="1"/>
        <v>0.65389696169088507</v>
      </c>
      <c r="J40" s="15">
        <f t="shared" si="2"/>
        <v>732</v>
      </c>
      <c r="K40" s="3">
        <v>224</v>
      </c>
      <c r="L40" s="3">
        <v>83</v>
      </c>
      <c r="M40" s="3">
        <v>144</v>
      </c>
      <c r="N40" s="3">
        <v>83</v>
      </c>
      <c r="O40" s="3">
        <v>71</v>
      </c>
      <c r="P40" s="3">
        <v>69</v>
      </c>
      <c r="Q40" s="3">
        <v>58</v>
      </c>
    </row>
    <row r="41" spans="1:17" ht="21" customHeight="1" x14ac:dyDescent="0.15">
      <c r="A41" s="46"/>
      <c r="B41" s="28" t="s">
        <v>62</v>
      </c>
      <c r="C41" s="29">
        <f>SUM(C40)</f>
        <v>3785</v>
      </c>
      <c r="D41" s="29">
        <f t="shared" ref="D41:Q41" si="29">SUM(D40)</f>
        <v>2475</v>
      </c>
      <c r="E41" s="29">
        <f t="shared" si="29"/>
        <v>1743</v>
      </c>
      <c r="F41" s="29">
        <f t="shared" si="29"/>
        <v>855</v>
      </c>
      <c r="G41" s="29">
        <f t="shared" si="29"/>
        <v>517</v>
      </c>
      <c r="H41" s="42">
        <f t="shared" ref="H41" si="30">(F41+G41)/E41</f>
        <v>0.78714859437751006</v>
      </c>
      <c r="I41" s="42">
        <f t="shared" ref="I41" si="31">D41/C41</f>
        <v>0.65389696169088507</v>
      </c>
      <c r="J41" s="29">
        <f t="shared" si="29"/>
        <v>732</v>
      </c>
      <c r="K41" s="29">
        <f t="shared" si="29"/>
        <v>224</v>
      </c>
      <c r="L41" s="29">
        <f t="shared" si="29"/>
        <v>83</v>
      </c>
      <c r="M41" s="29">
        <f t="shared" si="29"/>
        <v>144</v>
      </c>
      <c r="N41" s="29">
        <f t="shared" si="29"/>
        <v>83</v>
      </c>
      <c r="O41" s="29">
        <f t="shared" si="29"/>
        <v>71</v>
      </c>
      <c r="P41" s="29">
        <f t="shared" si="29"/>
        <v>69</v>
      </c>
      <c r="Q41" s="29">
        <f t="shared" si="29"/>
        <v>58</v>
      </c>
    </row>
    <row r="42" spans="1:17" ht="21" customHeight="1" x14ac:dyDescent="0.15">
      <c r="A42" s="50" t="s">
        <v>58</v>
      </c>
      <c r="B42" s="15" t="s">
        <v>21</v>
      </c>
      <c r="C42" s="12">
        <v>10633</v>
      </c>
      <c r="D42" s="3">
        <v>2719</v>
      </c>
      <c r="E42" s="3">
        <v>1902</v>
      </c>
      <c r="F42" s="35">
        <v>749</v>
      </c>
      <c r="G42" s="35">
        <v>583</v>
      </c>
      <c r="H42" s="40">
        <f t="shared" si="0"/>
        <v>0.70031545741324919</v>
      </c>
      <c r="I42" s="40">
        <f t="shared" si="1"/>
        <v>0.25571334524593248</v>
      </c>
      <c r="J42" s="15">
        <f t="shared" si="2"/>
        <v>514</v>
      </c>
      <c r="K42" s="3">
        <v>119</v>
      </c>
      <c r="L42" s="3">
        <v>87</v>
      </c>
      <c r="M42" s="3">
        <v>112</v>
      </c>
      <c r="N42" s="3">
        <v>56</v>
      </c>
      <c r="O42" s="3">
        <v>48</v>
      </c>
      <c r="P42" s="3">
        <v>52</v>
      </c>
      <c r="Q42" s="3">
        <v>40</v>
      </c>
    </row>
    <row r="43" spans="1:17" ht="21" customHeight="1" x14ac:dyDescent="0.15">
      <c r="A43" s="51"/>
      <c r="B43" s="15" t="s">
        <v>22</v>
      </c>
      <c r="C43" s="12">
        <v>20354</v>
      </c>
      <c r="D43" s="3">
        <v>4880</v>
      </c>
      <c r="E43" s="3">
        <v>3438</v>
      </c>
      <c r="F43" s="38">
        <v>1386</v>
      </c>
      <c r="G43" s="38">
        <v>1047</v>
      </c>
      <c r="H43" s="40">
        <f t="shared" si="0"/>
        <v>0.70767888307155324</v>
      </c>
      <c r="I43" s="40">
        <f t="shared" si="1"/>
        <v>0.23975631325537977</v>
      </c>
      <c r="J43" s="15">
        <f t="shared" si="2"/>
        <v>979</v>
      </c>
      <c r="K43" s="3">
        <v>204</v>
      </c>
      <c r="L43" s="3">
        <v>143</v>
      </c>
      <c r="M43" s="3">
        <v>184</v>
      </c>
      <c r="N43" s="3">
        <v>132</v>
      </c>
      <c r="O43" s="3">
        <v>107</v>
      </c>
      <c r="P43" s="3">
        <v>97</v>
      </c>
      <c r="Q43" s="3">
        <v>112</v>
      </c>
    </row>
    <row r="44" spans="1:17" ht="21" customHeight="1" x14ac:dyDescent="0.15">
      <c r="A44" s="51"/>
      <c r="B44" s="15" t="s">
        <v>25</v>
      </c>
      <c r="C44" s="12">
        <v>11391</v>
      </c>
      <c r="D44" s="3">
        <v>3367</v>
      </c>
      <c r="E44" s="3">
        <v>2380</v>
      </c>
      <c r="F44" s="35">
        <v>963</v>
      </c>
      <c r="G44" s="35">
        <v>708</v>
      </c>
      <c r="H44" s="40">
        <f t="shared" si="0"/>
        <v>0.7021008403361344</v>
      </c>
      <c r="I44" s="40">
        <f t="shared" si="1"/>
        <v>0.29558423316653498</v>
      </c>
      <c r="J44" s="15">
        <f t="shared" si="2"/>
        <v>666</v>
      </c>
      <c r="K44" s="3">
        <v>153</v>
      </c>
      <c r="L44" s="3">
        <v>103</v>
      </c>
      <c r="M44" s="3">
        <v>128</v>
      </c>
      <c r="N44" s="3">
        <v>75</v>
      </c>
      <c r="O44" s="3">
        <v>79</v>
      </c>
      <c r="P44" s="3">
        <v>71</v>
      </c>
      <c r="Q44" s="3">
        <v>57</v>
      </c>
    </row>
    <row r="45" spans="1:17" ht="21" customHeight="1" x14ac:dyDescent="0.15">
      <c r="A45" s="51"/>
      <c r="B45" s="15" t="s">
        <v>27</v>
      </c>
      <c r="C45" s="12">
        <v>12307</v>
      </c>
      <c r="D45" s="3">
        <v>3536</v>
      </c>
      <c r="E45" s="3">
        <v>2562</v>
      </c>
      <c r="F45" s="38">
        <v>1118</v>
      </c>
      <c r="G45" s="35">
        <v>683</v>
      </c>
      <c r="H45" s="40">
        <f t="shared" si="0"/>
        <v>0.7029664324746292</v>
      </c>
      <c r="I45" s="40">
        <f t="shared" si="1"/>
        <v>0.28731616153408629</v>
      </c>
      <c r="J45" s="15">
        <f t="shared" si="2"/>
        <v>699</v>
      </c>
      <c r="K45" s="3">
        <v>131</v>
      </c>
      <c r="L45" s="3">
        <v>118</v>
      </c>
      <c r="M45" s="3">
        <v>139</v>
      </c>
      <c r="N45" s="3">
        <v>100</v>
      </c>
      <c r="O45" s="3">
        <v>74</v>
      </c>
      <c r="P45" s="3">
        <v>74</v>
      </c>
      <c r="Q45" s="3">
        <v>63</v>
      </c>
    </row>
    <row r="46" spans="1:17" ht="21" customHeight="1" x14ac:dyDescent="0.15">
      <c r="A46" s="52"/>
      <c r="B46" s="33" t="s">
        <v>62</v>
      </c>
      <c r="C46" s="34">
        <f>SUM(C42:C45)</f>
        <v>54685</v>
      </c>
      <c r="D46" s="34">
        <f t="shared" ref="D46:Q46" si="32">SUM(D42:D45)</f>
        <v>14502</v>
      </c>
      <c r="E46" s="34">
        <f t="shared" si="32"/>
        <v>10282</v>
      </c>
      <c r="F46" s="34">
        <f t="shared" si="32"/>
        <v>4216</v>
      </c>
      <c r="G46" s="34">
        <f t="shared" si="32"/>
        <v>3021</v>
      </c>
      <c r="H46" s="43">
        <f t="shared" ref="H46" si="33">(F46+G46)/E46</f>
        <v>0.70385139078000392</v>
      </c>
      <c r="I46" s="43">
        <f t="shared" ref="I46" si="34">D46/C46</f>
        <v>0.26519155161378805</v>
      </c>
      <c r="J46" s="34">
        <f t="shared" si="32"/>
        <v>2858</v>
      </c>
      <c r="K46" s="34">
        <f t="shared" si="32"/>
        <v>607</v>
      </c>
      <c r="L46" s="34">
        <f t="shared" si="32"/>
        <v>451</v>
      </c>
      <c r="M46" s="34">
        <f t="shared" si="32"/>
        <v>563</v>
      </c>
      <c r="N46" s="34">
        <f t="shared" si="32"/>
        <v>363</v>
      </c>
      <c r="O46" s="34">
        <f t="shared" si="32"/>
        <v>308</v>
      </c>
      <c r="P46" s="34">
        <f t="shared" si="32"/>
        <v>294</v>
      </c>
      <c r="Q46" s="34">
        <f t="shared" si="32"/>
        <v>272</v>
      </c>
    </row>
    <row r="47" spans="1:17" ht="21" customHeight="1" x14ac:dyDescent="0.15">
      <c r="A47" s="47" t="s">
        <v>59</v>
      </c>
      <c r="B47" s="15" t="s">
        <v>36</v>
      </c>
      <c r="C47" s="12">
        <v>1162</v>
      </c>
      <c r="D47" s="3">
        <v>560</v>
      </c>
      <c r="E47" s="3">
        <v>386</v>
      </c>
      <c r="F47" s="35">
        <v>142</v>
      </c>
      <c r="G47" s="35">
        <v>110</v>
      </c>
      <c r="H47" s="40">
        <f t="shared" si="0"/>
        <v>0.65284974093264247</v>
      </c>
      <c r="I47" s="40">
        <f t="shared" si="1"/>
        <v>0.48192771084337349</v>
      </c>
      <c r="J47" s="15">
        <f t="shared" si="2"/>
        <v>97</v>
      </c>
      <c r="K47" s="3">
        <v>17</v>
      </c>
      <c r="L47" s="3">
        <v>9</v>
      </c>
      <c r="M47" s="3">
        <v>27</v>
      </c>
      <c r="N47" s="3">
        <v>12</v>
      </c>
      <c r="O47" s="3">
        <v>16</v>
      </c>
      <c r="P47" s="3">
        <v>7</v>
      </c>
      <c r="Q47" s="3">
        <v>9</v>
      </c>
    </row>
    <row r="48" spans="1:17" ht="21" customHeight="1" x14ac:dyDescent="0.15">
      <c r="A48" s="48"/>
      <c r="B48" s="15" t="s">
        <v>34</v>
      </c>
      <c r="C48" s="12">
        <v>867</v>
      </c>
      <c r="D48" s="3">
        <v>494</v>
      </c>
      <c r="E48" s="3">
        <v>349</v>
      </c>
      <c r="F48" s="35">
        <v>162</v>
      </c>
      <c r="G48" s="35">
        <v>85</v>
      </c>
      <c r="H48" s="40">
        <f t="shared" si="0"/>
        <v>0.70773638968481378</v>
      </c>
      <c r="I48" s="40">
        <f t="shared" si="1"/>
        <v>0.56978085351787777</v>
      </c>
      <c r="J48" s="15">
        <f t="shared" si="2"/>
        <v>140</v>
      </c>
      <c r="K48" s="3">
        <v>24</v>
      </c>
      <c r="L48" s="3">
        <v>16</v>
      </c>
      <c r="M48" s="3">
        <v>26</v>
      </c>
      <c r="N48" s="3">
        <v>25</v>
      </c>
      <c r="O48" s="3">
        <v>19</v>
      </c>
      <c r="P48" s="3">
        <v>15</v>
      </c>
      <c r="Q48" s="3">
        <v>15</v>
      </c>
    </row>
    <row r="49" spans="1:17" ht="21" customHeight="1" x14ac:dyDescent="0.15">
      <c r="A49" s="48"/>
      <c r="B49" s="15" t="s">
        <v>35</v>
      </c>
      <c r="C49" s="12">
        <v>1986</v>
      </c>
      <c r="D49" s="3">
        <v>759</v>
      </c>
      <c r="E49" s="3">
        <v>518</v>
      </c>
      <c r="F49" s="35">
        <v>195</v>
      </c>
      <c r="G49" s="35">
        <v>158</v>
      </c>
      <c r="H49" s="40">
        <f t="shared" si="0"/>
        <v>0.68146718146718144</v>
      </c>
      <c r="I49" s="40">
        <f t="shared" si="1"/>
        <v>0.3821752265861027</v>
      </c>
      <c r="J49" s="15">
        <f t="shared" si="2"/>
        <v>172</v>
      </c>
      <c r="K49" s="3">
        <v>33</v>
      </c>
      <c r="L49" s="3">
        <v>16</v>
      </c>
      <c r="M49" s="3">
        <v>25</v>
      </c>
      <c r="N49" s="3">
        <v>30</v>
      </c>
      <c r="O49" s="3">
        <v>20</v>
      </c>
      <c r="P49" s="3">
        <v>27</v>
      </c>
      <c r="Q49" s="3">
        <v>21</v>
      </c>
    </row>
    <row r="50" spans="1:17" ht="21" customHeight="1" x14ac:dyDescent="0.15">
      <c r="A50" s="48"/>
      <c r="B50" s="15" t="s">
        <v>30</v>
      </c>
      <c r="C50" s="12">
        <v>5690</v>
      </c>
      <c r="D50" s="3">
        <v>1898</v>
      </c>
      <c r="E50" s="3">
        <v>1333</v>
      </c>
      <c r="F50" s="35">
        <v>538</v>
      </c>
      <c r="G50" s="35">
        <v>369</v>
      </c>
      <c r="H50" s="40">
        <f t="shared" si="0"/>
        <v>0.68042010502625661</v>
      </c>
      <c r="I50" s="40">
        <f t="shared" si="1"/>
        <v>0.33356766256590509</v>
      </c>
      <c r="J50" s="15">
        <f t="shared" si="2"/>
        <v>382</v>
      </c>
      <c r="K50" s="3">
        <v>69</v>
      </c>
      <c r="L50" s="3">
        <v>56</v>
      </c>
      <c r="M50" s="3">
        <v>72</v>
      </c>
      <c r="N50" s="3">
        <v>46</v>
      </c>
      <c r="O50" s="3">
        <v>46</v>
      </c>
      <c r="P50" s="3">
        <v>50</v>
      </c>
      <c r="Q50" s="3">
        <v>43</v>
      </c>
    </row>
    <row r="51" spans="1:17" ht="21" customHeight="1" x14ac:dyDescent="0.15">
      <c r="A51" s="48"/>
      <c r="B51" s="15" t="s">
        <v>33</v>
      </c>
      <c r="C51" s="12">
        <v>2093</v>
      </c>
      <c r="D51" s="3">
        <v>817</v>
      </c>
      <c r="E51" s="3">
        <v>560</v>
      </c>
      <c r="F51" s="35">
        <v>211</v>
      </c>
      <c r="G51" s="35">
        <v>152</v>
      </c>
      <c r="H51" s="40">
        <f t="shared" si="0"/>
        <v>0.64821428571428574</v>
      </c>
      <c r="I51" s="40">
        <f t="shared" si="1"/>
        <v>0.39034878165312947</v>
      </c>
      <c r="J51" s="15">
        <f t="shared" si="2"/>
        <v>194</v>
      </c>
      <c r="K51" s="3">
        <v>37</v>
      </c>
      <c r="L51" s="3">
        <v>25</v>
      </c>
      <c r="M51" s="3">
        <v>33</v>
      </c>
      <c r="N51" s="3">
        <v>23</v>
      </c>
      <c r="O51" s="3">
        <v>25</v>
      </c>
      <c r="P51" s="3">
        <v>21</v>
      </c>
      <c r="Q51" s="3">
        <v>30</v>
      </c>
    </row>
    <row r="52" spans="1:17" ht="21" customHeight="1" x14ac:dyDescent="0.15">
      <c r="A52" s="48"/>
      <c r="B52" s="15" t="s">
        <v>28</v>
      </c>
      <c r="C52" s="12">
        <v>7210</v>
      </c>
      <c r="D52" s="3">
        <v>2409</v>
      </c>
      <c r="E52" s="3">
        <v>1649</v>
      </c>
      <c r="F52" s="35">
        <v>590</v>
      </c>
      <c r="G52" s="35">
        <v>514</v>
      </c>
      <c r="H52" s="40">
        <f t="shared" si="0"/>
        <v>0.66949666464523949</v>
      </c>
      <c r="I52" s="40">
        <f t="shared" si="1"/>
        <v>0.33411927877947295</v>
      </c>
      <c r="J52" s="15">
        <f t="shared" si="2"/>
        <v>454</v>
      </c>
      <c r="K52" s="3">
        <v>88</v>
      </c>
      <c r="L52" s="3">
        <v>56</v>
      </c>
      <c r="M52" s="3">
        <v>105</v>
      </c>
      <c r="N52" s="3">
        <v>63</v>
      </c>
      <c r="O52" s="3">
        <v>38</v>
      </c>
      <c r="P52" s="3">
        <v>56</v>
      </c>
      <c r="Q52" s="3">
        <v>48</v>
      </c>
    </row>
    <row r="53" spans="1:17" ht="21" customHeight="1" x14ac:dyDescent="0.15">
      <c r="A53" s="48"/>
      <c r="B53" s="17" t="s">
        <v>31</v>
      </c>
      <c r="C53" s="14">
        <v>7853</v>
      </c>
      <c r="D53" s="13">
        <v>2569</v>
      </c>
      <c r="E53" s="13">
        <v>1824</v>
      </c>
      <c r="F53" s="39">
        <v>773</v>
      </c>
      <c r="G53" s="39">
        <v>505</v>
      </c>
      <c r="H53" s="40">
        <f t="shared" si="0"/>
        <v>0.70065789473684215</v>
      </c>
      <c r="I53" s="40">
        <f t="shared" si="1"/>
        <v>0.32713612632115113</v>
      </c>
      <c r="J53" s="15">
        <f t="shared" si="2"/>
        <v>510</v>
      </c>
      <c r="K53" s="3">
        <v>119</v>
      </c>
      <c r="L53" s="3">
        <v>61</v>
      </c>
      <c r="M53" s="3">
        <v>114</v>
      </c>
      <c r="N53" s="3">
        <v>65</v>
      </c>
      <c r="O53" s="3">
        <v>53</v>
      </c>
      <c r="P53" s="3">
        <v>50</v>
      </c>
      <c r="Q53" s="3">
        <v>48</v>
      </c>
    </row>
    <row r="54" spans="1:17" ht="21" customHeight="1" x14ac:dyDescent="0.15">
      <c r="A54" s="49"/>
      <c r="B54" s="26" t="s">
        <v>62</v>
      </c>
      <c r="C54" s="27">
        <f>SUM(C47:C53)</f>
        <v>26861</v>
      </c>
      <c r="D54" s="27">
        <f t="shared" ref="D54:Q54" si="35">SUM(D47:D53)</f>
        <v>9506</v>
      </c>
      <c r="E54" s="27">
        <f t="shared" si="35"/>
        <v>6619</v>
      </c>
      <c r="F54" s="27">
        <f t="shared" si="35"/>
        <v>2611</v>
      </c>
      <c r="G54" s="27">
        <f t="shared" si="35"/>
        <v>1893</v>
      </c>
      <c r="H54" s="41">
        <f t="shared" ref="H54" si="36">(F54+G54)/E54</f>
        <v>0.68046532708868412</v>
      </c>
      <c r="I54" s="41">
        <f t="shared" ref="I54" si="37">D54/C54</f>
        <v>0.35389598302371467</v>
      </c>
      <c r="J54" s="27">
        <f t="shared" si="35"/>
        <v>1949</v>
      </c>
      <c r="K54" s="27">
        <f t="shared" si="35"/>
        <v>387</v>
      </c>
      <c r="L54" s="27">
        <f t="shared" si="35"/>
        <v>239</v>
      </c>
      <c r="M54" s="27">
        <f t="shared" si="35"/>
        <v>402</v>
      </c>
      <c r="N54" s="27">
        <f t="shared" si="35"/>
        <v>264</v>
      </c>
      <c r="O54" s="27">
        <f t="shared" si="35"/>
        <v>217</v>
      </c>
      <c r="P54" s="27">
        <f t="shared" si="35"/>
        <v>226</v>
      </c>
      <c r="Q54" s="27">
        <f t="shared" si="35"/>
        <v>214</v>
      </c>
    </row>
    <row r="55" spans="1:17" ht="21" customHeight="1" x14ac:dyDescent="0.15">
      <c r="A55" s="10"/>
      <c r="B55" s="15" t="s">
        <v>37</v>
      </c>
      <c r="C55" s="3">
        <f>SUM(C54,C46,C41,C39,C34,C29,C24,C19,C16,C11)</f>
        <v>513191</v>
      </c>
      <c r="D55" s="3">
        <f t="shared" ref="D55:G55" si="38">SUM(D54,D46,D41,D39,D34,D29,D24,D19,D16,D11)</f>
        <v>138443</v>
      </c>
      <c r="E55" s="3">
        <f t="shared" si="38"/>
        <v>100321</v>
      </c>
      <c r="F55" s="3">
        <f t="shared" si="38"/>
        <v>45550</v>
      </c>
      <c r="G55" s="3">
        <f t="shared" si="38"/>
        <v>27124</v>
      </c>
      <c r="H55" s="40">
        <f t="shared" si="0"/>
        <v>0.72441462904077913</v>
      </c>
      <c r="I55" s="40">
        <f t="shared" si="1"/>
        <v>0.26976895541815815</v>
      </c>
      <c r="J55" s="3">
        <f>SUM(J54,J46,J41,J39,J34,J29,J24,J19,J16,J11)</f>
        <v>29352</v>
      </c>
      <c r="K55" s="3">
        <f t="shared" ref="K55:Q55" si="39">SUM(K54,K46,K41,K39,K34,K29,K24,K19,K16,K11)</f>
        <v>6197</v>
      </c>
      <c r="L55" s="3">
        <f t="shared" si="39"/>
        <v>4004</v>
      </c>
      <c r="M55" s="3">
        <f t="shared" si="39"/>
        <v>6317</v>
      </c>
      <c r="N55" s="3">
        <f t="shared" si="39"/>
        <v>3854</v>
      </c>
      <c r="O55" s="3">
        <f t="shared" si="39"/>
        <v>3264</v>
      </c>
      <c r="P55" s="3">
        <f t="shared" si="39"/>
        <v>2963</v>
      </c>
      <c r="Q55" s="3">
        <f t="shared" si="39"/>
        <v>2753</v>
      </c>
    </row>
    <row r="60" spans="1:17" x14ac:dyDescent="0.15">
      <c r="C60" s="6"/>
      <c r="D60" s="6"/>
      <c r="E60" s="6"/>
      <c r="F60" s="7"/>
      <c r="G60" s="7"/>
      <c r="H60" s="7"/>
      <c r="I60" s="7"/>
    </row>
    <row r="61" spans="1:17" x14ac:dyDescent="0.15">
      <c r="C61" s="8"/>
      <c r="D61" s="8"/>
      <c r="E61" s="8"/>
      <c r="F61" s="8"/>
      <c r="G61" s="8"/>
      <c r="H61" s="8"/>
      <c r="I61" s="8"/>
    </row>
  </sheetData>
  <mergeCells count="10">
    <mergeCell ref="A12:A16"/>
    <mergeCell ref="A5:A11"/>
    <mergeCell ref="A47:A54"/>
    <mergeCell ref="A42:A46"/>
    <mergeCell ref="A40:A41"/>
    <mergeCell ref="A35:A39"/>
    <mergeCell ref="A30:A34"/>
    <mergeCell ref="A25:A29"/>
    <mergeCell ref="A20:A24"/>
    <mergeCell ref="A17:A19"/>
  </mergeCells>
  <phoneticPr fontId="1"/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gy324026</dc:creator>
  <cp:lastModifiedBy>gy324042</cp:lastModifiedBy>
  <cp:lastPrinted>2018-04-16T02:40:27Z</cp:lastPrinted>
  <dcterms:created xsi:type="dcterms:W3CDTF">2018-04-02T05:01:14Z</dcterms:created>
  <dcterms:modified xsi:type="dcterms:W3CDTF">2018-04-16T05:30:09Z</dcterms:modified>
</cp:coreProperties>
</file>