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50_地域支援担当\120_統計\HP掲載用\地区別高齢者世帯・要介護認定者数\H29\"/>
    </mc:Choice>
  </mc:AlternateContent>
  <bookViews>
    <workbookView xWindow="-15" yWindow="-15" windowWidth="10320" windowHeight="8685"/>
  </bookViews>
  <sheets>
    <sheet name="Sheet3" sheetId="1" r:id="rId1"/>
  </sheets>
  <calcPr calcId="152511"/>
</workbook>
</file>

<file path=xl/calcChain.xml><?xml version="1.0" encoding="utf-8"?>
<calcChain xmlns="http://schemas.openxmlformats.org/spreadsheetml/2006/main">
  <c r="L54" i="1" l="1"/>
  <c r="M54" i="1"/>
  <c r="M55" i="1" s="1"/>
  <c r="N54" i="1"/>
  <c r="N55" i="1" s="1"/>
  <c r="O54" i="1"/>
  <c r="O55" i="1" s="1"/>
  <c r="P54" i="1"/>
  <c r="P55" i="1" s="1"/>
  <c r="Q54" i="1"/>
  <c r="Q55" i="1" s="1"/>
  <c r="K54" i="1"/>
  <c r="K55" i="1" s="1"/>
  <c r="L46" i="1"/>
  <c r="M46" i="1"/>
  <c r="N46" i="1"/>
  <c r="O46" i="1"/>
  <c r="P46" i="1"/>
  <c r="Q46" i="1"/>
  <c r="K46" i="1"/>
  <c r="L41" i="1"/>
  <c r="M41" i="1"/>
  <c r="N41" i="1"/>
  <c r="O41" i="1"/>
  <c r="P41" i="1"/>
  <c r="Q41" i="1"/>
  <c r="K41" i="1"/>
  <c r="L39" i="1"/>
  <c r="M39" i="1"/>
  <c r="N39" i="1"/>
  <c r="O39" i="1"/>
  <c r="P39" i="1"/>
  <c r="Q39" i="1"/>
  <c r="K39" i="1"/>
  <c r="L34" i="1"/>
  <c r="M34" i="1"/>
  <c r="N34" i="1"/>
  <c r="O34" i="1"/>
  <c r="J34" i="1" s="1"/>
  <c r="P34" i="1"/>
  <c r="Q34" i="1"/>
  <c r="K34" i="1"/>
  <c r="L29" i="1"/>
  <c r="M29" i="1"/>
  <c r="N29" i="1"/>
  <c r="O29" i="1"/>
  <c r="P29" i="1"/>
  <c r="Q29" i="1"/>
  <c r="K29" i="1"/>
  <c r="L24" i="1"/>
  <c r="M24" i="1"/>
  <c r="N24" i="1"/>
  <c r="O24" i="1"/>
  <c r="P24" i="1"/>
  <c r="Q24" i="1"/>
  <c r="K24" i="1"/>
  <c r="L19" i="1"/>
  <c r="M19" i="1"/>
  <c r="N19" i="1"/>
  <c r="O19" i="1"/>
  <c r="P19" i="1"/>
  <c r="Q19" i="1"/>
  <c r="K19" i="1"/>
  <c r="L16" i="1"/>
  <c r="M16" i="1"/>
  <c r="N16" i="1"/>
  <c r="O16" i="1"/>
  <c r="P16" i="1"/>
  <c r="Q16" i="1"/>
  <c r="K16" i="1"/>
  <c r="L11" i="1"/>
  <c r="M11" i="1"/>
  <c r="N11" i="1"/>
  <c r="O11" i="1"/>
  <c r="P11" i="1"/>
  <c r="Q11" i="1"/>
  <c r="K11" i="1"/>
  <c r="J6" i="1"/>
  <c r="J7" i="1"/>
  <c r="J8" i="1"/>
  <c r="J9" i="1"/>
  <c r="J10" i="1"/>
  <c r="J12" i="1"/>
  <c r="J13" i="1"/>
  <c r="J14" i="1"/>
  <c r="J15" i="1"/>
  <c r="J16" i="1"/>
  <c r="J17" i="1"/>
  <c r="J18" i="1"/>
  <c r="J20" i="1"/>
  <c r="J21" i="1"/>
  <c r="J22" i="1"/>
  <c r="J23" i="1"/>
  <c r="J25" i="1"/>
  <c r="J26" i="1"/>
  <c r="J27" i="1"/>
  <c r="J28" i="1"/>
  <c r="J30" i="1"/>
  <c r="J31" i="1"/>
  <c r="J32" i="1"/>
  <c r="J33" i="1"/>
  <c r="J35" i="1"/>
  <c r="J36" i="1"/>
  <c r="J37" i="1"/>
  <c r="J38" i="1"/>
  <c r="J40" i="1"/>
  <c r="J42" i="1"/>
  <c r="J43" i="1"/>
  <c r="J44" i="1"/>
  <c r="J45" i="1"/>
  <c r="J47" i="1"/>
  <c r="J48" i="1"/>
  <c r="J49" i="1"/>
  <c r="J50" i="1"/>
  <c r="J51" i="1"/>
  <c r="J52" i="1"/>
  <c r="J53" i="1"/>
  <c r="J5" i="1"/>
  <c r="I6" i="1"/>
  <c r="I7" i="1"/>
  <c r="I8" i="1"/>
  <c r="I9" i="1"/>
  <c r="I10" i="1"/>
  <c r="I12" i="1"/>
  <c r="I13" i="1"/>
  <c r="I14" i="1"/>
  <c r="I15" i="1"/>
  <c r="I17" i="1"/>
  <c r="I18" i="1"/>
  <c r="I20" i="1"/>
  <c r="I21" i="1"/>
  <c r="I22" i="1"/>
  <c r="I23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" i="1"/>
  <c r="D54" i="1"/>
  <c r="E54" i="1"/>
  <c r="E55" i="1" s="1"/>
  <c r="F54" i="1"/>
  <c r="H54" i="1" s="1"/>
  <c r="G54" i="1"/>
  <c r="G55" i="1" s="1"/>
  <c r="C54" i="1"/>
  <c r="D46" i="1"/>
  <c r="E46" i="1"/>
  <c r="H46" i="1" s="1"/>
  <c r="F46" i="1"/>
  <c r="G46" i="1"/>
  <c r="C46" i="1"/>
  <c r="D41" i="1"/>
  <c r="D55" i="1" s="1"/>
  <c r="E41" i="1"/>
  <c r="F41" i="1"/>
  <c r="G41" i="1"/>
  <c r="C41" i="1"/>
  <c r="C55" i="1" s="1"/>
  <c r="D39" i="1"/>
  <c r="I39" i="1" s="1"/>
  <c r="E39" i="1"/>
  <c r="F39" i="1"/>
  <c r="G39" i="1"/>
  <c r="C39" i="1"/>
  <c r="D34" i="1"/>
  <c r="E34" i="1"/>
  <c r="F34" i="1"/>
  <c r="G34" i="1"/>
  <c r="C34" i="1"/>
  <c r="D29" i="1"/>
  <c r="I29" i="1" s="1"/>
  <c r="E29" i="1"/>
  <c r="H29" i="1" s="1"/>
  <c r="F29" i="1"/>
  <c r="G29" i="1"/>
  <c r="C29" i="1"/>
  <c r="D24" i="1"/>
  <c r="I24" i="1" s="1"/>
  <c r="E24" i="1"/>
  <c r="F24" i="1"/>
  <c r="G24" i="1"/>
  <c r="H24" i="1" s="1"/>
  <c r="C24" i="1"/>
  <c r="D19" i="1"/>
  <c r="I19" i="1" s="1"/>
  <c r="E19" i="1"/>
  <c r="F19" i="1"/>
  <c r="G19" i="1"/>
  <c r="C19" i="1"/>
  <c r="D16" i="1"/>
  <c r="I16" i="1" s="1"/>
  <c r="E16" i="1"/>
  <c r="F16" i="1"/>
  <c r="H16" i="1" s="1"/>
  <c r="G16" i="1"/>
  <c r="C16" i="1"/>
  <c r="H12" i="1"/>
  <c r="H13" i="1"/>
  <c r="H14" i="1"/>
  <c r="H15" i="1"/>
  <c r="H17" i="1"/>
  <c r="H18" i="1"/>
  <c r="H20" i="1"/>
  <c r="H21" i="1"/>
  <c r="H22" i="1"/>
  <c r="H23" i="1"/>
  <c r="H25" i="1"/>
  <c r="H26" i="1"/>
  <c r="H27" i="1"/>
  <c r="H28" i="1"/>
  <c r="H30" i="1"/>
  <c r="H31" i="1"/>
  <c r="H32" i="1"/>
  <c r="H33" i="1"/>
  <c r="H35" i="1"/>
  <c r="H36" i="1"/>
  <c r="H37" i="1"/>
  <c r="H38" i="1"/>
  <c r="H40" i="1"/>
  <c r="H42" i="1"/>
  <c r="H43" i="1"/>
  <c r="H44" i="1"/>
  <c r="H45" i="1"/>
  <c r="H47" i="1"/>
  <c r="H48" i="1"/>
  <c r="H49" i="1"/>
  <c r="H50" i="1"/>
  <c r="H51" i="1"/>
  <c r="H52" i="1"/>
  <c r="H53" i="1"/>
  <c r="D11" i="1"/>
  <c r="I11" i="1" s="1"/>
  <c r="E11" i="1"/>
  <c r="F11" i="1"/>
  <c r="H11" i="1" s="1"/>
  <c r="G11" i="1"/>
  <c r="C11" i="1"/>
  <c r="H6" i="1"/>
  <c r="H7" i="1"/>
  <c r="H8" i="1"/>
  <c r="H9" i="1"/>
  <c r="H10" i="1"/>
  <c r="H5" i="1"/>
  <c r="H19" i="1" l="1"/>
  <c r="H34" i="1"/>
  <c r="H39" i="1"/>
  <c r="I41" i="1"/>
  <c r="F55" i="1"/>
  <c r="H55" i="1" s="1"/>
  <c r="H41" i="1"/>
  <c r="J54" i="1"/>
  <c r="L55" i="1"/>
  <c r="J55" i="1"/>
  <c r="I55" i="1"/>
  <c r="J46" i="1"/>
  <c r="J41" i="1"/>
  <c r="J39" i="1"/>
  <c r="J29" i="1"/>
  <c r="J24" i="1"/>
  <c r="J19" i="1"/>
  <c r="J11" i="1"/>
</calcChain>
</file>

<file path=xl/sharedStrings.xml><?xml version="1.0" encoding="utf-8"?>
<sst xmlns="http://schemas.openxmlformats.org/spreadsheetml/2006/main" count="80" uniqueCount="71">
  <si>
    <t>道後</t>
  </si>
  <si>
    <t>桑原</t>
  </si>
  <si>
    <t>湯築</t>
  </si>
  <si>
    <t>五明</t>
  </si>
  <si>
    <t>伊台</t>
  </si>
  <si>
    <t>湯山</t>
  </si>
  <si>
    <t>浮穴</t>
  </si>
  <si>
    <t>久米</t>
  </si>
  <si>
    <t>小野</t>
  </si>
  <si>
    <t>番町</t>
  </si>
  <si>
    <t>東雲</t>
  </si>
  <si>
    <t>八坂</t>
  </si>
  <si>
    <t>素鵞</t>
  </si>
  <si>
    <t>雄郡</t>
  </si>
  <si>
    <t>新玉</t>
  </si>
  <si>
    <t>清水</t>
  </si>
  <si>
    <t>味酒</t>
  </si>
  <si>
    <t>余土</t>
  </si>
  <si>
    <t>垣生</t>
  </si>
  <si>
    <t>生石</t>
  </si>
  <si>
    <t>味生</t>
  </si>
  <si>
    <t>宮前</t>
  </si>
  <si>
    <t>三津浜</t>
  </si>
  <si>
    <t>高浜</t>
  </si>
  <si>
    <t>潮見</t>
  </si>
  <si>
    <t>久枝</t>
  </si>
  <si>
    <t>堀江</t>
  </si>
  <si>
    <t>和気</t>
  </si>
  <si>
    <t>浅海</t>
  </si>
  <si>
    <t>立岩</t>
  </si>
  <si>
    <t>難波</t>
  </si>
  <si>
    <t>河野</t>
  </si>
  <si>
    <t>正岡</t>
  </si>
  <si>
    <t>粟井</t>
  </si>
  <si>
    <t>北条</t>
  </si>
  <si>
    <t>総計</t>
  </si>
  <si>
    <t>認定者数</t>
    <rPh sb="0" eb="3">
      <t>ニンテイシャ</t>
    </rPh>
    <rPh sb="3" eb="4">
      <t>スウ</t>
    </rPh>
    <phoneticPr fontId="1"/>
  </si>
  <si>
    <t>高齢化率</t>
    <rPh sb="0" eb="3">
      <t>コウレイカ</t>
    </rPh>
    <rPh sb="3" eb="4">
      <t>リツ</t>
    </rPh>
    <phoneticPr fontId="1"/>
  </si>
  <si>
    <t>圏域</t>
    <rPh sb="0" eb="2">
      <t>ケンイキ</t>
    </rPh>
    <phoneticPr fontId="1"/>
  </si>
  <si>
    <t>人口</t>
    <rPh sb="0" eb="2">
      <t>ジンコウ</t>
    </rPh>
    <phoneticPr fontId="1"/>
  </si>
  <si>
    <t>A
高齢者のいる世帯</t>
    <rPh sb="2" eb="5">
      <t>コウレイシャ</t>
    </rPh>
    <rPh sb="8" eb="10">
      <t>セタイ</t>
    </rPh>
    <phoneticPr fontId="1"/>
  </si>
  <si>
    <t>B
高齢者単身世帯</t>
    <rPh sb="2" eb="5">
      <t>コウレイシャ</t>
    </rPh>
    <rPh sb="5" eb="7">
      <t>タンシン</t>
    </rPh>
    <rPh sb="7" eb="9">
      <t>セタイ</t>
    </rPh>
    <phoneticPr fontId="1"/>
  </si>
  <si>
    <t>C
高齢者夫婦世帯</t>
    <rPh sb="2" eb="5">
      <t>コウレイシャ</t>
    </rPh>
    <rPh sb="5" eb="7">
      <t>フウフ</t>
    </rPh>
    <rPh sb="7" eb="9">
      <t>セタイ</t>
    </rPh>
    <phoneticPr fontId="1"/>
  </si>
  <si>
    <t>指標
B+C/A</t>
    <rPh sb="0" eb="2">
      <t>シヒョウ</t>
    </rPh>
    <phoneticPr fontId="1"/>
  </si>
  <si>
    <t>包括</t>
    <rPh sb="0" eb="2">
      <t>ホウカツ</t>
    </rPh>
    <phoneticPr fontId="1"/>
  </si>
  <si>
    <t>計</t>
    <rPh sb="0" eb="1">
      <t>ケイ</t>
    </rPh>
    <phoneticPr fontId="1"/>
  </si>
  <si>
    <t>石井
・
久谷</t>
    <rPh sb="0" eb="2">
      <t>イシイ</t>
    </rPh>
    <rPh sb="5" eb="7">
      <t>クタニ</t>
    </rPh>
    <phoneticPr fontId="1"/>
  </si>
  <si>
    <t>小野
・
久米</t>
    <rPh sb="0" eb="2">
      <t>オノ</t>
    </rPh>
    <rPh sb="5" eb="7">
      <t>クメ</t>
    </rPh>
    <phoneticPr fontId="1"/>
  </si>
  <si>
    <t>東・
拓南</t>
    <rPh sb="0" eb="1">
      <t>ヒガシ</t>
    </rPh>
    <rPh sb="3" eb="4">
      <t>タク</t>
    </rPh>
    <rPh sb="4" eb="5">
      <t>ナン</t>
    </rPh>
    <phoneticPr fontId="1"/>
  </si>
  <si>
    <t>城西
・
勝山</t>
    <rPh sb="0" eb="2">
      <t>ジョウセイ</t>
    </rPh>
    <rPh sb="5" eb="7">
      <t>カツヤマ</t>
    </rPh>
    <phoneticPr fontId="1"/>
  </si>
  <si>
    <t>西</t>
    <rPh sb="0" eb="1">
      <t>ニシ</t>
    </rPh>
    <phoneticPr fontId="1"/>
  </si>
  <si>
    <t>三津浜</t>
    <rPh sb="0" eb="3">
      <t>ミツハマ</t>
    </rPh>
    <phoneticPr fontId="1"/>
  </si>
  <si>
    <t>城北</t>
    <rPh sb="0" eb="2">
      <t>ジョウホク</t>
    </rPh>
    <phoneticPr fontId="1"/>
  </si>
  <si>
    <t>北条</t>
    <rPh sb="0" eb="2">
      <t>ホウジョウ</t>
    </rPh>
    <phoneticPr fontId="1"/>
  </si>
  <si>
    <t>桑原
・
道後</t>
    <rPh sb="0" eb="2">
      <t>クワバラ</t>
    </rPh>
    <rPh sb="5" eb="7">
      <t>ドウゴ</t>
    </rPh>
    <phoneticPr fontId="1"/>
  </si>
  <si>
    <t>中島</t>
    <rPh sb="0" eb="2">
      <t>ナカジマ</t>
    </rPh>
    <phoneticPr fontId="1"/>
  </si>
  <si>
    <t xml:space="preserve"> 要支援
1</t>
    <phoneticPr fontId="1"/>
  </si>
  <si>
    <t xml:space="preserve"> 要支援
2</t>
    <phoneticPr fontId="1"/>
  </si>
  <si>
    <t>要介護
1</t>
    <phoneticPr fontId="1"/>
  </si>
  <si>
    <t>要介護
2</t>
    <phoneticPr fontId="1"/>
  </si>
  <si>
    <t>要介護
3</t>
    <phoneticPr fontId="1"/>
  </si>
  <si>
    <t>要介護
4</t>
    <phoneticPr fontId="1"/>
  </si>
  <si>
    <t>要介護
5</t>
    <phoneticPr fontId="1"/>
  </si>
  <si>
    <t>高齢者
人口</t>
    <rPh sb="0" eb="3">
      <t>コウレイシャ</t>
    </rPh>
    <rPh sb="4" eb="6">
      <t>ジンコウ</t>
    </rPh>
    <phoneticPr fontId="1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</si>
  <si>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2">
      <t>ニンテイシャ</t>
    </rPh>
    <rPh sb="12" eb="13">
      <t>スウ</t>
    </rPh>
    <phoneticPr fontId="1"/>
  </si>
  <si>
    <t>石井東</t>
  </si>
  <si>
    <t>石井西</t>
  </si>
  <si>
    <t>久谷</t>
  </si>
  <si>
    <t>興居島</t>
  </si>
  <si>
    <t>中島</t>
  </si>
  <si>
    <t>平成２９年10月１日現在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</si>
</sst>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176" fontId="2" fillId="0" borderId="1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3" fontId="2" fillId="2" borderId="1" xfId="0" applyNumberFormat="1" applyFont="1" applyFill="1" applyBorder="1"/>
    <xf numFmtId="176" fontId="2" fillId="2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/>
    <xf numFmtId="176" fontId="2" fillId="3" borderId="1" xfId="0" applyNumberFormat="1" applyFont="1" applyFill="1" applyBorder="1"/>
    <xf numFmtId="0" fontId="2" fillId="4" borderId="1" xfId="0" applyFont="1" applyFill="1" applyBorder="1" applyAlignment="1">
      <alignment horizontal="right"/>
    </xf>
    <xf numFmtId="3" fontId="2" fillId="4" borderId="1" xfId="0" applyNumberFormat="1" applyFont="1" applyFill="1" applyBorder="1"/>
    <xf numFmtId="176" fontId="2" fillId="4" borderId="1" xfId="0" applyNumberFormat="1" applyFont="1" applyFill="1" applyBorder="1"/>
    <xf numFmtId="3" fontId="0" fillId="0" borderId="0" xfId="0" applyNumberFormat="1"/>
    <xf numFmtId="3" fontId="2" fillId="0" borderId="1" xfId="0" applyNumberFormat="1" applyFont="1" applyFill="1" applyBorder="1"/>
    <xf numFmtId="38" fontId="0" fillId="0" borderId="0" xfId="1" applyFont="1" applyFill="1" applyAlignment="1"/>
    <xf numFmtId="3" fontId="6" fillId="0" borderId="1" xfId="0" applyNumberFormat="1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7" sqref="T7"/>
    </sheetView>
  </sheetViews>
  <sheetFormatPr defaultRowHeight="13.5"/>
  <cols>
    <col min="1" max="1" width="7.125" bestFit="1" customWidth="1"/>
    <col min="2" max="10" width="9.125" customWidth="1"/>
    <col min="11" max="17" width="6.625" customWidth="1"/>
  </cols>
  <sheetData>
    <row r="1" spans="1:17" ht="18.75">
      <c r="A1" s="4" t="s">
        <v>64</v>
      </c>
    </row>
    <row r="3" spans="1:17">
      <c r="A3" t="s">
        <v>70</v>
      </c>
    </row>
    <row r="4" spans="1:17" ht="33.75">
      <c r="A4" s="5" t="s">
        <v>44</v>
      </c>
      <c r="B4" s="5" t="s">
        <v>38</v>
      </c>
      <c r="C4" s="5" t="s">
        <v>39</v>
      </c>
      <c r="D4" s="6" t="s">
        <v>63</v>
      </c>
      <c r="E4" s="7" t="s">
        <v>40</v>
      </c>
      <c r="F4" s="7" t="s">
        <v>41</v>
      </c>
      <c r="G4" s="7" t="s">
        <v>42</v>
      </c>
      <c r="H4" s="6" t="s">
        <v>43</v>
      </c>
      <c r="I4" s="5" t="s">
        <v>37</v>
      </c>
      <c r="J4" s="5" t="s">
        <v>36</v>
      </c>
      <c r="K4" s="7" t="s">
        <v>56</v>
      </c>
      <c r="L4" s="7" t="s">
        <v>57</v>
      </c>
      <c r="M4" s="7" t="s">
        <v>58</v>
      </c>
      <c r="N4" s="7" t="s">
        <v>59</v>
      </c>
      <c r="O4" s="7" t="s">
        <v>60</v>
      </c>
      <c r="P4" s="7" t="s">
        <v>61</v>
      </c>
      <c r="Q4" s="7" t="s">
        <v>62</v>
      </c>
    </row>
    <row r="5" spans="1:17" ht="21" customHeight="1">
      <c r="A5" s="29" t="s">
        <v>54</v>
      </c>
      <c r="B5" s="1" t="s">
        <v>0</v>
      </c>
      <c r="C5" s="18">
        <v>11488</v>
      </c>
      <c r="D5" s="18">
        <v>2663</v>
      </c>
      <c r="E5" s="2">
        <v>1976</v>
      </c>
      <c r="F5" s="2">
        <v>948</v>
      </c>
      <c r="G5" s="2">
        <v>504</v>
      </c>
      <c r="H5" s="3">
        <f>(F5+G5)/E5</f>
        <v>0.73481781376518218</v>
      </c>
      <c r="I5" s="3">
        <f>D5/C5</f>
        <v>0.23180710306406685</v>
      </c>
      <c r="J5" s="18">
        <f>SUM(K5:Q5)</f>
        <v>583</v>
      </c>
      <c r="K5" s="2">
        <v>116</v>
      </c>
      <c r="L5" s="2">
        <v>87</v>
      </c>
      <c r="M5" s="2">
        <v>120</v>
      </c>
      <c r="N5" s="2">
        <v>90</v>
      </c>
      <c r="O5" s="2">
        <v>61</v>
      </c>
      <c r="P5" s="2">
        <v>56</v>
      </c>
      <c r="Q5" s="2">
        <v>53</v>
      </c>
    </row>
    <row r="6" spans="1:17" ht="21" customHeight="1">
      <c r="A6" s="29"/>
      <c r="B6" s="1" t="s">
        <v>2</v>
      </c>
      <c r="C6" s="18">
        <v>11836</v>
      </c>
      <c r="D6" s="18">
        <v>3357</v>
      </c>
      <c r="E6" s="2">
        <v>2543</v>
      </c>
      <c r="F6" s="2">
        <v>1363</v>
      </c>
      <c r="G6" s="2">
        <v>609</v>
      </c>
      <c r="H6" s="3">
        <f t="shared" ref="H6:H55" si="0">(F6+G6)/E6</f>
        <v>0.77546205269366886</v>
      </c>
      <c r="I6" s="3">
        <f t="shared" ref="I6:I55" si="1">D6/C6</f>
        <v>0.28362622507603918</v>
      </c>
      <c r="J6" s="18">
        <f t="shared" ref="J6:J55" si="2">SUM(K6:Q6)</f>
        <v>795</v>
      </c>
      <c r="K6" s="2">
        <v>202</v>
      </c>
      <c r="L6" s="2">
        <v>110</v>
      </c>
      <c r="M6" s="2">
        <v>166</v>
      </c>
      <c r="N6" s="2">
        <v>89</v>
      </c>
      <c r="O6" s="2">
        <v>75</v>
      </c>
      <c r="P6" s="2">
        <v>73</v>
      </c>
      <c r="Q6" s="2">
        <v>80</v>
      </c>
    </row>
    <row r="7" spans="1:17" ht="21" customHeight="1">
      <c r="A7" s="29"/>
      <c r="B7" s="1" t="s">
        <v>1</v>
      </c>
      <c r="C7" s="18">
        <v>25684</v>
      </c>
      <c r="D7" s="18">
        <v>6643</v>
      </c>
      <c r="E7" s="2">
        <v>4794</v>
      </c>
      <c r="F7" s="2">
        <v>2124</v>
      </c>
      <c r="G7" s="2">
        <v>1347</v>
      </c>
      <c r="H7" s="3">
        <f t="shared" si="0"/>
        <v>0.72403003754693362</v>
      </c>
      <c r="I7" s="3">
        <f t="shared" si="1"/>
        <v>0.25864351347142189</v>
      </c>
      <c r="J7" s="18">
        <f t="shared" si="2"/>
        <v>1429</v>
      </c>
      <c r="K7" s="2">
        <v>305</v>
      </c>
      <c r="L7" s="2">
        <v>194</v>
      </c>
      <c r="M7" s="2">
        <v>306</v>
      </c>
      <c r="N7" s="2">
        <v>190</v>
      </c>
      <c r="O7" s="2">
        <v>151</v>
      </c>
      <c r="P7" s="2">
        <v>153</v>
      </c>
      <c r="Q7" s="2">
        <v>130</v>
      </c>
    </row>
    <row r="8" spans="1:17" ht="21" customHeight="1">
      <c r="A8" s="29"/>
      <c r="B8" s="1" t="s">
        <v>3</v>
      </c>
      <c r="C8" s="2">
        <v>500</v>
      </c>
      <c r="D8" s="2">
        <v>236</v>
      </c>
      <c r="E8" s="2">
        <v>175</v>
      </c>
      <c r="F8" s="2">
        <v>88</v>
      </c>
      <c r="G8" s="2">
        <v>37</v>
      </c>
      <c r="H8" s="3">
        <f t="shared" si="0"/>
        <v>0.7142857142857143</v>
      </c>
      <c r="I8" s="3">
        <f t="shared" si="1"/>
        <v>0.47199999999999998</v>
      </c>
      <c r="J8" s="18">
        <f t="shared" si="2"/>
        <v>79</v>
      </c>
      <c r="K8" s="2">
        <v>9</v>
      </c>
      <c r="L8" s="2">
        <v>13</v>
      </c>
      <c r="M8" s="2">
        <v>15</v>
      </c>
      <c r="N8" s="2">
        <v>10</v>
      </c>
      <c r="O8" s="2">
        <v>9</v>
      </c>
      <c r="P8" s="2">
        <v>14</v>
      </c>
      <c r="Q8" s="2">
        <v>9</v>
      </c>
    </row>
    <row r="9" spans="1:17" ht="21" customHeight="1">
      <c r="A9" s="29"/>
      <c r="B9" s="1" t="s">
        <v>4</v>
      </c>
      <c r="C9" s="2">
        <v>6306</v>
      </c>
      <c r="D9" s="2">
        <v>1746</v>
      </c>
      <c r="E9" s="2">
        <v>1172</v>
      </c>
      <c r="F9" s="2">
        <v>376</v>
      </c>
      <c r="G9" s="2">
        <v>402</v>
      </c>
      <c r="H9" s="3">
        <f t="shared" si="0"/>
        <v>0.66382252559726962</v>
      </c>
      <c r="I9" s="3">
        <f t="shared" si="1"/>
        <v>0.27687916270218838</v>
      </c>
      <c r="J9" s="18">
        <f t="shared" si="2"/>
        <v>312</v>
      </c>
      <c r="K9" s="2">
        <v>56</v>
      </c>
      <c r="L9" s="2">
        <v>38</v>
      </c>
      <c r="M9" s="2">
        <v>70</v>
      </c>
      <c r="N9" s="2">
        <v>46</v>
      </c>
      <c r="O9" s="2">
        <v>33</v>
      </c>
      <c r="P9" s="2">
        <v>35</v>
      </c>
      <c r="Q9" s="2">
        <v>34</v>
      </c>
    </row>
    <row r="10" spans="1:17" ht="21" customHeight="1">
      <c r="A10" s="29"/>
      <c r="B10" s="1" t="s">
        <v>5</v>
      </c>
      <c r="C10" s="2">
        <v>8909</v>
      </c>
      <c r="D10" s="2">
        <v>2628</v>
      </c>
      <c r="E10" s="2">
        <v>1929</v>
      </c>
      <c r="F10" s="2">
        <v>875</v>
      </c>
      <c r="G10" s="2">
        <v>508</v>
      </c>
      <c r="H10" s="3">
        <f t="shared" si="0"/>
        <v>0.71695178849144636</v>
      </c>
      <c r="I10" s="3">
        <f t="shared" si="1"/>
        <v>0.29498260186328434</v>
      </c>
      <c r="J10" s="18">
        <f t="shared" si="2"/>
        <v>559</v>
      </c>
      <c r="K10" s="2">
        <v>118</v>
      </c>
      <c r="L10" s="2">
        <v>76</v>
      </c>
      <c r="M10" s="2">
        <v>113</v>
      </c>
      <c r="N10" s="2">
        <v>64</v>
      </c>
      <c r="O10" s="2">
        <v>59</v>
      </c>
      <c r="P10" s="2">
        <v>74</v>
      </c>
      <c r="Q10" s="2">
        <v>55</v>
      </c>
    </row>
    <row r="11" spans="1:17" ht="21" customHeight="1">
      <c r="A11" s="30"/>
      <c r="B11" s="11" t="s">
        <v>45</v>
      </c>
      <c r="C11" s="12">
        <f>SUM(C5:C10)</f>
        <v>64723</v>
      </c>
      <c r="D11" s="12">
        <f t="shared" ref="D11:G11" si="3">SUM(D5:D10)</f>
        <v>17273</v>
      </c>
      <c r="E11" s="12">
        <f t="shared" si="3"/>
        <v>12589</v>
      </c>
      <c r="F11" s="12">
        <f t="shared" si="3"/>
        <v>5774</v>
      </c>
      <c r="G11" s="12">
        <f t="shared" si="3"/>
        <v>3407</v>
      </c>
      <c r="H11" s="13">
        <f t="shared" si="0"/>
        <v>0.72928747319088094</v>
      </c>
      <c r="I11" s="13">
        <f t="shared" si="1"/>
        <v>0.26687576286636899</v>
      </c>
      <c r="J11" s="12">
        <f t="shared" si="2"/>
        <v>3757</v>
      </c>
      <c r="K11" s="12">
        <f>SUM(K5:K10)</f>
        <v>806</v>
      </c>
      <c r="L11" s="12">
        <f t="shared" ref="L11:Q11" si="4">SUM(L5:L10)</f>
        <v>518</v>
      </c>
      <c r="M11" s="12">
        <f t="shared" si="4"/>
        <v>790</v>
      </c>
      <c r="N11" s="12">
        <f t="shared" si="4"/>
        <v>489</v>
      </c>
      <c r="O11" s="12">
        <f t="shared" si="4"/>
        <v>388</v>
      </c>
      <c r="P11" s="12">
        <f t="shared" si="4"/>
        <v>405</v>
      </c>
      <c r="Q11" s="12">
        <f t="shared" si="4"/>
        <v>361</v>
      </c>
    </row>
    <row r="12" spans="1:17" ht="21" customHeight="1">
      <c r="A12" s="31" t="s">
        <v>46</v>
      </c>
      <c r="B12" s="1" t="s">
        <v>6</v>
      </c>
      <c r="C12" s="2">
        <v>9571</v>
      </c>
      <c r="D12" s="2">
        <v>2540</v>
      </c>
      <c r="E12" s="2">
        <v>1820</v>
      </c>
      <c r="F12" s="2">
        <v>799</v>
      </c>
      <c r="G12" s="2">
        <v>491</v>
      </c>
      <c r="H12" s="3">
        <f t="shared" si="0"/>
        <v>0.70879120879120883</v>
      </c>
      <c r="I12" s="3">
        <f t="shared" si="1"/>
        <v>0.26538501723957791</v>
      </c>
      <c r="J12" s="18">
        <f t="shared" si="2"/>
        <v>541</v>
      </c>
      <c r="K12" s="2">
        <v>111</v>
      </c>
      <c r="L12" s="2">
        <v>65</v>
      </c>
      <c r="M12" s="2">
        <v>128</v>
      </c>
      <c r="N12" s="2">
        <v>63</v>
      </c>
      <c r="O12" s="2">
        <v>60</v>
      </c>
      <c r="P12" s="2">
        <v>61</v>
      </c>
      <c r="Q12" s="2">
        <v>53</v>
      </c>
    </row>
    <row r="13" spans="1:17" ht="21" customHeight="1">
      <c r="A13" s="32"/>
      <c r="B13" s="1" t="s">
        <v>65</v>
      </c>
      <c r="C13" s="2">
        <v>30068</v>
      </c>
      <c r="D13" s="2">
        <v>7129</v>
      </c>
      <c r="E13" s="2">
        <v>4991</v>
      </c>
      <c r="F13" s="2">
        <v>1962</v>
      </c>
      <c r="G13" s="2">
        <v>1571</v>
      </c>
      <c r="H13" s="3">
        <f t="shared" si="0"/>
        <v>0.70787417351232218</v>
      </c>
      <c r="I13" s="3">
        <f t="shared" si="1"/>
        <v>0.2370959159239058</v>
      </c>
      <c r="J13" s="18">
        <f t="shared" si="2"/>
        <v>1386</v>
      </c>
      <c r="K13" s="2">
        <v>281</v>
      </c>
      <c r="L13" s="2">
        <v>182</v>
      </c>
      <c r="M13" s="2">
        <v>302</v>
      </c>
      <c r="N13" s="2">
        <v>184</v>
      </c>
      <c r="O13" s="2">
        <v>170</v>
      </c>
      <c r="P13" s="2">
        <v>140</v>
      </c>
      <c r="Q13" s="2">
        <v>127</v>
      </c>
    </row>
    <row r="14" spans="1:17" ht="21" customHeight="1">
      <c r="A14" s="32"/>
      <c r="B14" s="1" t="s">
        <v>66</v>
      </c>
      <c r="C14" s="2">
        <v>29211</v>
      </c>
      <c r="D14" s="2">
        <v>6714</v>
      </c>
      <c r="E14" s="2">
        <v>4865</v>
      </c>
      <c r="F14" s="2">
        <v>2168</v>
      </c>
      <c r="G14" s="2">
        <v>1331</v>
      </c>
      <c r="H14" s="3">
        <f t="shared" si="0"/>
        <v>0.71921891058581711</v>
      </c>
      <c r="I14" s="3">
        <f t="shared" si="1"/>
        <v>0.22984492143370647</v>
      </c>
      <c r="J14" s="18">
        <f t="shared" si="2"/>
        <v>1438</v>
      </c>
      <c r="K14" s="2">
        <v>282</v>
      </c>
      <c r="L14" s="2">
        <v>196</v>
      </c>
      <c r="M14" s="2">
        <v>313</v>
      </c>
      <c r="N14" s="2">
        <v>203</v>
      </c>
      <c r="O14" s="2">
        <v>167</v>
      </c>
      <c r="P14" s="2">
        <v>130</v>
      </c>
      <c r="Q14" s="2">
        <v>147</v>
      </c>
    </row>
    <row r="15" spans="1:17" ht="21" customHeight="1">
      <c r="A15" s="32"/>
      <c r="B15" s="1" t="s">
        <v>67</v>
      </c>
      <c r="C15" s="2">
        <v>10136</v>
      </c>
      <c r="D15" s="2">
        <v>3585</v>
      </c>
      <c r="E15" s="2">
        <v>2582</v>
      </c>
      <c r="F15" s="2">
        <v>1186</v>
      </c>
      <c r="G15" s="2">
        <v>662</v>
      </c>
      <c r="H15" s="3">
        <f t="shared" si="0"/>
        <v>0.71572424477149499</v>
      </c>
      <c r="I15" s="3">
        <f t="shared" si="1"/>
        <v>0.35368981846882397</v>
      </c>
      <c r="J15" s="18">
        <f t="shared" si="2"/>
        <v>798</v>
      </c>
      <c r="K15" s="2">
        <v>153</v>
      </c>
      <c r="L15" s="2">
        <v>89</v>
      </c>
      <c r="M15" s="2">
        <v>162</v>
      </c>
      <c r="N15" s="2">
        <v>121</v>
      </c>
      <c r="O15" s="2">
        <v>82</v>
      </c>
      <c r="P15" s="2">
        <v>102</v>
      </c>
      <c r="Q15" s="2">
        <v>89</v>
      </c>
    </row>
    <row r="16" spans="1:17" ht="21" customHeight="1">
      <c r="A16" s="33"/>
      <c r="B16" s="14" t="s">
        <v>45</v>
      </c>
      <c r="C16" s="15">
        <f>SUM(C12:C15)</f>
        <v>78986</v>
      </c>
      <c r="D16" s="15">
        <f t="shared" ref="D16:G16" si="5">SUM(D12:D15)</f>
        <v>19968</v>
      </c>
      <c r="E16" s="15">
        <f t="shared" si="5"/>
        <v>14258</v>
      </c>
      <c r="F16" s="15">
        <f t="shared" si="5"/>
        <v>6115</v>
      </c>
      <c r="G16" s="15">
        <f t="shared" si="5"/>
        <v>4055</v>
      </c>
      <c r="H16" s="16">
        <f t="shared" si="0"/>
        <v>0.71328377051479874</v>
      </c>
      <c r="I16" s="16">
        <f t="shared" si="1"/>
        <v>0.25280429443192465</v>
      </c>
      <c r="J16" s="15">
        <f t="shared" si="2"/>
        <v>4163</v>
      </c>
      <c r="K16" s="15">
        <f>SUM(K12:K15)</f>
        <v>827</v>
      </c>
      <c r="L16" s="15">
        <f t="shared" ref="L16:Q16" si="6">SUM(L12:L15)</f>
        <v>532</v>
      </c>
      <c r="M16" s="15">
        <f t="shared" si="6"/>
        <v>905</v>
      </c>
      <c r="N16" s="15">
        <f t="shared" si="6"/>
        <v>571</v>
      </c>
      <c r="O16" s="15">
        <f t="shared" si="6"/>
        <v>479</v>
      </c>
      <c r="P16" s="15">
        <f t="shared" si="6"/>
        <v>433</v>
      </c>
      <c r="Q16" s="15">
        <f t="shared" si="6"/>
        <v>416</v>
      </c>
    </row>
    <row r="17" spans="1:17" ht="21" customHeight="1">
      <c r="A17" s="34" t="s">
        <v>47</v>
      </c>
      <c r="B17" s="1" t="s">
        <v>7</v>
      </c>
      <c r="C17" s="2">
        <v>30493</v>
      </c>
      <c r="D17" s="2">
        <v>7019</v>
      </c>
      <c r="E17" s="2">
        <v>5030</v>
      </c>
      <c r="F17" s="2">
        <v>2175</v>
      </c>
      <c r="G17" s="2">
        <v>1372</v>
      </c>
      <c r="H17" s="3">
        <f t="shared" si="0"/>
        <v>0.70516898608349898</v>
      </c>
      <c r="I17" s="3">
        <f t="shared" si="1"/>
        <v>0.23018397665037876</v>
      </c>
      <c r="J17" s="18">
        <f t="shared" si="2"/>
        <v>1457</v>
      </c>
      <c r="K17" s="2">
        <v>270</v>
      </c>
      <c r="L17" s="2">
        <v>171</v>
      </c>
      <c r="M17" s="2">
        <v>340</v>
      </c>
      <c r="N17" s="2">
        <v>214</v>
      </c>
      <c r="O17" s="2">
        <v>166</v>
      </c>
      <c r="P17" s="2">
        <v>147</v>
      </c>
      <c r="Q17" s="2">
        <v>149</v>
      </c>
    </row>
    <row r="18" spans="1:17" ht="21" customHeight="1">
      <c r="A18" s="35"/>
      <c r="B18" s="1" t="s">
        <v>8</v>
      </c>
      <c r="C18" s="2">
        <v>17597</v>
      </c>
      <c r="D18" s="2">
        <v>5200</v>
      </c>
      <c r="E18" s="2">
        <v>3624</v>
      </c>
      <c r="F18" s="2">
        <v>1419</v>
      </c>
      <c r="G18" s="2">
        <v>1136</v>
      </c>
      <c r="H18" s="3">
        <f t="shared" si="0"/>
        <v>0.70502207505518766</v>
      </c>
      <c r="I18" s="3">
        <f t="shared" si="1"/>
        <v>0.29550491561061543</v>
      </c>
      <c r="J18" s="18">
        <f t="shared" si="2"/>
        <v>1044</v>
      </c>
      <c r="K18" s="2">
        <v>219</v>
      </c>
      <c r="L18" s="2">
        <v>119</v>
      </c>
      <c r="M18" s="2">
        <v>251</v>
      </c>
      <c r="N18" s="2">
        <v>143</v>
      </c>
      <c r="O18" s="2">
        <v>117</v>
      </c>
      <c r="P18" s="2">
        <v>100</v>
      </c>
      <c r="Q18" s="2">
        <v>95</v>
      </c>
    </row>
    <row r="19" spans="1:17" ht="21" customHeight="1">
      <c r="A19" s="36"/>
      <c r="B19" s="8" t="s">
        <v>45</v>
      </c>
      <c r="C19" s="9">
        <f>SUM(C17:C18)</f>
        <v>48090</v>
      </c>
      <c r="D19" s="9">
        <f t="shared" ref="D19:G19" si="7">SUM(D17:D18)</f>
        <v>12219</v>
      </c>
      <c r="E19" s="9">
        <f t="shared" si="7"/>
        <v>8654</v>
      </c>
      <c r="F19" s="9">
        <f t="shared" si="7"/>
        <v>3594</v>
      </c>
      <c r="G19" s="9">
        <f t="shared" si="7"/>
        <v>2508</v>
      </c>
      <c r="H19" s="10">
        <f t="shared" si="0"/>
        <v>0.70510746475618213</v>
      </c>
      <c r="I19" s="10">
        <f t="shared" si="1"/>
        <v>0.25408608858390519</v>
      </c>
      <c r="J19" s="9">
        <f t="shared" si="2"/>
        <v>2501</v>
      </c>
      <c r="K19" s="9">
        <f>SUM(K17:K18)</f>
        <v>489</v>
      </c>
      <c r="L19" s="9">
        <f t="shared" ref="L19:Q19" si="8">SUM(L17:L18)</f>
        <v>290</v>
      </c>
      <c r="M19" s="9">
        <f t="shared" si="8"/>
        <v>591</v>
      </c>
      <c r="N19" s="9">
        <f t="shared" si="8"/>
        <v>357</v>
      </c>
      <c r="O19" s="9">
        <f t="shared" si="8"/>
        <v>283</v>
      </c>
      <c r="P19" s="9">
        <f t="shared" si="8"/>
        <v>247</v>
      </c>
      <c r="Q19" s="9">
        <f t="shared" si="8"/>
        <v>244</v>
      </c>
    </row>
    <row r="20" spans="1:17" ht="21" customHeight="1">
      <c r="A20" s="37" t="s">
        <v>48</v>
      </c>
      <c r="B20" s="1" t="s">
        <v>9</v>
      </c>
      <c r="C20" s="19">
        <v>3940</v>
      </c>
      <c r="D20" s="18">
        <v>1148</v>
      </c>
      <c r="E20" s="2">
        <v>885</v>
      </c>
      <c r="F20" s="2">
        <v>471</v>
      </c>
      <c r="G20" s="2">
        <v>175</v>
      </c>
      <c r="H20" s="3">
        <f t="shared" si="0"/>
        <v>0.72994350282485876</v>
      </c>
      <c r="I20" s="3">
        <f t="shared" si="1"/>
        <v>0.29137055837563453</v>
      </c>
      <c r="J20" s="18">
        <f t="shared" si="2"/>
        <v>252</v>
      </c>
      <c r="K20" s="2">
        <v>51</v>
      </c>
      <c r="L20" s="2">
        <v>34</v>
      </c>
      <c r="M20" s="2">
        <v>51</v>
      </c>
      <c r="N20" s="2">
        <v>33</v>
      </c>
      <c r="O20" s="2">
        <v>36</v>
      </c>
      <c r="P20" s="2">
        <v>26</v>
      </c>
      <c r="Q20" s="2">
        <v>21</v>
      </c>
    </row>
    <row r="21" spans="1:17" ht="21" customHeight="1">
      <c r="A21" s="29"/>
      <c r="B21" s="1" t="s">
        <v>10</v>
      </c>
      <c r="C21" s="18">
        <v>9076</v>
      </c>
      <c r="D21" s="18">
        <v>2442</v>
      </c>
      <c r="E21" s="2">
        <v>1861</v>
      </c>
      <c r="F21" s="2">
        <v>1004</v>
      </c>
      <c r="G21" s="2">
        <v>426</v>
      </c>
      <c r="H21" s="3">
        <f t="shared" si="0"/>
        <v>0.76840408382590009</v>
      </c>
      <c r="I21" s="3">
        <f t="shared" si="1"/>
        <v>0.26906126046716616</v>
      </c>
      <c r="J21" s="18">
        <f t="shared" si="2"/>
        <v>540</v>
      </c>
      <c r="K21" s="2">
        <v>111</v>
      </c>
      <c r="L21" s="2">
        <v>66</v>
      </c>
      <c r="M21" s="2">
        <v>125</v>
      </c>
      <c r="N21" s="2">
        <v>80</v>
      </c>
      <c r="O21" s="2">
        <v>62</v>
      </c>
      <c r="P21" s="2">
        <v>40</v>
      </c>
      <c r="Q21" s="2">
        <v>56</v>
      </c>
    </row>
    <row r="22" spans="1:17" ht="21" customHeight="1">
      <c r="A22" s="29"/>
      <c r="B22" s="1" t="s">
        <v>11</v>
      </c>
      <c r="C22" s="18">
        <v>5140</v>
      </c>
      <c r="D22" s="18">
        <v>1639</v>
      </c>
      <c r="E22" s="2">
        <v>1291</v>
      </c>
      <c r="F22" s="20">
        <v>781</v>
      </c>
      <c r="G22" s="2">
        <v>242</v>
      </c>
      <c r="H22" s="3">
        <f t="shared" si="0"/>
        <v>0.79240898528272652</v>
      </c>
      <c r="I22" s="3">
        <f t="shared" si="1"/>
        <v>0.31887159533073928</v>
      </c>
      <c r="J22" s="18">
        <f t="shared" si="2"/>
        <v>428</v>
      </c>
      <c r="K22" s="2">
        <v>91</v>
      </c>
      <c r="L22" s="2">
        <v>59</v>
      </c>
      <c r="M22" s="2">
        <v>102</v>
      </c>
      <c r="N22" s="2">
        <v>46</v>
      </c>
      <c r="O22" s="2">
        <v>47</v>
      </c>
      <c r="P22" s="2">
        <v>37</v>
      </c>
      <c r="Q22" s="2">
        <v>46</v>
      </c>
    </row>
    <row r="23" spans="1:17" ht="21" customHeight="1">
      <c r="A23" s="29"/>
      <c r="B23" s="1" t="s">
        <v>12</v>
      </c>
      <c r="C23" s="18">
        <v>19198</v>
      </c>
      <c r="D23" s="18">
        <v>5591</v>
      </c>
      <c r="E23" s="2">
        <v>4358</v>
      </c>
      <c r="F23" s="2">
        <v>2482</v>
      </c>
      <c r="G23" s="2">
        <v>896</v>
      </c>
      <c r="H23" s="3">
        <f t="shared" si="0"/>
        <v>0.77512620468104632</v>
      </c>
      <c r="I23" s="3">
        <f t="shared" si="1"/>
        <v>0.29122825294301491</v>
      </c>
      <c r="J23" s="18">
        <f t="shared" si="2"/>
        <v>1366</v>
      </c>
      <c r="K23" s="2">
        <v>293</v>
      </c>
      <c r="L23" s="2">
        <v>223</v>
      </c>
      <c r="M23" s="2">
        <v>245</v>
      </c>
      <c r="N23" s="2">
        <v>174</v>
      </c>
      <c r="O23" s="2">
        <v>150</v>
      </c>
      <c r="P23" s="2">
        <v>155</v>
      </c>
      <c r="Q23" s="2">
        <v>126</v>
      </c>
    </row>
    <row r="24" spans="1:17" ht="21" customHeight="1">
      <c r="A24" s="30"/>
      <c r="B24" s="11" t="s">
        <v>45</v>
      </c>
      <c r="C24" s="12">
        <f>SUM(C20:C23)</f>
        <v>37354</v>
      </c>
      <c r="D24" s="12">
        <f t="shared" ref="D24:G24" si="9">SUM(D20:D23)</f>
        <v>10820</v>
      </c>
      <c r="E24" s="12">
        <f t="shared" si="9"/>
        <v>8395</v>
      </c>
      <c r="F24" s="12">
        <f t="shared" si="9"/>
        <v>4738</v>
      </c>
      <c r="G24" s="12">
        <f t="shared" si="9"/>
        <v>1739</v>
      </c>
      <c r="H24" s="13">
        <f t="shared" si="0"/>
        <v>0.77153067301965461</v>
      </c>
      <c r="I24" s="13">
        <f t="shared" si="1"/>
        <v>0.28966108047330941</v>
      </c>
      <c r="J24" s="12">
        <f t="shared" si="2"/>
        <v>2586</v>
      </c>
      <c r="K24" s="12">
        <f>SUM(K20:K23)</f>
        <v>546</v>
      </c>
      <c r="L24" s="12">
        <f t="shared" ref="L24:Q24" si="10">SUM(L20:L23)</f>
        <v>382</v>
      </c>
      <c r="M24" s="12">
        <f t="shared" si="10"/>
        <v>523</v>
      </c>
      <c r="N24" s="12">
        <f t="shared" si="10"/>
        <v>333</v>
      </c>
      <c r="O24" s="12">
        <f t="shared" si="10"/>
        <v>295</v>
      </c>
      <c r="P24" s="12">
        <f t="shared" si="10"/>
        <v>258</v>
      </c>
      <c r="Q24" s="12">
        <f t="shared" si="10"/>
        <v>249</v>
      </c>
    </row>
    <row r="25" spans="1:17" ht="21" customHeight="1">
      <c r="A25" s="31" t="s">
        <v>49</v>
      </c>
      <c r="B25" s="1" t="s">
        <v>13</v>
      </c>
      <c r="C25" s="18">
        <v>32977</v>
      </c>
      <c r="D25" s="18">
        <v>7470</v>
      </c>
      <c r="E25" s="2">
        <v>5617</v>
      </c>
      <c r="F25" s="2">
        <v>2845</v>
      </c>
      <c r="G25" s="2">
        <v>1334</v>
      </c>
      <c r="H25" s="3">
        <f t="shared" si="0"/>
        <v>0.74399145451308524</v>
      </c>
      <c r="I25" s="3">
        <f t="shared" si="1"/>
        <v>0.22652151499529977</v>
      </c>
      <c r="J25" s="18">
        <f t="shared" si="2"/>
        <v>1588</v>
      </c>
      <c r="K25" s="2">
        <v>334</v>
      </c>
      <c r="L25" s="2">
        <v>253</v>
      </c>
      <c r="M25" s="2">
        <v>311</v>
      </c>
      <c r="N25" s="2">
        <v>213</v>
      </c>
      <c r="O25" s="2">
        <v>169</v>
      </c>
      <c r="P25" s="2">
        <v>148</v>
      </c>
      <c r="Q25" s="2">
        <v>160</v>
      </c>
    </row>
    <row r="26" spans="1:17" ht="21" customHeight="1">
      <c r="A26" s="32"/>
      <c r="B26" s="1" t="s">
        <v>14</v>
      </c>
      <c r="C26" s="18">
        <v>11373</v>
      </c>
      <c r="D26" s="18">
        <v>2949</v>
      </c>
      <c r="E26" s="2">
        <v>2268</v>
      </c>
      <c r="F26" s="2">
        <v>1244</v>
      </c>
      <c r="G26" s="2">
        <v>493</v>
      </c>
      <c r="H26" s="3">
        <f t="shared" si="0"/>
        <v>0.76587301587301593</v>
      </c>
      <c r="I26" s="3">
        <f t="shared" si="1"/>
        <v>0.25929833816934844</v>
      </c>
      <c r="J26" s="18">
        <f t="shared" si="2"/>
        <v>673</v>
      </c>
      <c r="K26" s="2">
        <v>151</v>
      </c>
      <c r="L26" s="2">
        <v>95</v>
      </c>
      <c r="M26" s="2">
        <v>147</v>
      </c>
      <c r="N26" s="2">
        <v>84</v>
      </c>
      <c r="O26" s="2">
        <v>76</v>
      </c>
      <c r="P26" s="2">
        <v>60</v>
      </c>
      <c r="Q26" s="2">
        <v>60</v>
      </c>
    </row>
    <row r="27" spans="1:17" ht="21" customHeight="1">
      <c r="A27" s="32"/>
      <c r="B27" s="1" t="s">
        <v>15</v>
      </c>
      <c r="C27" s="18">
        <v>23265</v>
      </c>
      <c r="D27" s="18">
        <v>5597</v>
      </c>
      <c r="E27" s="2">
        <v>4261</v>
      </c>
      <c r="F27" s="2">
        <v>2231</v>
      </c>
      <c r="G27" s="2">
        <v>957</v>
      </c>
      <c r="H27" s="3">
        <f t="shared" si="0"/>
        <v>0.7481811781272002</v>
      </c>
      <c r="I27" s="3">
        <f t="shared" si="1"/>
        <v>0.2405759724908661</v>
      </c>
      <c r="J27" s="18">
        <f t="shared" si="2"/>
        <v>1270</v>
      </c>
      <c r="K27" s="2">
        <v>282</v>
      </c>
      <c r="L27" s="2">
        <v>213</v>
      </c>
      <c r="M27" s="2">
        <v>237</v>
      </c>
      <c r="N27" s="2">
        <v>163</v>
      </c>
      <c r="O27" s="2">
        <v>148</v>
      </c>
      <c r="P27" s="2">
        <v>126</v>
      </c>
      <c r="Q27" s="2">
        <v>101</v>
      </c>
    </row>
    <row r="28" spans="1:17" ht="21" customHeight="1">
      <c r="A28" s="32"/>
      <c r="B28" s="1" t="s">
        <v>16</v>
      </c>
      <c r="C28" s="18">
        <v>21351</v>
      </c>
      <c r="D28" s="18">
        <v>5140</v>
      </c>
      <c r="E28" s="2">
        <v>3899</v>
      </c>
      <c r="F28" s="2">
        <v>2066</v>
      </c>
      <c r="G28" s="2">
        <v>918</v>
      </c>
      <c r="H28" s="3">
        <f t="shared" si="0"/>
        <v>0.76532444216465756</v>
      </c>
      <c r="I28" s="3">
        <f t="shared" si="1"/>
        <v>0.24073813872886515</v>
      </c>
      <c r="J28" s="18">
        <f t="shared" si="2"/>
        <v>1157</v>
      </c>
      <c r="K28" s="2">
        <v>261</v>
      </c>
      <c r="L28" s="2">
        <v>149</v>
      </c>
      <c r="M28" s="2">
        <v>270</v>
      </c>
      <c r="N28" s="2">
        <v>151</v>
      </c>
      <c r="O28" s="2">
        <v>107</v>
      </c>
      <c r="P28" s="2">
        <v>111</v>
      </c>
      <c r="Q28" s="2">
        <v>108</v>
      </c>
    </row>
    <row r="29" spans="1:17" ht="21" customHeight="1">
      <c r="A29" s="33"/>
      <c r="B29" s="14" t="s">
        <v>45</v>
      </c>
      <c r="C29" s="15">
        <f>SUM(C25:C28)</f>
        <v>88966</v>
      </c>
      <c r="D29" s="15">
        <f t="shared" ref="D29:G29" si="11">SUM(D25:D28)</f>
        <v>21156</v>
      </c>
      <c r="E29" s="15">
        <f t="shared" si="11"/>
        <v>16045</v>
      </c>
      <c r="F29" s="15">
        <f t="shared" si="11"/>
        <v>8386</v>
      </c>
      <c r="G29" s="15">
        <f t="shared" si="11"/>
        <v>3702</v>
      </c>
      <c r="H29" s="16">
        <f t="shared" si="0"/>
        <v>0.75338111561234034</v>
      </c>
      <c r="I29" s="16">
        <f t="shared" si="1"/>
        <v>0.23779870961940516</v>
      </c>
      <c r="J29" s="15">
        <f t="shared" si="2"/>
        <v>4688</v>
      </c>
      <c r="K29" s="15">
        <f>SUM(K25:K28)</f>
        <v>1028</v>
      </c>
      <c r="L29" s="15">
        <f t="shared" ref="L29:Q29" si="12">SUM(L25:L28)</f>
        <v>710</v>
      </c>
      <c r="M29" s="15">
        <f t="shared" si="12"/>
        <v>965</v>
      </c>
      <c r="N29" s="15">
        <f t="shared" si="12"/>
        <v>611</v>
      </c>
      <c r="O29" s="15">
        <f t="shared" si="12"/>
        <v>500</v>
      </c>
      <c r="P29" s="15">
        <f t="shared" si="12"/>
        <v>445</v>
      </c>
      <c r="Q29" s="15">
        <f t="shared" si="12"/>
        <v>429</v>
      </c>
    </row>
    <row r="30" spans="1:17" ht="21" customHeight="1">
      <c r="A30" s="26" t="s">
        <v>50</v>
      </c>
      <c r="B30" s="1" t="s">
        <v>17</v>
      </c>
      <c r="C30" s="2">
        <v>23743</v>
      </c>
      <c r="D30" s="2">
        <v>5670</v>
      </c>
      <c r="E30" s="2">
        <v>4019</v>
      </c>
      <c r="F30" s="2">
        <v>1595</v>
      </c>
      <c r="G30" s="2">
        <v>1189</v>
      </c>
      <c r="H30" s="3">
        <f t="shared" si="0"/>
        <v>0.69270962926101021</v>
      </c>
      <c r="I30" s="3">
        <f t="shared" si="1"/>
        <v>0.23880722739333698</v>
      </c>
      <c r="J30" s="18">
        <f t="shared" si="2"/>
        <v>1089</v>
      </c>
      <c r="K30" s="2">
        <v>218</v>
      </c>
      <c r="L30" s="2">
        <v>159</v>
      </c>
      <c r="M30" s="2">
        <v>263</v>
      </c>
      <c r="N30" s="2">
        <v>133</v>
      </c>
      <c r="O30" s="2">
        <v>89</v>
      </c>
      <c r="P30" s="2">
        <v>113</v>
      </c>
      <c r="Q30" s="2">
        <v>114</v>
      </c>
    </row>
    <row r="31" spans="1:17" ht="21" customHeight="1">
      <c r="A31" s="27"/>
      <c r="B31" s="1" t="s">
        <v>18</v>
      </c>
      <c r="C31" s="2">
        <v>12024</v>
      </c>
      <c r="D31" s="2">
        <v>2705</v>
      </c>
      <c r="E31" s="2">
        <v>1877</v>
      </c>
      <c r="F31" s="2">
        <v>673</v>
      </c>
      <c r="G31" s="2">
        <v>553</v>
      </c>
      <c r="H31" s="3">
        <f t="shared" si="0"/>
        <v>0.65316995205114547</v>
      </c>
      <c r="I31" s="3">
        <f t="shared" si="1"/>
        <v>0.22496673320026614</v>
      </c>
      <c r="J31" s="18">
        <f t="shared" si="2"/>
        <v>516</v>
      </c>
      <c r="K31" s="2">
        <v>77</v>
      </c>
      <c r="L31" s="2">
        <v>72</v>
      </c>
      <c r="M31" s="2">
        <v>139</v>
      </c>
      <c r="N31" s="2">
        <v>61</v>
      </c>
      <c r="O31" s="2">
        <v>59</v>
      </c>
      <c r="P31" s="2">
        <v>52</v>
      </c>
      <c r="Q31" s="2">
        <v>56</v>
      </c>
    </row>
    <row r="32" spans="1:17" ht="21" customHeight="1">
      <c r="A32" s="27"/>
      <c r="B32" s="1" t="s">
        <v>19</v>
      </c>
      <c r="C32" s="2">
        <v>19209</v>
      </c>
      <c r="D32" s="2">
        <v>4879</v>
      </c>
      <c r="E32" s="2">
        <v>3428</v>
      </c>
      <c r="F32" s="2">
        <v>1358</v>
      </c>
      <c r="G32" s="2">
        <v>1048</v>
      </c>
      <c r="H32" s="3">
        <f t="shared" si="0"/>
        <v>0.70186697782963825</v>
      </c>
      <c r="I32" s="3">
        <f t="shared" si="1"/>
        <v>0.25399552293195898</v>
      </c>
      <c r="J32" s="18">
        <f t="shared" si="2"/>
        <v>908</v>
      </c>
      <c r="K32" s="2">
        <v>194</v>
      </c>
      <c r="L32" s="2">
        <v>116</v>
      </c>
      <c r="M32" s="2">
        <v>205</v>
      </c>
      <c r="N32" s="2">
        <v>133</v>
      </c>
      <c r="O32" s="2">
        <v>85</v>
      </c>
      <c r="P32" s="2">
        <v>89</v>
      </c>
      <c r="Q32" s="2">
        <v>86</v>
      </c>
    </row>
    <row r="33" spans="1:17" ht="21" customHeight="1">
      <c r="A33" s="27"/>
      <c r="B33" s="1" t="s">
        <v>20</v>
      </c>
      <c r="C33" s="2">
        <v>27531</v>
      </c>
      <c r="D33" s="2">
        <v>6562</v>
      </c>
      <c r="E33" s="2">
        <v>4635</v>
      </c>
      <c r="F33" s="2">
        <v>1834</v>
      </c>
      <c r="G33" s="2">
        <v>1397</v>
      </c>
      <c r="H33" s="3">
        <f t="shared" si="0"/>
        <v>0.69708737864077674</v>
      </c>
      <c r="I33" s="3">
        <f t="shared" si="1"/>
        <v>0.23834949693073262</v>
      </c>
      <c r="J33" s="18">
        <f t="shared" si="2"/>
        <v>1246</v>
      </c>
      <c r="K33" s="2">
        <v>219</v>
      </c>
      <c r="L33" s="2">
        <v>171</v>
      </c>
      <c r="M33" s="2">
        <v>257</v>
      </c>
      <c r="N33" s="2">
        <v>197</v>
      </c>
      <c r="O33" s="2">
        <v>154</v>
      </c>
      <c r="P33" s="2">
        <v>112</v>
      </c>
      <c r="Q33" s="2">
        <v>136</v>
      </c>
    </row>
    <row r="34" spans="1:17" ht="21" customHeight="1">
      <c r="A34" s="28"/>
      <c r="B34" s="8" t="s">
        <v>45</v>
      </c>
      <c r="C34" s="9">
        <f>SUM(C30:C33)</f>
        <v>82507</v>
      </c>
      <c r="D34" s="9">
        <f t="shared" ref="D34:G34" si="13">SUM(D30:D33)</f>
        <v>19816</v>
      </c>
      <c r="E34" s="9">
        <f t="shared" si="13"/>
        <v>13959</v>
      </c>
      <c r="F34" s="9">
        <f t="shared" si="13"/>
        <v>5460</v>
      </c>
      <c r="G34" s="9">
        <f t="shared" si="13"/>
        <v>4187</v>
      </c>
      <c r="H34" s="10">
        <f t="shared" si="0"/>
        <v>0.69109535066981875</v>
      </c>
      <c r="I34" s="10">
        <f t="shared" si="1"/>
        <v>0.24017356103118523</v>
      </c>
      <c r="J34" s="9">
        <f t="shared" si="2"/>
        <v>3759</v>
      </c>
      <c r="K34" s="9">
        <f>SUM(K30:K33)</f>
        <v>708</v>
      </c>
      <c r="L34" s="9">
        <f t="shared" ref="L34:Q34" si="14">SUM(L30:L33)</f>
        <v>518</v>
      </c>
      <c r="M34" s="9">
        <f t="shared" si="14"/>
        <v>864</v>
      </c>
      <c r="N34" s="9">
        <f t="shared" si="14"/>
        <v>524</v>
      </c>
      <c r="O34" s="9">
        <f t="shared" si="14"/>
        <v>387</v>
      </c>
      <c r="P34" s="9">
        <f t="shared" si="14"/>
        <v>366</v>
      </c>
      <c r="Q34" s="9">
        <f t="shared" si="14"/>
        <v>392</v>
      </c>
    </row>
    <row r="35" spans="1:17" ht="21" customHeight="1">
      <c r="A35" s="21" t="s">
        <v>51</v>
      </c>
      <c r="B35" s="1" t="s">
        <v>21</v>
      </c>
      <c r="C35" s="2">
        <v>14814</v>
      </c>
      <c r="D35" s="2">
        <v>4511</v>
      </c>
      <c r="E35" s="2">
        <v>3273</v>
      </c>
      <c r="F35" s="2">
        <v>1434</v>
      </c>
      <c r="G35" s="2">
        <v>881</v>
      </c>
      <c r="H35" s="3">
        <f t="shared" si="0"/>
        <v>0.70730216926367251</v>
      </c>
      <c r="I35" s="3">
        <f t="shared" si="1"/>
        <v>0.30450924800864049</v>
      </c>
      <c r="J35" s="18">
        <f t="shared" si="2"/>
        <v>953</v>
      </c>
      <c r="K35" s="2">
        <v>209</v>
      </c>
      <c r="L35" s="2">
        <v>118</v>
      </c>
      <c r="M35" s="2">
        <v>198</v>
      </c>
      <c r="N35" s="2">
        <v>142</v>
      </c>
      <c r="O35" s="2">
        <v>111</v>
      </c>
      <c r="P35" s="2">
        <v>94</v>
      </c>
      <c r="Q35" s="2">
        <v>81</v>
      </c>
    </row>
    <row r="36" spans="1:17" ht="21" customHeight="1">
      <c r="A36" s="22"/>
      <c r="B36" s="1" t="s">
        <v>22</v>
      </c>
      <c r="C36" s="2">
        <v>5205</v>
      </c>
      <c r="D36" s="2">
        <v>1822</v>
      </c>
      <c r="E36" s="2">
        <v>1357</v>
      </c>
      <c r="F36" s="2">
        <v>670</v>
      </c>
      <c r="G36" s="2">
        <v>335</v>
      </c>
      <c r="H36" s="3">
        <f t="shared" si="0"/>
        <v>0.74060427413411933</v>
      </c>
      <c r="I36" s="3">
        <f t="shared" si="1"/>
        <v>0.35004803073967339</v>
      </c>
      <c r="J36" s="18">
        <f t="shared" si="2"/>
        <v>513</v>
      </c>
      <c r="K36" s="2">
        <v>94</v>
      </c>
      <c r="L36" s="2">
        <v>78</v>
      </c>
      <c r="M36" s="2">
        <v>100</v>
      </c>
      <c r="N36" s="2">
        <v>72</v>
      </c>
      <c r="O36" s="2">
        <v>62</v>
      </c>
      <c r="P36" s="2">
        <v>43</v>
      </c>
      <c r="Q36" s="2">
        <v>64</v>
      </c>
    </row>
    <row r="37" spans="1:17" ht="21" customHeight="1">
      <c r="A37" s="22"/>
      <c r="B37" s="1" t="s">
        <v>23</v>
      </c>
      <c r="C37" s="2">
        <v>7502</v>
      </c>
      <c r="D37" s="2">
        <v>2713</v>
      </c>
      <c r="E37" s="2">
        <v>1964</v>
      </c>
      <c r="F37" s="2">
        <v>892</v>
      </c>
      <c r="G37" s="2">
        <v>510</v>
      </c>
      <c r="H37" s="3">
        <f t="shared" si="0"/>
        <v>0.71384928716904272</v>
      </c>
      <c r="I37" s="3">
        <f t="shared" si="1"/>
        <v>0.36163689682751265</v>
      </c>
      <c r="J37" s="18">
        <f t="shared" si="2"/>
        <v>654</v>
      </c>
      <c r="K37" s="2">
        <v>147</v>
      </c>
      <c r="L37" s="2">
        <v>81</v>
      </c>
      <c r="M37" s="2">
        <v>137</v>
      </c>
      <c r="N37" s="2">
        <v>94</v>
      </c>
      <c r="O37" s="2">
        <v>65</v>
      </c>
      <c r="P37" s="2">
        <v>65</v>
      </c>
      <c r="Q37" s="2">
        <v>65</v>
      </c>
    </row>
    <row r="38" spans="1:17" ht="21" customHeight="1">
      <c r="A38" s="22"/>
      <c r="B38" s="1" t="s">
        <v>68</v>
      </c>
      <c r="C38" s="2">
        <v>1212</v>
      </c>
      <c r="D38" s="2">
        <v>743</v>
      </c>
      <c r="E38" s="2">
        <v>533</v>
      </c>
      <c r="F38" s="2">
        <v>268</v>
      </c>
      <c r="G38" s="2">
        <v>133</v>
      </c>
      <c r="H38" s="3">
        <f t="shared" si="0"/>
        <v>0.75234521575984992</v>
      </c>
      <c r="I38" s="3">
        <f t="shared" si="1"/>
        <v>0.61303630363036299</v>
      </c>
      <c r="J38" s="18">
        <f t="shared" si="2"/>
        <v>206</v>
      </c>
      <c r="K38" s="2">
        <v>45</v>
      </c>
      <c r="L38" s="2">
        <v>36</v>
      </c>
      <c r="M38" s="2">
        <v>43</v>
      </c>
      <c r="N38" s="2">
        <v>25</v>
      </c>
      <c r="O38" s="2">
        <v>25</v>
      </c>
      <c r="P38" s="2">
        <v>19</v>
      </c>
      <c r="Q38" s="2">
        <v>13</v>
      </c>
    </row>
    <row r="39" spans="1:17" ht="21" customHeight="1">
      <c r="A39" s="23"/>
      <c r="B39" s="11" t="s">
        <v>45</v>
      </c>
      <c r="C39" s="12">
        <f>SUM(C35:C38)</f>
        <v>28733</v>
      </c>
      <c r="D39" s="12">
        <f t="shared" ref="D39:G39" si="15">SUM(D35:D38)</f>
        <v>9789</v>
      </c>
      <c r="E39" s="12">
        <f t="shared" si="15"/>
        <v>7127</v>
      </c>
      <c r="F39" s="12">
        <f t="shared" si="15"/>
        <v>3264</v>
      </c>
      <c r="G39" s="12">
        <f t="shared" si="15"/>
        <v>1859</v>
      </c>
      <c r="H39" s="13">
        <f t="shared" si="0"/>
        <v>0.71881577101164584</v>
      </c>
      <c r="I39" s="13">
        <f t="shared" si="1"/>
        <v>0.34068840705808651</v>
      </c>
      <c r="J39" s="12">
        <f t="shared" si="2"/>
        <v>2326</v>
      </c>
      <c r="K39" s="12">
        <f>SUM(K35:K38)</f>
        <v>495</v>
      </c>
      <c r="L39" s="12">
        <f t="shared" ref="L39:Q39" si="16">SUM(L35:L38)</f>
        <v>313</v>
      </c>
      <c r="M39" s="12">
        <f t="shared" si="16"/>
        <v>478</v>
      </c>
      <c r="N39" s="12">
        <f t="shared" si="16"/>
        <v>333</v>
      </c>
      <c r="O39" s="12">
        <f t="shared" si="16"/>
        <v>263</v>
      </c>
      <c r="P39" s="12">
        <f t="shared" si="16"/>
        <v>221</v>
      </c>
      <c r="Q39" s="12">
        <f t="shared" si="16"/>
        <v>223</v>
      </c>
    </row>
    <row r="40" spans="1:17" ht="21" customHeight="1">
      <c r="A40" s="24" t="s">
        <v>55</v>
      </c>
      <c r="B40" s="1" t="s">
        <v>69</v>
      </c>
      <c r="C40" s="2">
        <v>3881</v>
      </c>
      <c r="D40" s="2">
        <v>2507</v>
      </c>
      <c r="E40" s="2">
        <v>1765</v>
      </c>
      <c r="F40" s="2">
        <v>857</v>
      </c>
      <c r="G40" s="2">
        <v>517</v>
      </c>
      <c r="H40" s="3">
        <f t="shared" si="0"/>
        <v>0.7784702549575071</v>
      </c>
      <c r="I40" s="3">
        <f t="shared" si="1"/>
        <v>0.64596753414068542</v>
      </c>
      <c r="J40" s="18">
        <f t="shared" si="2"/>
        <v>729</v>
      </c>
      <c r="K40" s="2">
        <v>207</v>
      </c>
      <c r="L40" s="2">
        <v>94</v>
      </c>
      <c r="M40" s="2">
        <v>140</v>
      </c>
      <c r="N40" s="2">
        <v>82</v>
      </c>
      <c r="O40" s="2">
        <v>68</v>
      </c>
      <c r="P40" s="2">
        <v>76</v>
      </c>
      <c r="Q40" s="2">
        <v>62</v>
      </c>
    </row>
    <row r="41" spans="1:17" ht="21" customHeight="1">
      <c r="A41" s="25"/>
      <c r="B41" s="14" t="s">
        <v>45</v>
      </c>
      <c r="C41" s="15">
        <f>SUM(C40)</f>
        <v>3881</v>
      </c>
      <c r="D41" s="15">
        <f t="shared" ref="D41:G41" si="17">SUM(D40)</f>
        <v>2507</v>
      </c>
      <c r="E41" s="15">
        <f t="shared" si="17"/>
        <v>1765</v>
      </c>
      <c r="F41" s="15">
        <f t="shared" si="17"/>
        <v>857</v>
      </c>
      <c r="G41" s="15">
        <f t="shared" si="17"/>
        <v>517</v>
      </c>
      <c r="H41" s="16">
        <f t="shared" si="0"/>
        <v>0.7784702549575071</v>
      </c>
      <c r="I41" s="16">
        <f t="shared" si="1"/>
        <v>0.64596753414068542</v>
      </c>
      <c r="J41" s="15">
        <f t="shared" si="2"/>
        <v>729</v>
      </c>
      <c r="K41" s="15">
        <f>SUM(K40)</f>
        <v>207</v>
      </c>
      <c r="L41" s="15">
        <f t="shared" ref="L41:Q41" si="18">SUM(L40)</f>
        <v>94</v>
      </c>
      <c r="M41" s="15">
        <f t="shared" si="18"/>
        <v>140</v>
      </c>
      <c r="N41" s="15">
        <f t="shared" si="18"/>
        <v>82</v>
      </c>
      <c r="O41" s="15">
        <f t="shared" si="18"/>
        <v>68</v>
      </c>
      <c r="P41" s="15">
        <f t="shared" si="18"/>
        <v>76</v>
      </c>
      <c r="Q41" s="15">
        <f t="shared" si="18"/>
        <v>62</v>
      </c>
    </row>
    <row r="42" spans="1:17" ht="21" customHeight="1">
      <c r="A42" s="26" t="s">
        <v>52</v>
      </c>
      <c r="B42" s="1" t="s">
        <v>24</v>
      </c>
      <c r="C42" s="2">
        <v>10622</v>
      </c>
      <c r="D42" s="2">
        <v>2704</v>
      </c>
      <c r="E42" s="2">
        <v>1898</v>
      </c>
      <c r="F42" s="2">
        <v>746</v>
      </c>
      <c r="G42" s="2">
        <v>567</v>
      </c>
      <c r="H42" s="3">
        <f t="shared" si="0"/>
        <v>0.69178082191780821</v>
      </c>
      <c r="I42" s="3">
        <f t="shared" si="1"/>
        <v>0.25456599510450012</v>
      </c>
      <c r="J42" s="18">
        <f t="shared" si="2"/>
        <v>493</v>
      </c>
      <c r="K42" s="2">
        <v>112</v>
      </c>
      <c r="L42" s="2">
        <v>74</v>
      </c>
      <c r="M42" s="2">
        <v>106</v>
      </c>
      <c r="N42" s="2">
        <v>60</v>
      </c>
      <c r="O42" s="2">
        <v>51</v>
      </c>
      <c r="P42" s="2">
        <v>50</v>
      </c>
      <c r="Q42" s="2">
        <v>40</v>
      </c>
    </row>
    <row r="43" spans="1:17" ht="21" customHeight="1">
      <c r="A43" s="27"/>
      <c r="B43" s="1" t="s">
        <v>25</v>
      </c>
      <c r="C43" s="2">
        <v>20309</v>
      </c>
      <c r="D43" s="2">
        <v>4813</v>
      </c>
      <c r="E43" s="2">
        <v>3414</v>
      </c>
      <c r="F43" s="2">
        <v>1376</v>
      </c>
      <c r="G43" s="2">
        <v>1023</v>
      </c>
      <c r="H43" s="3">
        <f t="shared" si="0"/>
        <v>0.70269478617457526</v>
      </c>
      <c r="I43" s="3">
        <f t="shared" si="1"/>
        <v>0.23698852725392683</v>
      </c>
      <c r="J43" s="18">
        <f t="shared" si="2"/>
        <v>980</v>
      </c>
      <c r="K43" s="2">
        <v>211</v>
      </c>
      <c r="L43" s="2">
        <v>140</v>
      </c>
      <c r="M43" s="2">
        <v>175</v>
      </c>
      <c r="N43" s="2">
        <v>135</v>
      </c>
      <c r="O43" s="2">
        <v>112</v>
      </c>
      <c r="P43" s="2">
        <v>98</v>
      </c>
      <c r="Q43" s="2">
        <v>109</v>
      </c>
    </row>
    <row r="44" spans="1:17" ht="21" customHeight="1">
      <c r="A44" s="27"/>
      <c r="B44" s="1" t="s">
        <v>27</v>
      </c>
      <c r="C44" s="2">
        <v>12292</v>
      </c>
      <c r="D44" s="2">
        <v>3487</v>
      </c>
      <c r="E44" s="2">
        <v>2530</v>
      </c>
      <c r="F44" s="2">
        <v>1091</v>
      </c>
      <c r="G44" s="2">
        <v>667</v>
      </c>
      <c r="H44" s="3">
        <f t="shared" si="0"/>
        <v>0.69486166007905137</v>
      </c>
      <c r="I44" s="3">
        <f t="shared" si="1"/>
        <v>0.28368044256426944</v>
      </c>
      <c r="J44" s="18">
        <f t="shared" si="2"/>
        <v>671</v>
      </c>
      <c r="K44" s="2">
        <v>129</v>
      </c>
      <c r="L44" s="2">
        <v>103</v>
      </c>
      <c r="M44" s="2">
        <v>147</v>
      </c>
      <c r="N44" s="2">
        <v>94</v>
      </c>
      <c r="O44" s="2">
        <v>73</v>
      </c>
      <c r="P44" s="2">
        <v>65</v>
      </c>
      <c r="Q44" s="2">
        <v>60</v>
      </c>
    </row>
    <row r="45" spans="1:17" ht="21" customHeight="1">
      <c r="A45" s="27"/>
      <c r="B45" s="1" t="s">
        <v>26</v>
      </c>
      <c r="C45" s="2">
        <v>11391</v>
      </c>
      <c r="D45" s="2">
        <v>3314</v>
      </c>
      <c r="E45" s="2">
        <v>2352</v>
      </c>
      <c r="F45" s="2">
        <v>948</v>
      </c>
      <c r="G45" s="2">
        <v>686</v>
      </c>
      <c r="H45" s="3">
        <f t="shared" si="0"/>
        <v>0.69472789115646261</v>
      </c>
      <c r="I45" s="3">
        <f t="shared" si="1"/>
        <v>0.29093143709946451</v>
      </c>
      <c r="J45" s="18">
        <f t="shared" si="2"/>
        <v>667</v>
      </c>
      <c r="K45" s="2">
        <v>148</v>
      </c>
      <c r="L45" s="2">
        <v>103</v>
      </c>
      <c r="M45" s="2">
        <v>118</v>
      </c>
      <c r="N45" s="2">
        <v>97</v>
      </c>
      <c r="O45" s="2">
        <v>79</v>
      </c>
      <c r="P45" s="2">
        <v>68</v>
      </c>
      <c r="Q45" s="2">
        <v>54</v>
      </c>
    </row>
    <row r="46" spans="1:17" ht="21" customHeight="1">
      <c r="A46" s="28"/>
      <c r="B46" s="8" t="s">
        <v>45</v>
      </c>
      <c r="C46" s="9">
        <f>SUM(C42:C45)</f>
        <v>54614</v>
      </c>
      <c r="D46" s="9">
        <f t="shared" ref="D46:G46" si="19">SUM(D42:D45)</f>
        <v>14318</v>
      </c>
      <c r="E46" s="9">
        <f t="shared" si="19"/>
        <v>10194</v>
      </c>
      <c r="F46" s="9">
        <f t="shared" si="19"/>
        <v>4161</v>
      </c>
      <c r="G46" s="9">
        <f t="shared" si="19"/>
        <v>2943</v>
      </c>
      <c r="H46" s="10">
        <f t="shared" si="0"/>
        <v>0.69688051795173633</v>
      </c>
      <c r="I46" s="10">
        <f t="shared" si="1"/>
        <v>0.26216720987292635</v>
      </c>
      <c r="J46" s="9">
        <f t="shared" si="2"/>
        <v>2811</v>
      </c>
      <c r="K46" s="9">
        <f>SUM(K42:K45)</f>
        <v>600</v>
      </c>
      <c r="L46" s="9">
        <f t="shared" ref="L46:Q46" si="20">SUM(L42:L45)</f>
        <v>420</v>
      </c>
      <c r="M46" s="9">
        <f t="shared" si="20"/>
        <v>546</v>
      </c>
      <c r="N46" s="9">
        <f t="shared" si="20"/>
        <v>386</v>
      </c>
      <c r="O46" s="9">
        <f t="shared" si="20"/>
        <v>315</v>
      </c>
      <c r="P46" s="9">
        <f t="shared" si="20"/>
        <v>281</v>
      </c>
      <c r="Q46" s="9">
        <f t="shared" si="20"/>
        <v>263</v>
      </c>
    </row>
    <row r="47" spans="1:17" ht="21" customHeight="1">
      <c r="A47" s="21" t="s">
        <v>53</v>
      </c>
      <c r="B47" s="1" t="s">
        <v>28</v>
      </c>
      <c r="C47" s="2">
        <v>1185</v>
      </c>
      <c r="D47" s="2">
        <v>565</v>
      </c>
      <c r="E47" s="2">
        <v>391</v>
      </c>
      <c r="F47" s="2">
        <v>144</v>
      </c>
      <c r="G47" s="2">
        <v>105</v>
      </c>
      <c r="H47" s="3">
        <f t="shared" si="0"/>
        <v>0.63682864450127874</v>
      </c>
      <c r="I47" s="3">
        <f t="shared" si="1"/>
        <v>0.47679324894514769</v>
      </c>
      <c r="J47" s="18">
        <f t="shared" si="2"/>
        <v>109</v>
      </c>
      <c r="K47" s="2">
        <v>21</v>
      </c>
      <c r="L47" s="2">
        <v>9</v>
      </c>
      <c r="M47" s="2">
        <v>28</v>
      </c>
      <c r="N47" s="2">
        <v>14</v>
      </c>
      <c r="O47" s="2">
        <v>15</v>
      </c>
      <c r="P47" s="2">
        <v>12</v>
      </c>
      <c r="Q47" s="2">
        <v>10</v>
      </c>
    </row>
    <row r="48" spans="1:17" ht="21" customHeight="1">
      <c r="A48" s="22"/>
      <c r="B48" s="1" t="s">
        <v>29</v>
      </c>
      <c r="C48" s="2">
        <v>841</v>
      </c>
      <c r="D48" s="2">
        <v>471</v>
      </c>
      <c r="E48" s="2">
        <v>328</v>
      </c>
      <c r="F48" s="2">
        <v>140</v>
      </c>
      <c r="G48" s="2">
        <v>87</v>
      </c>
      <c r="H48" s="3">
        <f t="shared" si="0"/>
        <v>0.69207317073170727</v>
      </c>
      <c r="I48" s="3">
        <f t="shared" si="1"/>
        <v>0.56004756242568376</v>
      </c>
      <c r="J48" s="18">
        <f t="shared" si="2"/>
        <v>132</v>
      </c>
      <c r="K48" s="2">
        <v>21</v>
      </c>
      <c r="L48" s="2">
        <v>18</v>
      </c>
      <c r="M48" s="2">
        <v>21</v>
      </c>
      <c r="N48" s="2">
        <v>18</v>
      </c>
      <c r="O48" s="2">
        <v>22</v>
      </c>
      <c r="P48" s="2">
        <v>14</v>
      </c>
      <c r="Q48" s="2">
        <v>18</v>
      </c>
    </row>
    <row r="49" spans="1:17" ht="21" customHeight="1">
      <c r="A49" s="22"/>
      <c r="B49" s="1" t="s">
        <v>30</v>
      </c>
      <c r="C49" s="2">
        <v>2010</v>
      </c>
      <c r="D49" s="2">
        <v>768</v>
      </c>
      <c r="E49" s="2">
        <v>519</v>
      </c>
      <c r="F49" s="2">
        <v>189</v>
      </c>
      <c r="G49" s="2">
        <v>161</v>
      </c>
      <c r="H49" s="3">
        <f t="shared" si="0"/>
        <v>0.67437379576107903</v>
      </c>
      <c r="I49" s="3">
        <f t="shared" si="1"/>
        <v>0.38208955223880597</v>
      </c>
      <c r="J49" s="18">
        <f t="shared" si="2"/>
        <v>186</v>
      </c>
      <c r="K49" s="2">
        <v>29</v>
      </c>
      <c r="L49" s="2">
        <v>22</v>
      </c>
      <c r="M49" s="2">
        <v>30</v>
      </c>
      <c r="N49" s="2">
        <v>29</v>
      </c>
      <c r="O49" s="2">
        <v>26</v>
      </c>
      <c r="P49" s="2">
        <v>23</v>
      </c>
      <c r="Q49" s="2">
        <v>27</v>
      </c>
    </row>
    <row r="50" spans="1:17" ht="21" customHeight="1">
      <c r="A50" s="22"/>
      <c r="B50" s="1" t="s">
        <v>32</v>
      </c>
      <c r="C50" s="2">
        <v>2112</v>
      </c>
      <c r="D50" s="2">
        <v>830</v>
      </c>
      <c r="E50" s="2">
        <v>569</v>
      </c>
      <c r="F50" s="2">
        <v>215</v>
      </c>
      <c r="G50" s="2">
        <v>154</v>
      </c>
      <c r="H50" s="3">
        <f t="shared" si="0"/>
        <v>0.64850615114235499</v>
      </c>
      <c r="I50" s="3">
        <f t="shared" si="1"/>
        <v>0.39299242424242425</v>
      </c>
      <c r="J50" s="18">
        <f t="shared" si="2"/>
        <v>204</v>
      </c>
      <c r="K50" s="2">
        <v>42</v>
      </c>
      <c r="L50" s="2">
        <v>29</v>
      </c>
      <c r="M50" s="2">
        <v>29</v>
      </c>
      <c r="N50" s="2">
        <v>25</v>
      </c>
      <c r="O50" s="2">
        <v>28</v>
      </c>
      <c r="P50" s="2">
        <v>20</v>
      </c>
      <c r="Q50" s="2">
        <v>31</v>
      </c>
    </row>
    <row r="51" spans="1:17" ht="21" customHeight="1">
      <c r="A51" s="22"/>
      <c r="B51" s="1" t="s">
        <v>34</v>
      </c>
      <c r="C51" s="2">
        <v>7978</v>
      </c>
      <c r="D51" s="2">
        <v>2600</v>
      </c>
      <c r="E51" s="2">
        <v>1850</v>
      </c>
      <c r="F51" s="2">
        <v>791</v>
      </c>
      <c r="G51" s="2">
        <v>509</v>
      </c>
      <c r="H51" s="3">
        <f t="shared" si="0"/>
        <v>0.70270270270270274</v>
      </c>
      <c r="I51" s="3">
        <f t="shared" si="1"/>
        <v>0.32589621459012286</v>
      </c>
      <c r="J51" s="18">
        <f t="shared" si="2"/>
        <v>526</v>
      </c>
      <c r="K51" s="2">
        <v>122</v>
      </c>
      <c r="L51" s="2">
        <v>52</v>
      </c>
      <c r="M51" s="2">
        <v>108</v>
      </c>
      <c r="N51" s="2">
        <v>67</v>
      </c>
      <c r="O51" s="2">
        <v>55</v>
      </c>
      <c r="P51" s="2">
        <v>64</v>
      </c>
      <c r="Q51" s="2">
        <v>58</v>
      </c>
    </row>
    <row r="52" spans="1:17" ht="21" customHeight="1">
      <c r="A52" s="22"/>
      <c r="B52" s="1" t="s">
        <v>31</v>
      </c>
      <c r="C52" s="2">
        <v>5746</v>
      </c>
      <c r="D52" s="2">
        <v>1891</v>
      </c>
      <c r="E52" s="2">
        <v>1326</v>
      </c>
      <c r="F52" s="2">
        <v>528</v>
      </c>
      <c r="G52" s="2">
        <v>364</v>
      </c>
      <c r="H52" s="3">
        <f t="shared" si="0"/>
        <v>0.67269984917043746</v>
      </c>
      <c r="I52" s="3">
        <f t="shared" si="1"/>
        <v>0.32909850330664808</v>
      </c>
      <c r="J52" s="18">
        <f t="shared" si="2"/>
        <v>371</v>
      </c>
      <c r="K52" s="2">
        <v>63</v>
      </c>
      <c r="L52" s="2">
        <v>48</v>
      </c>
      <c r="M52" s="2">
        <v>68</v>
      </c>
      <c r="N52" s="2">
        <v>45</v>
      </c>
      <c r="O52" s="2">
        <v>43</v>
      </c>
      <c r="P52" s="2">
        <v>53</v>
      </c>
      <c r="Q52" s="2">
        <v>51</v>
      </c>
    </row>
    <row r="53" spans="1:17" ht="21" customHeight="1">
      <c r="A53" s="22"/>
      <c r="B53" s="1" t="s">
        <v>33</v>
      </c>
      <c r="C53" s="2">
        <v>7259</v>
      </c>
      <c r="D53" s="2">
        <v>2381</v>
      </c>
      <c r="E53" s="2">
        <v>1645</v>
      </c>
      <c r="F53" s="2">
        <v>586</v>
      </c>
      <c r="G53" s="2">
        <v>502</v>
      </c>
      <c r="H53" s="3">
        <f t="shared" si="0"/>
        <v>0.66139817629179332</v>
      </c>
      <c r="I53" s="3">
        <f t="shared" si="1"/>
        <v>0.328006612481058</v>
      </c>
      <c r="J53" s="18">
        <f t="shared" si="2"/>
        <v>448</v>
      </c>
      <c r="K53" s="2">
        <v>93</v>
      </c>
      <c r="L53" s="2">
        <v>53</v>
      </c>
      <c r="M53" s="2">
        <v>97</v>
      </c>
      <c r="N53" s="2">
        <v>66</v>
      </c>
      <c r="O53" s="2">
        <v>37</v>
      </c>
      <c r="P53" s="2">
        <v>56</v>
      </c>
      <c r="Q53" s="2">
        <v>46</v>
      </c>
    </row>
    <row r="54" spans="1:17" ht="21" customHeight="1">
      <c r="A54" s="23"/>
      <c r="B54" s="11" t="s">
        <v>45</v>
      </c>
      <c r="C54" s="12">
        <f>SUM(C47:C53)</f>
        <v>27131</v>
      </c>
      <c r="D54" s="12">
        <f t="shared" ref="D54:G54" si="21">SUM(D47:D53)</f>
        <v>9506</v>
      </c>
      <c r="E54" s="12">
        <f t="shared" si="21"/>
        <v>6628</v>
      </c>
      <c r="F54" s="12">
        <f t="shared" si="21"/>
        <v>2593</v>
      </c>
      <c r="G54" s="12">
        <f t="shared" si="21"/>
        <v>1882</v>
      </c>
      <c r="H54" s="13">
        <f t="shared" si="0"/>
        <v>0.67516596258298134</v>
      </c>
      <c r="I54" s="13">
        <f t="shared" si="1"/>
        <v>0.35037411079576869</v>
      </c>
      <c r="J54" s="12">
        <f t="shared" si="2"/>
        <v>1976</v>
      </c>
      <c r="K54" s="12">
        <f>SUM(K47:K53)</f>
        <v>391</v>
      </c>
      <c r="L54" s="12">
        <f t="shared" ref="L54:Q54" si="22">SUM(L47:L53)</f>
        <v>231</v>
      </c>
      <c r="M54" s="12">
        <f t="shared" si="22"/>
        <v>381</v>
      </c>
      <c r="N54" s="12">
        <f t="shared" si="22"/>
        <v>264</v>
      </c>
      <c r="O54" s="12">
        <f t="shared" si="22"/>
        <v>226</v>
      </c>
      <c r="P54" s="12">
        <f t="shared" si="22"/>
        <v>242</v>
      </c>
      <c r="Q54" s="12">
        <f t="shared" si="22"/>
        <v>241</v>
      </c>
    </row>
    <row r="55" spans="1:17" ht="21" customHeight="1">
      <c r="A55" s="1"/>
      <c r="B55" s="1" t="s">
        <v>35</v>
      </c>
      <c r="C55" s="2">
        <f>SUM(C54,C46,C41,C39,C34,C29,C24,C19,C16,C11)</f>
        <v>514985</v>
      </c>
      <c r="D55" s="2">
        <f t="shared" ref="D55:G55" si="23">SUM(D54,D46,D41,D39,D34,D29,D24,D19,D16,D11)</f>
        <v>137372</v>
      </c>
      <c r="E55" s="2">
        <f t="shared" si="23"/>
        <v>99614</v>
      </c>
      <c r="F55" s="2">
        <f t="shared" si="23"/>
        <v>44942</v>
      </c>
      <c r="G55" s="2">
        <f t="shared" si="23"/>
        <v>26799</v>
      </c>
      <c r="H55" s="3">
        <f t="shared" si="0"/>
        <v>0.72018993314192781</v>
      </c>
      <c r="I55" s="3">
        <f t="shared" si="1"/>
        <v>0.26674951697622262</v>
      </c>
      <c r="J55" s="18">
        <f t="shared" si="2"/>
        <v>29296</v>
      </c>
      <c r="K55" s="2">
        <f>SUM(K54,K46,K41,K39,K34,K29,K24,K19,K16,K11)</f>
        <v>6097</v>
      </c>
      <c r="L55" s="2">
        <f t="shared" ref="L55:Q55" si="24">SUM(L54,L46,L41,L39,L34,L29,L24,L19,L16,L11)</f>
        <v>4008</v>
      </c>
      <c r="M55" s="2">
        <f t="shared" si="24"/>
        <v>6183</v>
      </c>
      <c r="N55" s="2">
        <f t="shared" si="24"/>
        <v>3950</v>
      </c>
      <c r="O55" s="2">
        <f t="shared" si="24"/>
        <v>3204</v>
      </c>
      <c r="P55" s="2">
        <f t="shared" si="24"/>
        <v>2974</v>
      </c>
      <c r="Q55" s="2">
        <f t="shared" si="24"/>
        <v>2880</v>
      </c>
    </row>
    <row r="57" spans="1:17">
      <c r="K57" s="17"/>
    </row>
  </sheetData>
  <mergeCells count="10">
    <mergeCell ref="A35:A39"/>
    <mergeCell ref="A40:A41"/>
    <mergeCell ref="A42:A46"/>
    <mergeCell ref="A47:A54"/>
    <mergeCell ref="A5:A11"/>
    <mergeCell ref="A12:A16"/>
    <mergeCell ref="A17:A19"/>
    <mergeCell ref="A20:A24"/>
    <mergeCell ref="A25:A29"/>
    <mergeCell ref="A30:A34"/>
  </mergeCells>
  <phoneticPr fontId="1"/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ws1473</dc:creator>
  <cp:lastModifiedBy>nt069002</cp:lastModifiedBy>
  <cp:lastPrinted>2016-10-27T06:04:37Z</cp:lastPrinted>
  <dcterms:created xsi:type="dcterms:W3CDTF">2016-04-22T01:17:42Z</dcterms:created>
  <dcterms:modified xsi:type="dcterms:W3CDTF">2017-10-30T08:21:08Z</dcterms:modified>
</cp:coreProperties>
</file>