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685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L41" i="1" l="1"/>
  <c r="L46" i="1"/>
  <c r="L54" i="1"/>
  <c r="M55" i="1"/>
  <c r="N55" i="1"/>
  <c r="O55" i="1"/>
  <c r="P55" i="1"/>
  <c r="Q55" i="1"/>
  <c r="K55" i="1"/>
  <c r="C54" i="1" l="1"/>
  <c r="C24" i="1" l="1"/>
  <c r="J6" i="1" l="1"/>
  <c r="J7" i="1"/>
  <c r="J8" i="1"/>
  <c r="J9" i="1"/>
  <c r="J10" i="1"/>
  <c r="J12" i="1"/>
  <c r="J13" i="1"/>
  <c r="J14" i="1"/>
  <c r="J15" i="1"/>
  <c r="J17" i="1"/>
  <c r="J18" i="1"/>
  <c r="J20" i="1"/>
  <c r="J21" i="1"/>
  <c r="J22" i="1"/>
  <c r="J23" i="1"/>
  <c r="J25" i="1"/>
  <c r="J26" i="1"/>
  <c r="J27" i="1"/>
  <c r="J28" i="1"/>
  <c r="J30" i="1"/>
  <c r="J31" i="1"/>
  <c r="J32" i="1"/>
  <c r="J33" i="1"/>
  <c r="J35" i="1"/>
  <c r="J36" i="1"/>
  <c r="J37" i="1"/>
  <c r="J38" i="1"/>
  <c r="J40" i="1"/>
  <c r="J42" i="1"/>
  <c r="J43" i="1"/>
  <c r="J44" i="1"/>
  <c r="J45" i="1"/>
  <c r="J47" i="1"/>
  <c r="J48" i="1"/>
  <c r="J49" i="1"/>
  <c r="M54" i="1"/>
  <c r="N54" i="1"/>
  <c r="O54" i="1"/>
  <c r="P54" i="1"/>
  <c r="Q54" i="1"/>
  <c r="K54" i="1"/>
  <c r="M46" i="1"/>
  <c r="N46" i="1"/>
  <c r="O46" i="1"/>
  <c r="P46" i="1"/>
  <c r="Q46" i="1"/>
  <c r="K46" i="1"/>
  <c r="M41" i="1"/>
  <c r="N41" i="1"/>
  <c r="O41" i="1"/>
  <c r="P41" i="1"/>
  <c r="Q41" i="1"/>
  <c r="K41" i="1"/>
  <c r="L39" i="1"/>
  <c r="M39" i="1"/>
  <c r="N39" i="1"/>
  <c r="O39" i="1"/>
  <c r="P39" i="1"/>
  <c r="Q39" i="1"/>
  <c r="K39" i="1"/>
  <c r="L34" i="1"/>
  <c r="M34" i="1"/>
  <c r="N34" i="1"/>
  <c r="O34" i="1"/>
  <c r="P34" i="1"/>
  <c r="Q34" i="1"/>
  <c r="K34" i="1"/>
  <c r="L29" i="1"/>
  <c r="M29" i="1"/>
  <c r="N29" i="1"/>
  <c r="O29" i="1"/>
  <c r="P29" i="1"/>
  <c r="Q29" i="1"/>
  <c r="K29" i="1"/>
  <c r="L24" i="1"/>
  <c r="M24" i="1"/>
  <c r="N24" i="1"/>
  <c r="O24" i="1"/>
  <c r="P24" i="1"/>
  <c r="Q24" i="1"/>
  <c r="K24" i="1"/>
  <c r="L19" i="1"/>
  <c r="M19" i="1"/>
  <c r="N19" i="1"/>
  <c r="O19" i="1"/>
  <c r="P19" i="1"/>
  <c r="Q19" i="1"/>
  <c r="K19" i="1"/>
  <c r="L16" i="1"/>
  <c r="M16" i="1"/>
  <c r="N16" i="1"/>
  <c r="O16" i="1"/>
  <c r="P16" i="1"/>
  <c r="Q16" i="1"/>
  <c r="K16" i="1"/>
  <c r="I6" i="1"/>
  <c r="I7" i="1"/>
  <c r="I8" i="1"/>
  <c r="I9" i="1"/>
  <c r="I10" i="1"/>
  <c r="I12" i="1"/>
  <c r="I13" i="1"/>
  <c r="I14" i="1"/>
  <c r="I15" i="1"/>
  <c r="I17" i="1"/>
  <c r="I18" i="1"/>
  <c r="I20" i="1"/>
  <c r="I21" i="1"/>
  <c r="I22" i="1"/>
  <c r="I23" i="1"/>
  <c r="I25" i="1"/>
  <c r="I26" i="1"/>
  <c r="I27" i="1"/>
  <c r="I28" i="1"/>
  <c r="I30" i="1"/>
  <c r="I31" i="1"/>
  <c r="I32" i="1"/>
  <c r="I33" i="1"/>
  <c r="I35" i="1"/>
  <c r="I36" i="1"/>
  <c r="I37" i="1"/>
  <c r="I38" i="1"/>
  <c r="I40" i="1"/>
  <c r="I42" i="1"/>
  <c r="I43" i="1"/>
  <c r="I44" i="1"/>
  <c r="I45" i="1"/>
  <c r="I47" i="1"/>
  <c r="I48" i="1"/>
  <c r="I49" i="1"/>
  <c r="I50" i="1"/>
  <c r="I51" i="1"/>
  <c r="I52" i="1"/>
  <c r="I53" i="1"/>
  <c r="I5" i="1"/>
  <c r="D54" i="1"/>
  <c r="E54" i="1"/>
  <c r="F54" i="1"/>
  <c r="G54" i="1"/>
  <c r="D46" i="1"/>
  <c r="E46" i="1"/>
  <c r="F46" i="1"/>
  <c r="G46" i="1"/>
  <c r="C46" i="1"/>
  <c r="D41" i="1"/>
  <c r="E41" i="1"/>
  <c r="F41" i="1"/>
  <c r="G41" i="1"/>
  <c r="H41" i="1" s="1"/>
  <c r="C41" i="1"/>
  <c r="D39" i="1"/>
  <c r="E39" i="1"/>
  <c r="F39" i="1"/>
  <c r="G39" i="1"/>
  <c r="C39" i="1"/>
  <c r="D34" i="1"/>
  <c r="E34" i="1"/>
  <c r="F34" i="1"/>
  <c r="G34" i="1"/>
  <c r="C34" i="1"/>
  <c r="D29" i="1"/>
  <c r="E29" i="1"/>
  <c r="F29" i="1"/>
  <c r="G29" i="1"/>
  <c r="C29" i="1"/>
  <c r="D24" i="1"/>
  <c r="I24" i="1" s="1"/>
  <c r="E24" i="1"/>
  <c r="F24" i="1"/>
  <c r="G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H6" i="1"/>
  <c r="H7" i="1"/>
  <c r="H8" i="1"/>
  <c r="H9" i="1"/>
  <c r="H10" i="1"/>
  <c r="H12" i="1"/>
  <c r="H13" i="1"/>
  <c r="H14" i="1"/>
  <c r="H15" i="1"/>
  <c r="H17" i="1"/>
  <c r="H18" i="1"/>
  <c r="H20" i="1"/>
  <c r="H21" i="1"/>
  <c r="H22" i="1"/>
  <c r="H23" i="1"/>
  <c r="H25" i="1"/>
  <c r="H26" i="1"/>
  <c r="H27" i="1"/>
  <c r="H28" i="1"/>
  <c r="H30" i="1"/>
  <c r="H31" i="1"/>
  <c r="H32" i="1"/>
  <c r="H33" i="1"/>
  <c r="H35" i="1"/>
  <c r="H36" i="1"/>
  <c r="H37" i="1"/>
  <c r="H38" i="1"/>
  <c r="H40" i="1"/>
  <c r="H42" i="1"/>
  <c r="H43" i="1"/>
  <c r="H44" i="1"/>
  <c r="H45" i="1"/>
  <c r="H47" i="1"/>
  <c r="H48" i="1"/>
  <c r="H49" i="1"/>
  <c r="H50" i="1"/>
  <c r="H51" i="1"/>
  <c r="H52" i="1"/>
  <c r="H53" i="1"/>
  <c r="H5" i="1"/>
  <c r="H24" i="1" l="1"/>
  <c r="I41" i="1"/>
  <c r="I19" i="1"/>
  <c r="C55" i="1"/>
  <c r="J53" i="1"/>
  <c r="J50" i="1"/>
  <c r="J51" i="1"/>
  <c r="J52" i="1"/>
  <c r="J19" i="1"/>
  <c r="J46" i="1"/>
  <c r="H54" i="1"/>
  <c r="I54" i="1"/>
  <c r="I46" i="1"/>
  <c r="H39" i="1"/>
  <c r="I39" i="1"/>
  <c r="H34" i="1"/>
  <c r="I34" i="1"/>
  <c r="H29" i="1"/>
  <c r="I29" i="1"/>
  <c r="J41" i="1"/>
  <c r="J39" i="1"/>
  <c r="J34" i="1"/>
  <c r="J29" i="1"/>
  <c r="J24" i="1"/>
  <c r="J16" i="1"/>
  <c r="H46" i="1"/>
  <c r="F55" i="1"/>
  <c r="G55" i="1"/>
  <c r="D55" i="1"/>
  <c r="E55" i="1"/>
  <c r="H19" i="1"/>
  <c r="H16" i="1"/>
  <c r="I16" i="1"/>
  <c r="H11" i="1"/>
  <c r="I11" i="1"/>
  <c r="L11" i="1"/>
  <c r="M11" i="1"/>
  <c r="N11" i="1"/>
  <c r="O11" i="1"/>
  <c r="P11" i="1"/>
  <c r="Q11" i="1"/>
  <c r="K11" i="1"/>
  <c r="I55" i="1" l="1"/>
  <c r="H55" i="1"/>
  <c r="J11" i="1"/>
  <c r="J5" i="1"/>
  <c r="L55" i="1" l="1"/>
  <c r="J55" i="1" s="1"/>
  <c r="J54" i="1"/>
</calcChain>
</file>

<file path=xl/sharedStrings.xml><?xml version="1.0" encoding="utf-8"?>
<sst xmlns="http://schemas.openxmlformats.org/spreadsheetml/2006/main" count="80" uniqueCount="70">
  <si>
    <t>道後</t>
  </si>
  <si>
    <t>桑原</t>
  </si>
  <si>
    <t>湯築</t>
  </si>
  <si>
    <t>五明</t>
  </si>
  <si>
    <t>伊台</t>
  </si>
  <si>
    <t>湯山</t>
  </si>
  <si>
    <t>浮穴</t>
  </si>
  <si>
    <t>久米</t>
  </si>
  <si>
    <t>小野</t>
  </si>
  <si>
    <t>番町</t>
  </si>
  <si>
    <t>東雲</t>
  </si>
  <si>
    <t>八坂</t>
  </si>
  <si>
    <t>素鵞</t>
  </si>
  <si>
    <t>雄郡</t>
  </si>
  <si>
    <t>新玉</t>
  </si>
  <si>
    <t>清水</t>
  </si>
  <si>
    <t>味酒</t>
  </si>
  <si>
    <t>余土</t>
  </si>
  <si>
    <t>垣生</t>
  </si>
  <si>
    <t>生石</t>
  </si>
  <si>
    <t>味生</t>
  </si>
  <si>
    <t>宮前</t>
  </si>
  <si>
    <t>三津浜</t>
  </si>
  <si>
    <t>高浜</t>
  </si>
  <si>
    <t>潮見</t>
  </si>
  <si>
    <t>久枝</t>
  </si>
  <si>
    <t>堀江</t>
  </si>
  <si>
    <t>和気</t>
  </si>
  <si>
    <t>浅海</t>
  </si>
  <si>
    <t>立岩</t>
  </si>
  <si>
    <t>難波</t>
  </si>
  <si>
    <t>河野</t>
  </si>
  <si>
    <t>正岡</t>
  </si>
  <si>
    <t>粟井</t>
  </si>
  <si>
    <t>北条</t>
  </si>
  <si>
    <t>総計</t>
  </si>
  <si>
    <t>認定者数</t>
    <rPh sb="0" eb="3">
      <t>ニンテイシャ</t>
    </rPh>
    <rPh sb="3" eb="4">
      <t>スウ</t>
    </rPh>
    <phoneticPr fontId="1"/>
  </si>
  <si>
    <t>高齢化率</t>
    <rPh sb="0" eb="3">
      <t>コウレイカ</t>
    </rPh>
    <rPh sb="3" eb="4">
      <t>リツ</t>
    </rPh>
    <phoneticPr fontId="1"/>
  </si>
  <si>
    <t>圏域</t>
    <rPh sb="0" eb="2">
      <t>ケンイキ</t>
    </rPh>
    <phoneticPr fontId="1"/>
  </si>
  <si>
    <t>人口</t>
    <rPh sb="0" eb="2">
      <t>ジンコウ</t>
    </rPh>
    <phoneticPr fontId="1"/>
  </si>
  <si>
    <t>A
高齢者のいる世帯</t>
    <rPh sb="2" eb="5">
      <t>コウレイシャ</t>
    </rPh>
    <rPh sb="8" eb="10">
      <t>セタイ</t>
    </rPh>
    <phoneticPr fontId="1"/>
  </si>
  <si>
    <t>B
高齢者単身世帯</t>
    <rPh sb="2" eb="5">
      <t>コウレイシャ</t>
    </rPh>
    <rPh sb="5" eb="7">
      <t>タンシン</t>
    </rPh>
    <rPh sb="7" eb="9">
      <t>セタイ</t>
    </rPh>
    <phoneticPr fontId="1"/>
  </si>
  <si>
    <t>C
高齢者夫婦世帯</t>
    <rPh sb="2" eb="5">
      <t>コウレイシャ</t>
    </rPh>
    <rPh sb="5" eb="7">
      <t>フウフ</t>
    </rPh>
    <rPh sb="7" eb="9">
      <t>セタイ</t>
    </rPh>
    <phoneticPr fontId="1"/>
  </si>
  <si>
    <t>指標
B+C/A</t>
    <rPh sb="0" eb="2">
      <t>シヒョウ</t>
    </rPh>
    <phoneticPr fontId="1"/>
  </si>
  <si>
    <t>包括</t>
    <rPh sb="0" eb="2">
      <t>ホウカツ</t>
    </rPh>
    <phoneticPr fontId="1"/>
  </si>
  <si>
    <t>計</t>
    <rPh sb="0" eb="1">
      <t>ケイ</t>
    </rPh>
    <phoneticPr fontId="1"/>
  </si>
  <si>
    <t>石井
・
久谷</t>
    <rPh sb="0" eb="2">
      <t>イシイ</t>
    </rPh>
    <rPh sb="5" eb="7">
      <t>クタニ</t>
    </rPh>
    <phoneticPr fontId="1"/>
  </si>
  <si>
    <t>小野
・
久米</t>
    <rPh sb="0" eb="2">
      <t>オノ</t>
    </rPh>
    <rPh sb="5" eb="7">
      <t>クメ</t>
    </rPh>
    <phoneticPr fontId="1"/>
  </si>
  <si>
    <t>東・
拓南</t>
    <rPh sb="0" eb="1">
      <t>ヒガシ</t>
    </rPh>
    <rPh sb="3" eb="4">
      <t>タク</t>
    </rPh>
    <rPh sb="4" eb="5">
      <t>ナン</t>
    </rPh>
    <phoneticPr fontId="1"/>
  </si>
  <si>
    <t>城西
・
勝山</t>
    <rPh sb="0" eb="2">
      <t>ジョウセイ</t>
    </rPh>
    <rPh sb="5" eb="7">
      <t>カツヤマ</t>
    </rPh>
    <phoneticPr fontId="1"/>
  </si>
  <si>
    <t>西</t>
    <rPh sb="0" eb="1">
      <t>ニシ</t>
    </rPh>
    <phoneticPr fontId="1"/>
  </si>
  <si>
    <t>三津浜</t>
    <rPh sb="0" eb="3">
      <t>ミツハマ</t>
    </rPh>
    <phoneticPr fontId="1"/>
  </si>
  <si>
    <t>城北</t>
    <rPh sb="0" eb="2">
      <t>ジョウホク</t>
    </rPh>
    <phoneticPr fontId="1"/>
  </si>
  <si>
    <t>北条</t>
    <rPh sb="0" eb="2">
      <t>ホウジョウ</t>
    </rPh>
    <phoneticPr fontId="1"/>
  </si>
  <si>
    <t>桑原
・
道後</t>
    <rPh sb="0" eb="2">
      <t>クワバラ</t>
    </rPh>
    <rPh sb="5" eb="7">
      <t>ドウゴ</t>
    </rPh>
    <phoneticPr fontId="1"/>
  </si>
  <si>
    <t>興居島</t>
    <rPh sb="0" eb="3">
      <t>ゴゴシマ</t>
    </rPh>
    <phoneticPr fontId="1"/>
  </si>
  <si>
    <t>中島</t>
    <rPh sb="0" eb="2">
      <t>ナカジマ</t>
    </rPh>
    <phoneticPr fontId="1"/>
  </si>
  <si>
    <t xml:space="preserve"> 要支援
1</t>
    <phoneticPr fontId="1"/>
  </si>
  <si>
    <t xml:space="preserve"> 要支援
2</t>
    <phoneticPr fontId="1"/>
  </si>
  <si>
    <t>要介護
1</t>
    <phoneticPr fontId="1"/>
  </si>
  <si>
    <t>要介護
2</t>
    <phoneticPr fontId="1"/>
  </si>
  <si>
    <t>要介護
3</t>
    <phoneticPr fontId="1"/>
  </si>
  <si>
    <t>要介護
4</t>
    <phoneticPr fontId="1"/>
  </si>
  <si>
    <t>要介護
5</t>
    <phoneticPr fontId="1"/>
  </si>
  <si>
    <t>久谷</t>
    <rPh sb="0" eb="2">
      <t>クタニ</t>
    </rPh>
    <phoneticPr fontId="1"/>
  </si>
  <si>
    <t>高齢者
人口</t>
    <rPh sb="0" eb="3">
      <t>コウレイシャ</t>
    </rPh>
    <rPh sb="4" eb="6">
      <t>ジンコウ</t>
    </rPh>
    <phoneticPr fontId="1"/>
  </si>
  <si>
    <t>石井東</t>
    <phoneticPr fontId="1"/>
  </si>
  <si>
    <t>石井西</t>
    <rPh sb="2" eb="3">
      <t>ニシ</t>
    </rPh>
    <phoneticPr fontId="1"/>
  </si>
  <si>
    <t>平成２９年４月１日現在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</si>
  <si>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2">
      <t>ニンテイシャ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</si>
</sst>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176" fontId="2" fillId="0" borderId="1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3" fontId="2" fillId="2" borderId="1" xfId="0" applyNumberFormat="1" applyFont="1" applyFill="1" applyBorder="1"/>
    <xf numFmtId="176" fontId="2" fillId="2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176" fontId="2" fillId="3" borderId="1" xfId="0" applyNumberFormat="1" applyFont="1" applyFill="1" applyBorder="1"/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176" fontId="2" fillId="4" borderId="1" xfId="0" applyNumberFormat="1" applyFont="1" applyFill="1" applyBorder="1"/>
    <xf numFmtId="3" fontId="0" fillId="0" borderId="0" xfId="0" applyNumberFormat="1"/>
    <xf numFmtId="3" fontId="2" fillId="0" borderId="1" xfId="0" applyNumberFormat="1" applyFont="1" applyFill="1" applyBorder="1"/>
    <xf numFmtId="38" fontId="0" fillId="0" borderId="0" xfId="1" applyFont="1" applyFill="1" applyAlignment="1"/>
    <xf numFmtId="3" fontId="6" fillId="0" borderId="1" xfId="0" applyNumberFormat="1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0" sqref="S10"/>
    </sheetView>
  </sheetViews>
  <sheetFormatPr defaultRowHeight="13.5"/>
  <cols>
    <col min="1" max="1" width="7.125" bestFit="1" customWidth="1"/>
    <col min="2" max="10" width="9.125" customWidth="1"/>
    <col min="11" max="17" width="6.625" customWidth="1"/>
  </cols>
  <sheetData>
    <row r="1" spans="1:17" ht="18.75">
      <c r="A1" s="4" t="s">
        <v>69</v>
      </c>
    </row>
    <row r="3" spans="1:17">
      <c r="A3" t="s">
        <v>68</v>
      </c>
    </row>
    <row r="4" spans="1:17" ht="33.75">
      <c r="A4" s="5" t="s">
        <v>44</v>
      </c>
      <c r="B4" s="5" t="s">
        <v>38</v>
      </c>
      <c r="C4" s="5" t="s">
        <v>39</v>
      </c>
      <c r="D4" s="6" t="s">
        <v>65</v>
      </c>
      <c r="E4" s="7" t="s">
        <v>40</v>
      </c>
      <c r="F4" s="7" t="s">
        <v>41</v>
      </c>
      <c r="G4" s="7" t="s">
        <v>42</v>
      </c>
      <c r="H4" s="6" t="s">
        <v>43</v>
      </c>
      <c r="I4" s="5" t="s">
        <v>37</v>
      </c>
      <c r="J4" s="5" t="s">
        <v>36</v>
      </c>
      <c r="K4" s="7" t="s">
        <v>57</v>
      </c>
      <c r="L4" s="7" t="s">
        <v>58</v>
      </c>
      <c r="M4" s="7" t="s">
        <v>59</v>
      </c>
      <c r="N4" s="7" t="s">
        <v>60</v>
      </c>
      <c r="O4" s="7" t="s">
        <v>61</v>
      </c>
      <c r="P4" s="7" t="s">
        <v>62</v>
      </c>
      <c r="Q4" s="7" t="s">
        <v>63</v>
      </c>
    </row>
    <row r="5" spans="1:17" ht="21" customHeight="1">
      <c r="A5" s="29" t="s">
        <v>54</v>
      </c>
      <c r="B5" s="1" t="s">
        <v>0</v>
      </c>
      <c r="C5" s="18">
        <v>11448</v>
      </c>
      <c r="D5" s="18">
        <v>2634</v>
      </c>
      <c r="E5" s="2">
        <v>1963</v>
      </c>
      <c r="F5" s="2">
        <v>951</v>
      </c>
      <c r="G5" s="2">
        <v>492</v>
      </c>
      <c r="H5" s="3">
        <f>(F5+G5)/E5</f>
        <v>0.73509933774834435</v>
      </c>
      <c r="I5" s="3">
        <f>D5/C5</f>
        <v>0.23008385744234802</v>
      </c>
      <c r="J5" s="18">
        <f t="shared" ref="J5:J54" si="0">SUM(K5:Q5)</f>
        <v>572</v>
      </c>
      <c r="K5" s="2">
        <v>131</v>
      </c>
      <c r="L5" s="2">
        <v>84</v>
      </c>
      <c r="M5" s="2">
        <v>107</v>
      </c>
      <c r="N5" s="2">
        <v>79</v>
      </c>
      <c r="O5" s="2">
        <v>52</v>
      </c>
      <c r="P5" s="2">
        <v>62</v>
      </c>
      <c r="Q5" s="2">
        <v>57</v>
      </c>
    </row>
    <row r="6" spans="1:17" ht="21" customHeight="1">
      <c r="A6" s="29"/>
      <c r="B6" s="1" t="s">
        <v>1</v>
      </c>
      <c r="C6" s="18">
        <v>25636</v>
      </c>
      <c r="D6" s="18">
        <v>6579</v>
      </c>
      <c r="E6" s="2">
        <v>4745</v>
      </c>
      <c r="F6" s="2">
        <v>2088</v>
      </c>
      <c r="G6" s="2">
        <v>1327</v>
      </c>
      <c r="H6" s="3">
        <f t="shared" ref="H6:H55" si="1">(F6+G6)/E6</f>
        <v>0.71970495258166489</v>
      </c>
      <c r="I6" s="3">
        <f t="shared" ref="I6:I55" si="2">D6/C6</f>
        <v>0.25663129973474802</v>
      </c>
      <c r="J6" s="18">
        <f t="shared" si="0"/>
        <v>1366</v>
      </c>
      <c r="K6" s="2">
        <v>294</v>
      </c>
      <c r="L6" s="2">
        <v>208</v>
      </c>
      <c r="M6" s="2">
        <v>265</v>
      </c>
      <c r="N6" s="2">
        <v>180</v>
      </c>
      <c r="O6" s="2">
        <v>146</v>
      </c>
      <c r="P6" s="2">
        <v>153</v>
      </c>
      <c r="Q6" s="2">
        <v>120</v>
      </c>
    </row>
    <row r="7" spans="1:17" ht="21" customHeight="1">
      <c r="A7" s="29"/>
      <c r="B7" s="1" t="s">
        <v>2</v>
      </c>
      <c r="C7" s="18">
        <v>11884</v>
      </c>
      <c r="D7" s="18">
        <v>3339</v>
      </c>
      <c r="E7" s="2">
        <v>2521</v>
      </c>
      <c r="F7" s="2">
        <v>1336</v>
      </c>
      <c r="G7" s="2">
        <v>615</v>
      </c>
      <c r="H7" s="3">
        <f t="shared" si="1"/>
        <v>0.77389924633082108</v>
      </c>
      <c r="I7" s="3">
        <f t="shared" si="2"/>
        <v>0.28096600471221811</v>
      </c>
      <c r="J7" s="18">
        <f t="shared" si="0"/>
        <v>792</v>
      </c>
      <c r="K7" s="2">
        <v>206</v>
      </c>
      <c r="L7" s="2">
        <v>105</v>
      </c>
      <c r="M7" s="2">
        <v>165</v>
      </c>
      <c r="N7" s="2">
        <v>95</v>
      </c>
      <c r="O7" s="2">
        <v>74</v>
      </c>
      <c r="P7" s="2">
        <v>65</v>
      </c>
      <c r="Q7" s="2">
        <v>82</v>
      </c>
    </row>
    <row r="8" spans="1:17" ht="21" customHeight="1">
      <c r="A8" s="29"/>
      <c r="B8" s="1" t="s">
        <v>3</v>
      </c>
      <c r="C8" s="2">
        <v>500</v>
      </c>
      <c r="D8" s="2">
        <v>235</v>
      </c>
      <c r="E8" s="2">
        <v>173</v>
      </c>
      <c r="F8" s="2">
        <v>87</v>
      </c>
      <c r="G8" s="2">
        <v>36</v>
      </c>
      <c r="H8" s="3">
        <f t="shared" si="1"/>
        <v>0.71098265895953761</v>
      </c>
      <c r="I8" s="3">
        <f t="shared" si="2"/>
        <v>0.47</v>
      </c>
      <c r="J8" s="18">
        <f t="shared" si="0"/>
        <v>72</v>
      </c>
      <c r="K8" s="2">
        <v>9</v>
      </c>
      <c r="L8" s="2">
        <v>11</v>
      </c>
      <c r="M8" s="2">
        <v>13</v>
      </c>
      <c r="N8" s="2">
        <v>10</v>
      </c>
      <c r="O8" s="2">
        <v>7</v>
      </c>
      <c r="P8" s="2">
        <v>13</v>
      </c>
      <c r="Q8" s="2">
        <v>9</v>
      </c>
    </row>
    <row r="9" spans="1:17" ht="21" customHeight="1">
      <c r="A9" s="29"/>
      <c r="B9" s="1" t="s">
        <v>4</v>
      </c>
      <c r="C9" s="2">
        <v>6278</v>
      </c>
      <c r="D9" s="2">
        <v>1708</v>
      </c>
      <c r="E9" s="2">
        <v>1153</v>
      </c>
      <c r="F9" s="2">
        <v>372</v>
      </c>
      <c r="G9" s="2">
        <v>390</v>
      </c>
      <c r="H9" s="3">
        <f t="shared" si="1"/>
        <v>0.66088464874241115</v>
      </c>
      <c r="I9" s="3">
        <f t="shared" si="2"/>
        <v>0.2720611659764256</v>
      </c>
      <c r="J9" s="18">
        <f t="shared" si="0"/>
        <v>308</v>
      </c>
      <c r="K9" s="2">
        <v>53</v>
      </c>
      <c r="L9" s="2">
        <v>40</v>
      </c>
      <c r="M9" s="2">
        <v>69</v>
      </c>
      <c r="N9" s="2">
        <v>44</v>
      </c>
      <c r="O9" s="2">
        <v>39</v>
      </c>
      <c r="P9" s="2">
        <v>30</v>
      </c>
      <c r="Q9" s="2">
        <v>33</v>
      </c>
    </row>
    <row r="10" spans="1:17" ht="21" customHeight="1">
      <c r="A10" s="29"/>
      <c r="B10" s="1" t="s">
        <v>5</v>
      </c>
      <c r="C10" s="2">
        <v>8942</v>
      </c>
      <c r="D10" s="2">
        <v>2583</v>
      </c>
      <c r="E10" s="2">
        <v>1897</v>
      </c>
      <c r="F10" s="2">
        <v>857</v>
      </c>
      <c r="G10" s="2">
        <v>493</v>
      </c>
      <c r="H10" s="3">
        <f t="shared" si="1"/>
        <v>0.71164997364259353</v>
      </c>
      <c r="I10" s="3">
        <f t="shared" si="2"/>
        <v>0.2888615522254529</v>
      </c>
      <c r="J10" s="18">
        <f t="shared" si="0"/>
        <v>551</v>
      </c>
      <c r="K10" s="2">
        <v>114</v>
      </c>
      <c r="L10" s="2">
        <v>69</v>
      </c>
      <c r="M10" s="2">
        <v>117</v>
      </c>
      <c r="N10" s="2">
        <v>74</v>
      </c>
      <c r="O10" s="2">
        <v>52</v>
      </c>
      <c r="P10" s="2">
        <v>64</v>
      </c>
      <c r="Q10" s="2">
        <v>61</v>
      </c>
    </row>
    <row r="11" spans="1:17" ht="21" customHeight="1">
      <c r="A11" s="30"/>
      <c r="B11" s="11" t="s">
        <v>45</v>
      </c>
      <c r="C11" s="12">
        <f>SUM(C5:C10)</f>
        <v>64688</v>
      </c>
      <c r="D11" s="12">
        <f t="shared" ref="D11:G11" si="3">SUM(D5:D10)</f>
        <v>17078</v>
      </c>
      <c r="E11" s="12">
        <f t="shared" si="3"/>
        <v>12452</v>
      </c>
      <c r="F11" s="12">
        <f t="shared" si="3"/>
        <v>5691</v>
      </c>
      <c r="G11" s="12">
        <f t="shared" si="3"/>
        <v>3353</v>
      </c>
      <c r="H11" s="13">
        <f t="shared" si="1"/>
        <v>0.72630902666238351</v>
      </c>
      <c r="I11" s="13">
        <f t="shared" si="2"/>
        <v>0.26400568884491715</v>
      </c>
      <c r="J11" s="12">
        <f t="shared" si="0"/>
        <v>3661</v>
      </c>
      <c r="K11" s="12">
        <f>SUM(K5:K10)</f>
        <v>807</v>
      </c>
      <c r="L11" s="12">
        <f t="shared" ref="L11:Q11" si="4">SUM(L5:L10)</f>
        <v>517</v>
      </c>
      <c r="M11" s="12">
        <f t="shared" si="4"/>
        <v>736</v>
      </c>
      <c r="N11" s="12">
        <f t="shared" si="4"/>
        <v>482</v>
      </c>
      <c r="O11" s="12">
        <f t="shared" si="4"/>
        <v>370</v>
      </c>
      <c r="P11" s="12">
        <f t="shared" si="4"/>
        <v>387</v>
      </c>
      <c r="Q11" s="12">
        <f t="shared" si="4"/>
        <v>362</v>
      </c>
    </row>
    <row r="12" spans="1:17" ht="21" customHeight="1">
      <c r="A12" s="31" t="s">
        <v>46</v>
      </c>
      <c r="B12" s="1" t="s">
        <v>6</v>
      </c>
      <c r="C12" s="2">
        <v>9592</v>
      </c>
      <c r="D12" s="2">
        <v>2509</v>
      </c>
      <c r="E12" s="2">
        <v>1801</v>
      </c>
      <c r="F12" s="2">
        <v>784</v>
      </c>
      <c r="G12" s="2">
        <v>479</v>
      </c>
      <c r="H12" s="3">
        <f t="shared" si="1"/>
        <v>0.70127706829539149</v>
      </c>
      <c r="I12" s="3">
        <f t="shared" si="2"/>
        <v>0.26157214345287738</v>
      </c>
      <c r="J12" s="18">
        <f t="shared" si="0"/>
        <v>531</v>
      </c>
      <c r="K12" s="2">
        <v>104</v>
      </c>
      <c r="L12" s="2">
        <v>65</v>
      </c>
      <c r="M12" s="2">
        <v>130</v>
      </c>
      <c r="N12" s="2">
        <v>63</v>
      </c>
      <c r="O12" s="2">
        <v>55</v>
      </c>
      <c r="P12" s="2">
        <v>61</v>
      </c>
      <c r="Q12" s="2">
        <v>53</v>
      </c>
    </row>
    <row r="13" spans="1:17" ht="21" customHeight="1">
      <c r="A13" s="32"/>
      <c r="B13" s="1" t="s">
        <v>66</v>
      </c>
      <c r="C13" s="2">
        <v>30100</v>
      </c>
      <c r="D13" s="2">
        <v>7029</v>
      </c>
      <c r="E13" s="2">
        <v>4914</v>
      </c>
      <c r="F13" s="2">
        <v>1932</v>
      </c>
      <c r="G13" s="2">
        <v>1548</v>
      </c>
      <c r="H13" s="3">
        <f t="shared" si="1"/>
        <v>0.70818070818070822</v>
      </c>
      <c r="I13" s="3">
        <f t="shared" si="2"/>
        <v>0.23352159468438538</v>
      </c>
      <c r="J13" s="18">
        <f t="shared" si="0"/>
        <v>1356</v>
      </c>
      <c r="K13" s="2">
        <v>260</v>
      </c>
      <c r="L13" s="2">
        <v>177</v>
      </c>
      <c r="M13" s="2">
        <v>304</v>
      </c>
      <c r="N13" s="2">
        <v>198</v>
      </c>
      <c r="O13" s="2">
        <v>160</v>
      </c>
      <c r="P13" s="2">
        <v>134</v>
      </c>
      <c r="Q13" s="2">
        <v>123</v>
      </c>
    </row>
    <row r="14" spans="1:17" ht="21" customHeight="1">
      <c r="A14" s="32"/>
      <c r="B14" s="1" t="s">
        <v>67</v>
      </c>
      <c r="C14" s="2">
        <v>29160</v>
      </c>
      <c r="D14" s="2">
        <v>6612</v>
      </c>
      <c r="E14" s="2">
        <v>4793</v>
      </c>
      <c r="F14" s="2">
        <v>2119</v>
      </c>
      <c r="G14" s="2">
        <v>1294</v>
      </c>
      <c r="H14" s="3">
        <f t="shared" si="1"/>
        <v>0.71208011683705408</v>
      </c>
      <c r="I14" s="3">
        <f t="shared" si="2"/>
        <v>0.22674897119341564</v>
      </c>
      <c r="J14" s="18">
        <f t="shared" si="0"/>
        <v>1407</v>
      </c>
      <c r="K14" s="2">
        <v>282</v>
      </c>
      <c r="L14" s="2">
        <v>197</v>
      </c>
      <c r="M14" s="2">
        <v>292</v>
      </c>
      <c r="N14" s="2">
        <v>200</v>
      </c>
      <c r="O14" s="2">
        <v>157</v>
      </c>
      <c r="P14" s="2">
        <v>134</v>
      </c>
      <c r="Q14" s="2">
        <v>145</v>
      </c>
    </row>
    <row r="15" spans="1:17" ht="21" customHeight="1">
      <c r="A15" s="32"/>
      <c r="B15" s="1" t="s">
        <v>64</v>
      </c>
      <c r="C15" s="2">
        <v>10188</v>
      </c>
      <c r="D15" s="2">
        <v>3564</v>
      </c>
      <c r="E15" s="2">
        <v>2565</v>
      </c>
      <c r="F15" s="2">
        <v>1174</v>
      </c>
      <c r="G15" s="2">
        <v>647</v>
      </c>
      <c r="H15" s="3">
        <f t="shared" si="1"/>
        <v>0.70994152046783621</v>
      </c>
      <c r="I15" s="3">
        <f t="shared" si="2"/>
        <v>0.34982332155477031</v>
      </c>
      <c r="J15" s="18">
        <f t="shared" si="0"/>
        <v>821</v>
      </c>
      <c r="K15" s="2">
        <v>153</v>
      </c>
      <c r="L15" s="2">
        <v>100</v>
      </c>
      <c r="M15" s="2">
        <v>154</v>
      </c>
      <c r="N15" s="2">
        <v>124</v>
      </c>
      <c r="O15" s="2">
        <v>88</v>
      </c>
      <c r="P15" s="2">
        <v>113</v>
      </c>
      <c r="Q15" s="2">
        <v>89</v>
      </c>
    </row>
    <row r="16" spans="1:17" ht="21" customHeight="1">
      <c r="A16" s="33"/>
      <c r="B16" s="14" t="s">
        <v>45</v>
      </c>
      <c r="C16" s="15">
        <f>SUM(C12:C15)</f>
        <v>79040</v>
      </c>
      <c r="D16" s="15">
        <f t="shared" ref="D16:G16" si="5">SUM(D12:D15)</f>
        <v>19714</v>
      </c>
      <c r="E16" s="15">
        <f t="shared" si="5"/>
        <v>14073</v>
      </c>
      <c r="F16" s="15">
        <f t="shared" si="5"/>
        <v>6009</v>
      </c>
      <c r="G16" s="15">
        <f t="shared" si="5"/>
        <v>3968</v>
      </c>
      <c r="H16" s="16">
        <f t="shared" si="1"/>
        <v>0.70894620905279615</v>
      </c>
      <c r="I16" s="16">
        <f t="shared" si="2"/>
        <v>0.24941801619433199</v>
      </c>
      <c r="J16" s="15">
        <f t="shared" si="0"/>
        <v>4115</v>
      </c>
      <c r="K16" s="15">
        <f>SUM(K12:K15)</f>
        <v>799</v>
      </c>
      <c r="L16" s="15">
        <f t="shared" ref="L16:Q16" si="6">SUM(L12:L15)</f>
        <v>539</v>
      </c>
      <c r="M16" s="15">
        <f t="shared" si="6"/>
        <v>880</v>
      </c>
      <c r="N16" s="15">
        <f t="shared" si="6"/>
        <v>585</v>
      </c>
      <c r="O16" s="15">
        <f t="shared" si="6"/>
        <v>460</v>
      </c>
      <c r="P16" s="15">
        <f t="shared" si="6"/>
        <v>442</v>
      </c>
      <c r="Q16" s="15">
        <f t="shared" si="6"/>
        <v>410</v>
      </c>
    </row>
    <row r="17" spans="1:17" ht="21" customHeight="1">
      <c r="A17" s="34" t="s">
        <v>47</v>
      </c>
      <c r="B17" s="1" t="s">
        <v>7</v>
      </c>
      <c r="C17" s="2">
        <v>30486</v>
      </c>
      <c r="D17" s="2">
        <v>6904</v>
      </c>
      <c r="E17" s="2">
        <v>4962</v>
      </c>
      <c r="F17" s="2">
        <v>2139</v>
      </c>
      <c r="G17" s="2">
        <v>1341</v>
      </c>
      <c r="H17" s="3">
        <f t="shared" si="1"/>
        <v>0.70133010882708591</v>
      </c>
      <c r="I17" s="3">
        <f t="shared" si="2"/>
        <v>0.22646460670471691</v>
      </c>
      <c r="J17" s="18">
        <f t="shared" si="0"/>
        <v>1437</v>
      </c>
      <c r="K17" s="2">
        <v>270</v>
      </c>
      <c r="L17" s="2">
        <v>170</v>
      </c>
      <c r="M17" s="2">
        <v>325</v>
      </c>
      <c r="N17" s="2">
        <v>207</v>
      </c>
      <c r="O17" s="2">
        <v>174</v>
      </c>
      <c r="P17" s="2">
        <v>157</v>
      </c>
      <c r="Q17" s="2">
        <v>134</v>
      </c>
    </row>
    <row r="18" spans="1:17" ht="21" customHeight="1">
      <c r="A18" s="35"/>
      <c r="B18" s="1" t="s">
        <v>8</v>
      </c>
      <c r="C18" s="2">
        <v>17547</v>
      </c>
      <c r="D18" s="2">
        <v>5152</v>
      </c>
      <c r="E18" s="2">
        <v>3570</v>
      </c>
      <c r="F18" s="2">
        <v>1371</v>
      </c>
      <c r="G18" s="2">
        <v>1138</v>
      </c>
      <c r="H18" s="3">
        <f t="shared" si="1"/>
        <v>0.70280112044817922</v>
      </c>
      <c r="I18" s="3">
        <f t="shared" si="2"/>
        <v>0.29361144355160429</v>
      </c>
      <c r="J18" s="18">
        <f t="shared" si="0"/>
        <v>1007</v>
      </c>
      <c r="K18" s="2">
        <v>215</v>
      </c>
      <c r="L18" s="2">
        <v>123</v>
      </c>
      <c r="M18" s="2">
        <v>233</v>
      </c>
      <c r="N18" s="2">
        <v>144</v>
      </c>
      <c r="O18" s="2">
        <v>108</v>
      </c>
      <c r="P18" s="2">
        <v>94</v>
      </c>
      <c r="Q18" s="2">
        <v>90</v>
      </c>
    </row>
    <row r="19" spans="1:17" ht="21" customHeight="1">
      <c r="A19" s="36"/>
      <c r="B19" s="8" t="s">
        <v>45</v>
      </c>
      <c r="C19" s="9">
        <f>SUM(C17:C18)</f>
        <v>48033</v>
      </c>
      <c r="D19" s="9">
        <f t="shared" ref="D19:G19" si="7">SUM(D17:D18)</f>
        <v>12056</v>
      </c>
      <c r="E19" s="9">
        <f t="shared" si="7"/>
        <v>8532</v>
      </c>
      <c r="F19" s="9">
        <f t="shared" si="7"/>
        <v>3510</v>
      </c>
      <c r="G19" s="9">
        <f t="shared" si="7"/>
        <v>2479</v>
      </c>
      <c r="H19" s="10">
        <f t="shared" si="1"/>
        <v>0.70194561650257847</v>
      </c>
      <c r="I19" s="10">
        <f t="shared" si="2"/>
        <v>0.25099410821726731</v>
      </c>
      <c r="J19" s="9">
        <f t="shared" si="0"/>
        <v>2444</v>
      </c>
      <c r="K19" s="9">
        <f>SUM(K17:K18)</f>
        <v>485</v>
      </c>
      <c r="L19" s="9">
        <f t="shared" ref="L19:Q19" si="8">SUM(L17:L18)</f>
        <v>293</v>
      </c>
      <c r="M19" s="9">
        <f t="shared" si="8"/>
        <v>558</v>
      </c>
      <c r="N19" s="9">
        <f t="shared" si="8"/>
        <v>351</v>
      </c>
      <c r="O19" s="9">
        <f t="shared" si="8"/>
        <v>282</v>
      </c>
      <c r="P19" s="9">
        <f t="shared" si="8"/>
        <v>251</v>
      </c>
      <c r="Q19" s="9">
        <f t="shared" si="8"/>
        <v>224</v>
      </c>
    </row>
    <row r="20" spans="1:17" ht="21" customHeight="1">
      <c r="A20" s="37" t="s">
        <v>48</v>
      </c>
      <c r="B20" s="1" t="s">
        <v>9</v>
      </c>
      <c r="C20" s="19">
        <v>3800</v>
      </c>
      <c r="D20" s="18">
        <v>1139</v>
      </c>
      <c r="E20" s="2">
        <v>880</v>
      </c>
      <c r="F20" s="2">
        <v>471</v>
      </c>
      <c r="G20" s="2">
        <v>172</v>
      </c>
      <c r="H20" s="3">
        <f t="shared" si="1"/>
        <v>0.73068181818181821</v>
      </c>
      <c r="I20" s="3">
        <f t="shared" si="2"/>
        <v>0.29973684210526313</v>
      </c>
      <c r="J20" s="18">
        <f t="shared" si="0"/>
        <v>250</v>
      </c>
      <c r="K20" s="2">
        <v>47</v>
      </c>
      <c r="L20" s="2">
        <v>37</v>
      </c>
      <c r="M20" s="2">
        <v>49</v>
      </c>
      <c r="N20" s="2">
        <v>37</v>
      </c>
      <c r="O20" s="2">
        <v>30</v>
      </c>
      <c r="P20" s="2">
        <v>28</v>
      </c>
      <c r="Q20" s="2">
        <v>22</v>
      </c>
    </row>
    <row r="21" spans="1:17" ht="21" customHeight="1">
      <c r="A21" s="29"/>
      <c r="B21" s="1" t="s">
        <v>10</v>
      </c>
      <c r="C21" s="18">
        <v>9017</v>
      </c>
      <c r="D21" s="18">
        <v>2443</v>
      </c>
      <c r="E21" s="2">
        <v>1866</v>
      </c>
      <c r="F21" s="2">
        <v>1017</v>
      </c>
      <c r="G21" s="2">
        <v>419</v>
      </c>
      <c r="H21" s="3">
        <f t="shared" si="1"/>
        <v>0.76956055734190787</v>
      </c>
      <c r="I21" s="3">
        <f t="shared" si="2"/>
        <v>0.27093268271043586</v>
      </c>
      <c r="J21" s="18">
        <f t="shared" si="0"/>
        <v>542</v>
      </c>
      <c r="K21" s="2">
        <v>108</v>
      </c>
      <c r="L21" s="2">
        <v>74</v>
      </c>
      <c r="M21" s="2">
        <v>129</v>
      </c>
      <c r="N21" s="2">
        <v>84</v>
      </c>
      <c r="O21" s="2">
        <v>51</v>
      </c>
      <c r="P21" s="2">
        <v>35</v>
      </c>
      <c r="Q21" s="2">
        <v>61</v>
      </c>
    </row>
    <row r="22" spans="1:17" ht="21" customHeight="1">
      <c r="A22" s="29"/>
      <c r="B22" s="1" t="s">
        <v>11</v>
      </c>
      <c r="C22" s="18">
        <v>5106</v>
      </c>
      <c r="D22" s="18">
        <v>1631</v>
      </c>
      <c r="E22" s="2">
        <v>1277</v>
      </c>
      <c r="F22" s="20">
        <v>770</v>
      </c>
      <c r="G22" s="2">
        <v>243</v>
      </c>
      <c r="H22" s="3">
        <f t="shared" si="1"/>
        <v>0.79326546593578695</v>
      </c>
      <c r="I22" s="3">
        <f t="shared" si="2"/>
        <v>0.31942812377594987</v>
      </c>
      <c r="J22" s="18">
        <f t="shared" si="0"/>
        <v>421</v>
      </c>
      <c r="K22" s="2">
        <v>94</v>
      </c>
      <c r="L22" s="2">
        <v>60</v>
      </c>
      <c r="M22" s="2">
        <v>96</v>
      </c>
      <c r="N22" s="2">
        <v>46</v>
      </c>
      <c r="O22" s="2">
        <v>49</v>
      </c>
      <c r="P22" s="2">
        <v>33</v>
      </c>
      <c r="Q22" s="2">
        <v>43</v>
      </c>
    </row>
    <row r="23" spans="1:17" ht="21" customHeight="1">
      <c r="A23" s="29"/>
      <c r="B23" s="1" t="s">
        <v>12</v>
      </c>
      <c r="C23" s="18">
        <v>19246</v>
      </c>
      <c r="D23" s="18">
        <v>5578</v>
      </c>
      <c r="E23" s="2">
        <v>4331</v>
      </c>
      <c r="F23" s="2">
        <v>2446</v>
      </c>
      <c r="G23" s="2">
        <v>900</v>
      </c>
      <c r="H23" s="3">
        <f t="shared" si="1"/>
        <v>0.77256984530131612</v>
      </c>
      <c r="I23" s="3">
        <f t="shared" si="2"/>
        <v>0.28982645744570301</v>
      </c>
      <c r="J23" s="18">
        <f t="shared" si="0"/>
        <v>1362</v>
      </c>
      <c r="K23" s="2">
        <v>291</v>
      </c>
      <c r="L23" s="2">
        <v>229</v>
      </c>
      <c r="M23" s="2">
        <v>238</v>
      </c>
      <c r="N23" s="2">
        <v>175</v>
      </c>
      <c r="O23" s="2">
        <v>161</v>
      </c>
      <c r="P23" s="2">
        <v>146</v>
      </c>
      <c r="Q23" s="2">
        <v>122</v>
      </c>
    </row>
    <row r="24" spans="1:17" ht="21" customHeight="1">
      <c r="A24" s="30"/>
      <c r="B24" s="11" t="s">
        <v>45</v>
      </c>
      <c r="C24" s="12">
        <f>SUM(C20:C23)</f>
        <v>37169</v>
      </c>
      <c r="D24" s="12">
        <f t="shared" ref="D24:G24" si="9">SUM(D20:D23)</f>
        <v>10791</v>
      </c>
      <c r="E24" s="12">
        <f t="shared" si="9"/>
        <v>8354</v>
      </c>
      <c r="F24" s="12">
        <f t="shared" si="9"/>
        <v>4704</v>
      </c>
      <c r="G24" s="12">
        <f t="shared" si="9"/>
        <v>1734</v>
      </c>
      <c r="H24" s="13">
        <f t="shared" si="1"/>
        <v>0.77064879099832417</v>
      </c>
      <c r="I24" s="13">
        <f t="shared" si="2"/>
        <v>0.29032258064516131</v>
      </c>
      <c r="J24" s="12">
        <f t="shared" si="0"/>
        <v>2575</v>
      </c>
      <c r="K24" s="12">
        <f>SUM(K20:K23)</f>
        <v>540</v>
      </c>
      <c r="L24" s="12">
        <f t="shared" ref="L24:Q24" si="10">SUM(L20:L23)</f>
        <v>400</v>
      </c>
      <c r="M24" s="12">
        <f t="shared" si="10"/>
        <v>512</v>
      </c>
      <c r="N24" s="12">
        <f t="shared" si="10"/>
        <v>342</v>
      </c>
      <c r="O24" s="12">
        <f t="shared" si="10"/>
        <v>291</v>
      </c>
      <c r="P24" s="12">
        <f t="shared" si="10"/>
        <v>242</v>
      </c>
      <c r="Q24" s="12">
        <f t="shared" si="10"/>
        <v>248</v>
      </c>
    </row>
    <row r="25" spans="1:17" ht="21" customHeight="1">
      <c r="A25" s="31" t="s">
        <v>49</v>
      </c>
      <c r="B25" s="1" t="s">
        <v>13</v>
      </c>
      <c r="C25" s="18">
        <v>33001</v>
      </c>
      <c r="D25" s="18">
        <v>7385</v>
      </c>
      <c r="E25" s="2">
        <v>5542</v>
      </c>
      <c r="F25" s="2">
        <v>2780</v>
      </c>
      <c r="G25" s="2">
        <v>1321</v>
      </c>
      <c r="H25" s="3">
        <f t="shared" si="1"/>
        <v>0.73998556477805844</v>
      </c>
      <c r="I25" s="3">
        <f t="shared" si="2"/>
        <v>0.22378109754249872</v>
      </c>
      <c r="J25" s="18">
        <f t="shared" si="0"/>
        <v>1550</v>
      </c>
      <c r="K25" s="2">
        <v>343</v>
      </c>
      <c r="L25" s="2">
        <v>251</v>
      </c>
      <c r="M25" s="2">
        <v>285</v>
      </c>
      <c r="N25" s="2">
        <v>208</v>
      </c>
      <c r="O25" s="2">
        <v>179</v>
      </c>
      <c r="P25" s="2">
        <v>140</v>
      </c>
      <c r="Q25" s="2">
        <v>144</v>
      </c>
    </row>
    <row r="26" spans="1:17" ht="21" customHeight="1">
      <c r="A26" s="32"/>
      <c r="B26" s="1" t="s">
        <v>14</v>
      </c>
      <c r="C26" s="18">
        <v>11445</v>
      </c>
      <c r="D26" s="18">
        <v>2924</v>
      </c>
      <c r="E26" s="2">
        <v>2248</v>
      </c>
      <c r="F26" s="2">
        <v>1218</v>
      </c>
      <c r="G26" s="2">
        <v>484</v>
      </c>
      <c r="H26" s="3">
        <f t="shared" si="1"/>
        <v>0.75711743772241991</v>
      </c>
      <c r="I26" s="3">
        <f t="shared" si="2"/>
        <v>0.25548274355613804</v>
      </c>
      <c r="J26" s="18">
        <f t="shared" si="0"/>
        <v>662</v>
      </c>
      <c r="K26" s="2">
        <v>156</v>
      </c>
      <c r="L26" s="2">
        <v>96</v>
      </c>
      <c r="M26" s="2">
        <v>126</v>
      </c>
      <c r="N26" s="2">
        <v>87</v>
      </c>
      <c r="O26" s="2">
        <v>77</v>
      </c>
      <c r="P26" s="2">
        <v>62</v>
      </c>
      <c r="Q26" s="2">
        <v>58</v>
      </c>
    </row>
    <row r="27" spans="1:17" ht="21" customHeight="1">
      <c r="A27" s="32"/>
      <c r="B27" s="1" t="s">
        <v>15</v>
      </c>
      <c r="C27" s="18">
        <v>23106</v>
      </c>
      <c r="D27" s="18">
        <v>5530</v>
      </c>
      <c r="E27" s="2">
        <v>4208</v>
      </c>
      <c r="F27" s="2">
        <v>2196</v>
      </c>
      <c r="G27" s="2">
        <v>955</v>
      </c>
      <c r="H27" s="3">
        <f t="shared" si="1"/>
        <v>0.74881178707224338</v>
      </c>
      <c r="I27" s="3">
        <f t="shared" si="2"/>
        <v>0.2393317752964598</v>
      </c>
      <c r="J27" s="18">
        <f t="shared" si="0"/>
        <v>1250</v>
      </c>
      <c r="K27" s="2">
        <v>291</v>
      </c>
      <c r="L27" s="2">
        <v>203</v>
      </c>
      <c r="M27" s="2">
        <v>238</v>
      </c>
      <c r="N27" s="2">
        <v>155</v>
      </c>
      <c r="O27" s="2">
        <v>146</v>
      </c>
      <c r="P27" s="2">
        <v>117</v>
      </c>
      <c r="Q27" s="2">
        <v>100</v>
      </c>
    </row>
    <row r="28" spans="1:17" ht="21" customHeight="1">
      <c r="A28" s="32"/>
      <c r="B28" s="1" t="s">
        <v>16</v>
      </c>
      <c r="C28" s="18">
        <v>21194</v>
      </c>
      <c r="D28" s="18">
        <v>5082</v>
      </c>
      <c r="E28" s="2">
        <v>3858</v>
      </c>
      <c r="F28" s="2">
        <v>2025</v>
      </c>
      <c r="G28" s="2">
        <v>902</v>
      </c>
      <c r="H28" s="3">
        <f t="shared" si="1"/>
        <v>0.75868325557283567</v>
      </c>
      <c r="I28" s="3">
        <f t="shared" si="2"/>
        <v>0.23978484476738698</v>
      </c>
      <c r="J28" s="18">
        <f t="shared" si="0"/>
        <v>1126</v>
      </c>
      <c r="K28" s="2">
        <v>262</v>
      </c>
      <c r="L28" s="2">
        <v>148</v>
      </c>
      <c r="M28" s="2">
        <v>234</v>
      </c>
      <c r="N28" s="2">
        <v>150</v>
      </c>
      <c r="O28" s="2">
        <v>117</v>
      </c>
      <c r="P28" s="2">
        <v>106</v>
      </c>
      <c r="Q28" s="2">
        <v>109</v>
      </c>
    </row>
    <row r="29" spans="1:17" ht="21" customHeight="1">
      <c r="A29" s="33"/>
      <c r="B29" s="14" t="s">
        <v>45</v>
      </c>
      <c r="C29" s="15">
        <f>SUM(C25:C28)</f>
        <v>88746</v>
      </c>
      <c r="D29" s="15">
        <f t="shared" ref="D29:G29" si="11">SUM(D25:D28)</f>
        <v>20921</v>
      </c>
      <c r="E29" s="15">
        <f t="shared" si="11"/>
        <v>15856</v>
      </c>
      <c r="F29" s="15">
        <f t="shared" si="11"/>
        <v>8219</v>
      </c>
      <c r="G29" s="15">
        <f t="shared" si="11"/>
        <v>3662</v>
      </c>
      <c r="H29" s="16">
        <f t="shared" si="1"/>
        <v>0.74930625630676084</v>
      </c>
      <c r="I29" s="16">
        <f t="shared" si="2"/>
        <v>0.23574020237531831</v>
      </c>
      <c r="J29" s="15">
        <f t="shared" si="0"/>
        <v>4588</v>
      </c>
      <c r="K29" s="15">
        <f>SUM(K25:K28)</f>
        <v>1052</v>
      </c>
      <c r="L29" s="15">
        <f t="shared" ref="L29:Q29" si="12">SUM(L25:L28)</f>
        <v>698</v>
      </c>
      <c r="M29" s="15">
        <f t="shared" si="12"/>
        <v>883</v>
      </c>
      <c r="N29" s="15">
        <f t="shared" si="12"/>
        <v>600</v>
      </c>
      <c r="O29" s="15">
        <f t="shared" si="12"/>
        <v>519</v>
      </c>
      <c r="P29" s="15">
        <f t="shared" si="12"/>
        <v>425</v>
      </c>
      <c r="Q29" s="15">
        <f t="shared" si="12"/>
        <v>411</v>
      </c>
    </row>
    <row r="30" spans="1:17" ht="21" customHeight="1">
      <c r="A30" s="26" t="s">
        <v>50</v>
      </c>
      <c r="B30" s="1" t="s">
        <v>17</v>
      </c>
      <c r="C30" s="2">
        <v>23700</v>
      </c>
      <c r="D30" s="2">
        <v>5565</v>
      </c>
      <c r="E30" s="2">
        <v>3963</v>
      </c>
      <c r="F30" s="2">
        <v>1573</v>
      </c>
      <c r="G30" s="2">
        <v>1158</v>
      </c>
      <c r="H30" s="3">
        <f t="shared" si="1"/>
        <v>0.68912440070653547</v>
      </c>
      <c r="I30" s="3">
        <f t="shared" si="2"/>
        <v>0.23481012658227848</v>
      </c>
      <c r="J30" s="18">
        <f t="shared" si="0"/>
        <v>1065</v>
      </c>
      <c r="K30" s="2">
        <v>228</v>
      </c>
      <c r="L30" s="2">
        <v>156</v>
      </c>
      <c r="M30" s="2">
        <v>222</v>
      </c>
      <c r="N30" s="2">
        <v>139</v>
      </c>
      <c r="O30" s="2">
        <v>94</v>
      </c>
      <c r="P30" s="2">
        <v>117</v>
      </c>
      <c r="Q30" s="2">
        <v>109</v>
      </c>
    </row>
    <row r="31" spans="1:17" ht="21" customHeight="1">
      <c r="A31" s="27"/>
      <c r="B31" s="1" t="s">
        <v>18</v>
      </c>
      <c r="C31" s="2">
        <v>12060</v>
      </c>
      <c r="D31" s="2">
        <v>2677</v>
      </c>
      <c r="E31" s="2">
        <v>1855</v>
      </c>
      <c r="F31" s="2">
        <v>662</v>
      </c>
      <c r="G31" s="2">
        <v>540</v>
      </c>
      <c r="H31" s="3">
        <f t="shared" si="1"/>
        <v>0.64797843665768196</v>
      </c>
      <c r="I31" s="3">
        <f t="shared" si="2"/>
        <v>0.22197346600331674</v>
      </c>
      <c r="J31" s="18">
        <f t="shared" si="0"/>
        <v>508</v>
      </c>
      <c r="K31" s="2">
        <v>76</v>
      </c>
      <c r="L31" s="2">
        <v>69</v>
      </c>
      <c r="M31" s="2">
        <v>129</v>
      </c>
      <c r="N31" s="2">
        <v>63</v>
      </c>
      <c r="O31" s="2">
        <v>71</v>
      </c>
      <c r="P31" s="2">
        <v>48</v>
      </c>
      <c r="Q31" s="2">
        <v>52</v>
      </c>
    </row>
    <row r="32" spans="1:17" ht="21" customHeight="1">
      <c r="A32" s="27"/>
      <c r="B32" s="1" t="s">
        <v>19</v>
      </c>
      <c r="C32" s="2">
        <v>19259</v>
      </c>
      <c r="D32" s="2">
        <v>4831</v>
      </c>
      <c r="E32" s="2">
        <v>3384</v>
      </c>
      <c r="F32" s="2">
        <v>1333</v>
      </c>
      <c r="G32" s="2">
        <v>1045</v>
      </c>
      <c r="H32" s="3">
        <f t="shared" si="1"/>
        <v>0.70271867612293148</v>
      </c>
      <c r="I32" s="3">
        <f t="shared" si="2"/>
        <v>0.25084376135832598</v>
      </c>
      <c r="J32" s="18">
        <f t="shared" si="0"/>
        <v>895</v>
      </c>
      <c r="K32" s="2">
        <v>169</v>
      </c>
      <c r="L32" s="2">
        <v>117</v>
      </c>
      <c r="M32" s="2">
        <v>200</v>
      </c>
      <c r="N32" s="2">
        <v>136</v>
      </c>
      <c r="O32" s="2">
        <v>91</v>
      </c>
      <c r="P32" s="2">
        <v>92</v>
      </c>
      <c r="Q32" s="2">
        <v>90</v>
      </c>
    </row>
    <row r="33" spans="1:17" ht="21" customHeight="1">
      <c r="A33" s="27"/>
      <c r="B33" s="1" t="s">
        <v>20</v>
      </c>
      <c r="C33" s="2">
        <v>27347</v>
      </c>
      <c r="D33" s="2">
        <v>6462</v>
      </c>
      <c r="E33" s="2">
        <v>4571</v>
      </c>
      <c r="F33" s="2">
        <v>1785</v>
      </c>
      <c r="G33" s="2">
        <v>1367</v>
      </c>
      <c r="H33" s="3">
        <f t="shared" si="1"/>
        <v>0.68956464668562678</v>
      </c>
      <c r="I33" s="3">
        <f t="shared" si="2"/>
        <v>0.23629648590338978</v>
      </c>
      <c r="J33" s="18">
        <f t="shared" si="0"/>
        <v>1207</v>
      </c>
      <c r="K33" s="2">
        <v>218</v>
      </c>
      <c r="L33" s="2">
        <v>170</v>
      </c>
      <c r="M33" s="2">
        <v>231</v>
      </c>
      <c r="N33" s="2">
        <v>187</v>
      </c>
      <c r="O33" s="2">
        <v>143</v>
      </c>
      <c r="P33" s="2">
        <v>125</v>
      </c>
      <c r="Q33" s="2">
        <v>133</v>
      </c>
    </row>
    <row r="34" spans="1:17" ht="21" customHeight="1">
      <c r="A34" s="28"/>
      <c r="B34" s="8" t="s">
        <v>45</v>
      </c>
      <c r="C34" s="9">
        <f>SUM(C30:C33)</f>
        <v>82366</v>
      </c>
      <c r="D34" s="9">
        <f t="shared" ref="D34:G34" si="13">SUM(D30:D33)</f>
        <v>19535</v>
      </c>
      <c r="E34" s="9">
        <f t="shared" si="13"/>
        <v>13773</v>
      </c>
      <c r="F34" s="9">
        <f t="shared" si="13"/>
        <v>5353</v>
      </c>
      <c r="G34" s="9">
        <f t="shared" si="13"/>
        <v>4110</v>
      </c>
      <c r="H34" s="10">
        <f t="shared" si="1"/>
        <v>0.68706890292601464</v>
      </c>
      <c r="I34" s="10">
        <f t="shared" si="2"/>
        <v>0.23717310540757108</v>
      </c>
      <c r="J34" s="9">
        <f t="shared" si="0"/>
        <v>3675</v>
      </c>
      <c r="K34" s="9">
        <f>SUM(K30:K33)</f>
        <v>691</v>
      </c>
      <c r="L34" s="9">
        <f t="shared" ref="L34:Q34" si="14">SUM(L30:L33)</f>
        <v>512</v>
      </c>
      <c r="M34" s="9">
        <f t="shared" si="14"/>
        <v>782</v>
      </c>
      <c r="N34" s="9">
        <f t="shared" si="14"/>
        <v>525</v>
      </c>
      <c r="O34" s="9">
        <f t="shared" si="14"/>
        <v>399</v>
      </c>
      <c r="P34" s="9">
        <f t="shared" si="14"/>
        <v>382</v>
      </c>
      <c r="Q34" s="9">
        <f t="shared" si="14"/>
        <v>384</v>
      </c>
    </row>
    <row r="35" spans="1:17" ht="21" customHeight="1">
      <c r="A35" s="21" t="s">
        <v>51</v>
      </c>
      <c r="B35" s="1" t="s">
        <v>21</v>
      </c>
      <c r="C35" s="2">
        <v>14876</v>
      </c>
      <c r="D35" s="2">
        <v>4480</v>
      </c>
      <c r="E35" s="2">
        <v>3245</v>
      </c>
      <c r="F35" s="2">
        <v>1407</v>
      </c>
      <c r="G35" s="2">
        <v>874</v>
      </c>
      <c r="H35" s="3">
        <f t="shared" si="1"/>
        <v>0.70292758089368257</v>
      </c>
      <c r="I35" s="3">
        <f t="shared" si="2"/>
        <v>0.30115622479161064</v>
      </c>
      <c r="J35" s="18">
        <f t="shared" si="0"/>
        <v>924</v>
      </c>
      <c r="K35" s="2">
        <v>196</v>
      </c>
      <c r="L35" s="2">
        <v>113</v>
      </c>
      <c r="M35" s="2">
        <v>175</v>
      </c>
      <c r="N35" s="2">
        <v>148</v>
      </c>
      <c r="O35" s="2">
        <v>115</v>
      </c>
      <c r="P35" s="2">
        <v>85</v>
      </c>
      <c r="Q35" s="2">
        <v>92</v>
      </c>
    </row>
    <row r="36" spans="1:17" ht="21" customHeight="1">
      <c r="A36" s="22"/>
      <c r="B36" s="1" t="s">
        <v>22</v>
      </c>
      <c r="C36" s="2">
        <v>5271</v>
      </c>
      <c r="D36" s="2">
        <v>1835</v>
      </c>
      <c r="E36" s="2">
        <v>1365</v>
      </c>
      <c r="F36" s="2">
        <v>667</v>
      </c>
      <c r="G36" s="2">
        <v>337</v>
      </c>
      <c r="H36" s="3">
        <f t="shared" si="1"/>
        <v>0.73553113553113558</v>
      </c>
      <c r="I36" s="3">
        <f t="shared" si="2"/>
        <v>0.34813128438626445</v>
      </c>
      <c r="J36" s="18">
        <f t="shared" si="0"/>
        <v>524</v>
      </c>
      <c r="K36" s="2">
        <v>101</v>
      </c>
      <c r="L36" s="2">
        <v>77</v>
      </c>
      <c r="M36" s="2">
        <v>96</v>
      </c>
      <c r="N36" s="2">
        <v>76</v>
      </c>
      <c r="O36" s="2">
        <v>64</v>
      </c>
      <c r="P36" s="2">
        <v>42</v>
      </c>
      <c r="Q36" s="2">
        <v>68</v>
      </c>
    </row>
    <row r="37" spans="1:17" ht="21" customHeight="1">
      <c r="A37" s="22"/>
      <c r="B37" s="1" t="s">
        <v>23</v>
      </c>
      <c r="C37" s="2">
        <v>7542</v>
      </c>
      <c r="D37" s="2">
        <v>2699</v>
      </c>
      <c r="E37" s="2">
        <v>1959</v>
      </c>
      <c r="F37" s="2">
        <v>893</v>
      </c>
      <c r="G37" s="2">
        <v>500</v>
      </c>
      <c r="H37" s="3">
        <f t="shared" si="1"/>
        <v>0.71107708014293003</v>
      </c>
      <c r="I37" s="3">
        <f t="shared" si="2"/>
        <v>0.35786263590559531</v>
      </c>
      <c r="J37" s="18">
        <f t="shared" si="0"/>
        <v>660</v>
      </c>
      <c r="K37" s="2">
        <v>132</v>
      </c>
      <c r="L37" s="2">
        <v>95</v>
      </c>
      <c r="M37" s="2">
        <v>150</v>
      </c>
      <c r="N37" s="2">
        <v>96</v>
      </c>
      <c r="O37" s="2">
        <v>59</v>
      </c>
      <c r="P37" s="2">
        <v>68</v>
      </c>
      <c r="Q37" s="2">
        <v>60</v>
      </c>
    </row>
    <row r="38" spans="1:17" ht="21" customHeight="1">
      <c r="A38" s="22"/>
      <c r="B38" s="1" t="s">
        <v>55</v>
      </c>
      <c r="C38" s="2">
        <v>1225</v>
      </c>
      <c r="D38" s="2">
        <v>751</v>
      </c>
      <c r="E38" s="2">
        <v>532</v>
      </c>
      <c r="F38" s="2">
        <v>260</v>
      </c>
      <c r="G38" s="2">
        <v>138</v>
      </c>
      <c r="H38" s="3">
        <f t="shared" si="1"/>
        <v>0.74812030075187974</v>
      </c>
      <c r="I38" s="3">
        <f t="shared" si="2"/>
        <v>0.61306122448979594</v>
      </c>
      <c r="J38" s="18">
        <f t="shared" si="0"/>
        <v>199</v>
      </c>
      <c r="K38" s="2">
        <v>42</v>
      </c>
      <c r="L38" s="2">
        <v>27</v>
      </c>
      <c r="M38" s="2">
        <v>42</v>
      </c>
      <c r="N38" s="2">
        <v>29</v>
      </c>
      <c r="O38" s="2">
        <v>19</v>
      </c>
      <c r="P38" s="2">
        <v>25</v>
      </c>
      <c r="Q38" s="2">
        <v>15</v>
      </c>
    </row>
    <row r="39" spans="1:17" ht="21" customHeight="1">
      <c r="A39" s="23"/>
      <c r="B39" s="11" t="s">
        <v>45</v>
      </c>
      <c r="C39" s="12">
        <f>SUM(C35:C38)</f>
        <v>28914</v>
      </c>
      <c r="D39" s="12">
        <f t="shared" ref="D39:G39" si="15">SUM(D35:D38)</f>
        <v>9765</v>
      </c>
      <c r="E39" s="12">
        <f t="shared" si="15"/>
        <v>7101</v>
      </c>
      <c r="F39" s="12">
        <f t="shared" si="15"/>
        <v>3227</v>
      </c>
      <c r="G39" s="12">
        <f t="shared" si="15"/>
        <v>1849</v>
      </c>
      <c r="H39" s="13">
        <f t="shared" si="1"/>
        <v>0.71482889733840305</v>
      </c>
      <c r="I39" s="13">
        <f t="shared" si="2"/>
        <v>0.33772566922598052</v>
      </c>
      <c r="J39" s="12">
        <f t="shared" si="0"/>
        <v>2307</v>
      </c>
      <c r="K39" s="12">
        <f>SUM(K35:K38)</f>
        <v>471</v>
      </c>
      <c r="L39" s="12">
        <f t="shared" ref="L39:Q39" si="16">SUM(L35:L38)</f>
        <v>312</v>
      </c>
      <c r="M39" s="12">
        <f t="shared" si="16"/>
        <v>463</v>
      </c>
      <c r="N39" s="12">
        <f t="shared" si="16"/>
        <v>349</v>
      </c>
      <c r="O39" s="12">
        <f t="shared" si="16"/>
        <v>257</v>
      </c>
      <c r="P39" s="12">
        <f t="shared" si="16"/>
        <v>220</v>
      </c>
      <c r="Q39" s="12">
        <f t="shared" si="16"/>
        <v>235</v>
      </c>
    </row>
    <row r="40" spans="1:17" ht="21" customHeight="1">
      <c r="A40" s="24" t="s">
        <v>56</v>
      </c>
      <c r="B40" s="1" t="s">
        <v>56</v>
      </c>
      <c r="C40" s="2">
        <v>3960</v>
      </c>
      <c r="D40" s="2">
        <v>2537</v>
      </c>
      <c r="E40" s="2">
        <v>1784</v>
      </c>
      <c r="F40" s="2">
        <v>851</v>
      </c>
      <c r="G40" s="2">
        <v>519</v>
      </c>
      <c r="H40" s="3">
        <f t="shared" si="1"/>
        <v>0.76793721973094176</v>
      </c>
      <c r="I40" s="3">
        <f t="shared" si="2"/>
        <v>0.6406565656565657</v>
      </c>
      <c r="J40" s="18">
        <f t="shared" si="0"/>
        <v>731</v>
      </c>
      <c r="K40" s="2">
        <v>208</v>
      </c>
      <c r="L40" s="2">
        <v>98</v>
      </c>
      <c r="M40" s="2">
        <v>131</v>
      </c>
      <c r="N40" s="2">
        <v>90</v>
      </c>
      <c r="O40" s="2">
        <v>75</v>
      </c>
      <c r="P40" s="2">
        <v>73</v>
      </c>
      <c r="Q40" s="2">
        <v>56</v>
      </c>
    </row>
    <row r="41" spans="1:17" ht="21" customHeight="1">
      <c r="A41" s="25"/>
      <c r="B41" s="14" t="s">
        <v>45</v>
      </c>
      <c r="C41" s="15">
        <f>SUM(C40)</f>
        <v>3960</v>
      </c>
      <c r="D41" s="15">
        <f t="shared" ref="D41:G41" si="17">SUM(D40)</f>
        <v>2537</v>
      </c>
      <c r="E41" s="15">
        <f t="shared" si="17"/>
        <v>1784</v>
      </c>
      <c r="F41" s="15">
        <f t="shared" si="17"/>
        <v>851</v>
      </c>
      <c r="G41" s="15">
        <f t="shared" si="17"/>
        <v>519</v>
      </c>
      <c r="H41" s="16">
        <f t="shared" si="1"/>
        <v>0.76793721973094176</v>
      </c>
      <c r="I41" s="16">
        <f t="shared" si="2"/>
        <v>0.6406565656565657</v>
      </c>
      <c r="J41" s="15">
        <f t="shared" si="0"/>
        <v>731</v>
      </c>
      <c r="K41" s="15">
        <f>SUM(K40)</f>
        <v>208</v>
      </c>
      <c r="L41" s="15">
        <f t="shared" ref="L41:Q41" si="18">SUM(L40)</f>
        <v>98</v>
      </c>
      <c r="M41" s="15">
        <f t="shared" si="18"/>
        <v>131</v>
      </c>
      <c r="N41" s="15">
        <f t="shared" si="18"/>
        <v>90</v>
      </c>
      <c r="O41" s="15">
        <f t="shared" si="18"/>
        <v>75</v>
      </c>
      <c r="P41" s="15">
        <f t="shared" si="18"/>
        <v>73</v>
      </c>
      <c r="Q41" s="15">
        <f t="shared" si="18"/>
        <v>56</v>
      </c>
    </row>
    <row r="42" spans="1:17" ht="21" customHeight="1">
      <c r="A42" s="26" t="s">
        <v>52</v>
      </c>
      <c r="B42" s="1" t="s">
        <v>24</v>
      </c>
      <c r="C42" s="2">
        <v>10692</v>
      </c>
      <c r="D42" s="2">
        <v>2668</v>
      </c>
      <c r="E42" s="2">
        <v>1875</v>
      </c>
      <c r="F42" s="2">
        <v>732</v>
      </c>
      <c r="G42" s="2">
        <v>562</v>
      </c>
      <c r="H42" s="3">
        <f t="shared" si="1"/>
        <v>0.69013333333333338</v>
      </c>
      <c r="I42" s="3">
        <f t="shared" si="2"/>
        <v>0.24953236064347176</v>
      </c>
      <c r="J42" s="18">
        <f t="shared" si="0"/>
        <v>458</v>
      </c>
      <c r="K42" s="2">
        <v>104</v>
      </c>
      <c r="L42" s="2">
        <v>75</v>
      </c>
      <c r="M42" s="2">
        <v>98</v>
      </c>
      <c r="N42" s="2">
        <v>58</v>
      </c>
      <c r="O42" s="2">
        <v>39</v>
      </c>
      <c r="P42" s="2">
        <v>46</v>
      </c>
      <c r="Q42" s="2">
        <v>38</v>
      </c>
    </row>
    <row r="43" spans="1:17" ht="21" customHeight="1">
      <c r="A43" s="27"/>
      <c r="B43" s="1" t="s">
        <v>25</v>
      </c>
      <c r="C43" s="2">
        <v>20235</v>
      </c>
      <c r="D43" s="2">
        <v>4749</v>
      </c>
      <c r="E43" s="2">
        <v>3368</v>
      </c>
      <c r="F43" s="2">
        <v>1353</v>
      </c>
      <c r="G43" s="2">
        <v>1007</v>
      </c>
      <c r="H43" s="3">
        <f t="shared" si="1"/>
        <v>0.70071258907363421</v>
      </c>
      <c r="I43" s="3">
        <f t="shared" si="2"/>
        <v>0.23469236471460342</v>
      </c>
      <c r="J43" s="18">
        <f t="shared" si="0"/>
        <v>964</v>
      </c>
      <c r="K43" s="2">
        <v>213</v>
      </c>
      <c r="L43" s="2">
        <v>132</v>
      </c>
      <c r="M43" s="2">
        <v>168</v>
      </c>
      <c r="N43" s="2">
        <v>130</v>
      </c>
      <c r="O43" s="2">
        <v>111</v>
      </c>
      <c r="P43" s="2">
        <v>98</v>
      </c>
      <c r="Q43" s="2">
        <v>112</v>
      </c>
    </row>
    <row r="44" spans="1:17" ht="21" customHeight="1">
      <c r="A44" s="27"/>
      <c r="B44" s="1" t="s">
        <v>26</v>
      </c>
      <c r="C44" s="2">
        <v>11390</v>
      </c>
      <c r="D44" s="2">
        <v>3281</v>
      </c>
      <c r="E44" s="2">
        <v>2328</v>
      </c>
      <c r="F44" s="2">
        <v>928</v>
      </c>
      <c r="G44" s="2">
        <v>681</v>
      </c>
      <c r="H44" s="3">
        <f t="shared" si="1"/>
        <v>0.69115120274914088</v>
      </c>
      <c r="I44" s="3">
        <f t="shared" si="2"/>
        <v>0.28805970149253729</v>
      </c>
      <c r="J44" s="18">
        <f t="shared" si="0"/>
        <v>656</v>
      </c>
      <c r="K44" s="2">
        <v>140</v>
      </c>
      <c r="L44" s="2">
        <v>104</v>
      </c>
      <c r="M44" s="2">
        <v>103</v>
      </c>
      <c r="N44" s="2">
        <v>102</v>
      </c>
      <c r="O44" s="2">
        <v>88</v>
      </c>
      <c r="P44" s="2">
        <v>70</v>
      </c>
      <c r="Q44" s="2">
        <v>49</v>
      </c>
    </row>
    <row r="45" spans="1:17" ht="21" customHeight="1">
      <c r="A45" s="27"/>
      <c r="B45" s="1" t="s">
        <v>27</v>
      </c>
      <c r="C45" s="2">
        <v>12333</v>
      </c>
      <c r="D45" s="2">
        <v>3441</v>
      </c>
      <c r="E45" s="2">
        <v>2508</v>
      </c>
      <c r="F45" s="2">
        <v>1086</v>
      </c>
      <c r="G45" s="2">
        <v>650</v>
      </c>
      <c r="H45" s="3">
        <f t="shared" si="1"/>
        <v>0.69218500797448168</v>
      </c>
      <c r="I45" s="3">
        <f t="shared" si="2"/>
        <v>0.27900754074434442</v>
      </c>
      <c r="J45" s="18">
        <f t="shared" si="0"/>
        <v>663</v>
      </c>
      <c r="K45" s="2">
        <v>109</v>
      </c>
      <c r="L45" s="2">
        <v>106</v>
      </c>
      <c r="M45" s="2">
        <v>144</v>
      </c>
      <c r="N45" s="2">
        <v>104</v>
      </c>
      <c r="O45" s="2">
        <v>70</v>
      </c>
      <c r="P45" s="2">
        <v>67</v>
      </c>
      <c r="Q45" s="2">
        <v>63</v>
      </c>
    </row>
    <row r="46" spans="1:17" ht="21" customHeight="1">
      <c r="A46" s="28"/>
      <c r="B46" s="8" t="s">
        <v>45</v>
      </c>
      <c r="C46" s="9">
        <f>SUM(C42:C45)</f>
        <v>54650</v>
      </c>
      <c r="D46" s="9">
        <f t="shared" ref="D46:G46" si="19">SUM(D42:D45)</f>
        <v>14139</v>
      </c>
      <c r="E46" s="9">
        <f t="shared" si="19"/>
        <v>10079</v>
      </c>
      <c r="F46" s="9">
        <f t="shared" si="19"/>
        <v>4099</v>
      </c>
      <c r="G46" s="9">
        <f t="shared" si="19"/>
        <v>2900</v>
      </c>
      <c r="H46" s="10">
        <f t="shared" si="1"/>
        <v>0.69441412838575256</v>
      </c>
      <c r="I46" s="10">
        <f t="shared" si="2"/>
        <v>0.25871912168344008</v>
      </c>
      <c r="J46" s="9">
        <f t="shared" si="0"/>
        <v>2741</v>
      </c>
      <c r="K46" s="9">
        <f>SUM(K42:K45)</f>
        <v>566</v>
      </c>
      <c r="L46" s="9">
        <f t="shared" ref="L46:Q46" si="20">SUM(L42:L45)</f>
        <v>417</v>
      </c>
      <c r="M46" s="9">
        <f t="shared" si="20"/>
        <v>513</v>
      </c>
      <c r="N46" s="9">
        <f t="shared" si="20"/>
        <v>394</v>
      </c>
      <c r="O46" s="9">
        <f t="shared" si="20"/>
        <v>308</v>
      </c>
      <c r="P46" s="9">
        <f t="shared" si="20"/>
        <v>281</v>
      </c>
      <c r="Q46" s="9">
        <f t="shared" si="20"/>
        <v>262</v>
      </c>
    </row>
    <row r="47" spans="1:17" ht="21" customHeight="1">
      <c r="A47" s="21" t="s">
        <v>53</v>
      </c>
      <c r="B47" s="1" t="s">
        <v>28</v>
      </c>
      <c r="C47" s="2">
        <v>1193</v>
      </c>
      <c r="D47" s="2">
        <v>560</v>
      </c>
      <c r="E47" s="2">
        <v>390</v>
      </c>
      <c r="F47" s="2">
        <v>142</v>
      </c>
      <c r="G47" s="2">
        <v>103</v>
      </c>
      <c r="H47" s="3">
        <f t="shared" si="1"/>
        <v>0.62820512820512819</v>
      </c>
      <c r="I47" s="3">
        <f t="shared" si="2"/>
        <v>0.46940486169321038</v>
      </c>
      <c r="J47" s="18">
        <f t="shared" si="0"/>
        <v>101</v>
      </c>
      <c r="K47" s="2">
        <v>15</v>
      </c>
      <c r="L47" s="2">
        <v>12</v>
      </c>
      <c r="M47" s="2">
        <v>28</v>
      </c>
      <c r="N47" s="2">
        <v>14</v>
      </c>
      <c r="O47" s="2">
        <v>11</v>
      </c>
      <c r="P47" s="2">
        <v>13</v>
      </c>
      <c r="Q47" s="2">
        <v>8</v>
      </c>
    </row>
    <row r="48" spans="1:17" ht="21" customHeight="1">
      <c r="A48" s="22"/>
      <c r="B48" s="1" t="s">
        <v>29</v>
      </c>
      <c r="C48" s="2">
        <v>850</v>
      </c>
      <c r="D48" s="2">
        <v>471</v>
      </c>
      <c r="E48" s="2">
        <v>330</v>
      </c>
      <c r="F48" s="2">
        <v>141</v>
      </c>
      <c r="G48" s="2">
        <v>85</v>
      </c>
      <c r="H48" s="3">
        <f t="shared" si="1"/>
        <v>0.68484848484848482</v>
      </c>
      <c r="I48" s="3">
        <f t="shared" si="2"/>
        <v>0.55411764705882349</v>
      </c>
      <c r="J48" s="18">
        <f t="shared" si="0"/>
        <v>130</v>
      </c>
      <c r="K48" s="2">
        <v>17</v>
      </c>
      <c r="L48" s="2">
        <v>16</v>
      </c>
      <c r="M48" s="2">
        <v>25</v>
      </c>
      <c r="N48" s="2">
        <v>15</v>
      </c>
      <c r="O48" s="2">
        <v>20</v>
      </c>
      <c r="P48" s="2">
        <v>18</v>
      </c>
      <c r="Q48" s="2">
        <v>19</v>
      </c>
    </row>
    <row r="49" spans="1:17" ht="21" customHeight="1">
      <c r="A49" s="22"/>
      <c r="B49" s="1" t="s">
        <v>30</v>
      </c>
      <c r="C49" s="2">
        <v>2047</v>
      </c>
      <c r="D49" s="2">
        <v>781</v>
      </c>
      <c r="E49" s="2">
        <v>525</v>
      </c>
      <c r="F49" s="2">
        <v>190</v>
      </c>
      <c r="G49" s="2">
        <v>157</v>
      </c>
      <c r="H49" s="3">
        <f t="shared" si="1"/>
        <v>0.66095238095238096</v>
      </c>
      <c r="I49" s="3">
        <f t="shared" si="2"/>
        <v>0.38153395212506108</v>
      </c>
      <c r="J49" s="18">
        <f t="shared" si="0"/>
        <v>178</v>
      </c>
      <c r="K49" s="2">
        <v>21</v>
      </c>
      <c r="L49" s="2">
        <v>18</v>
      </c>
      <c r="M49" s="2">
        <v>35</v>
      </c>
      <c r="N49" s="2">
        <v>21</v>
      </c>
      <c r="O49" s="2">
        <v>31</v>
      </c>
      <c r="P49" s="2">
        <v>20</v>
      </c>
      <c r="Q49" s="2">
        <v>32</v>
      </c>
    </row>
    <row r="50" spans="1:17" ht="21" customHeight="1">
      <c r="A50" s="22"/>
      <c r="B50" s="1" t="s">
        <v>31</v>
      </c>
      <c r="C50" s="2">
        <v>5758</v>
      </c>
      <c r="D50" s="2">
        <v>1862</v>
      </c>
      <c r="E50" s="2">
        <v>1307</v>
      </c>
      <c r="F50" s="2">
        <v>514</v>
      </c>
      <c r="G50" s="2">
        <v>354</v>
      </c>
      <c r="H50" s="3">
        <f t="shared" si="1"/>
        <v>0.66411629686304519</v>
      </c>
      <c r="I50" s="3">
        <f t="shared" si="2"/>
        <v>0.32337617228204235</v>
      </c>
      <c r="J50" s="18">
        <f t="shared" si="0"/>
        <v>358</v>
      </c>
      <c r="K50" s="2">
        <v>65</v>
      </c>
      <c r="L50" s="2">
        <v>47</v>
      </c>
      <c r="M50" s="2">
        <v>61</v>
      </c>
      <c r="N50" s="2">
        <v>51</v>
      </c>
      <c r="O50" s="2">
        <v>36</v>
      </c>
      <c r="P50" s="2">
        <v>50</v>
      </c>
      <c r="Q50" s="2">
        <v>48</v>
      </c>
    </row>
    <row r="51" spans="1:17" ht="21" customHeight="1">
      <c r="A51" s="22"/>
      <c r="B51" s="1" t="s">
        <v>32</v>
      </c>
      <c r="C51" s="2">
        <v>2133</v>
      </c>
      <c r="D51" s="2">
        <v>830</v>
      </c>
      <c r="E51" s="2">
        <v>569</v>
      </c>
      <c r="F51" s="2">
        <v>212</v>
      </c>
      <c r="G51" s="2">
        <v>155</v>
      </c>
      <c r="H51" s="3">
        <f t="shared" si="1"/>
        <v>0.64499121265377857</v>
      </c>
      <c r="I51" s="3">
        <f t="shared" si="2"/>
        <v>0.38912330051570559</v>
      </c>
      <c r="J51" s="18">
        <f t="shared" si="0"/>
        <v>200</v>
      </c>
      <c r="K51" s="2">
        <v>43</v>
      </c>
      <c r="L51" s="2">
        <v>28</v>
      </c>
      <c r="M51" s="2">
        <v>24</v>
      </c>
      <c r="N51" s="2">
        <v>27</v>
      </c>
      <c r="O51" s="2">
        <v>30</v>
      </c>
      <c r="P51" s="2">
        <v>22</v>
      </c>
      <c r="Q51" s="2">
        <v>26</v>
      </c>
    </row>
    <row r="52" spans="1:17" ht="21" customHeight="1">
      <c r="A52" s="22"/>
      <c r="B52" s="1" t="s">
        <v>33</v>
      </c>
      <c r="C52" s="2">
        <v>7258</v>
      </c>
      <c r="D52" s="2">
        <v>2355</v>
      </c>
      <c r="E52" s="2">
        <v>1631</v>
      </c>
      <c r="F52" s="2">
        <v>573</v>
      </c>
      <c r="G52" s="2">
        <v>486</v>
      </c>
      <c r="H52" s="3">
        <f t="shared" si="1"/>
        <v>0.64929491109748616</v>
      </c>
      <c r="I52" s="3">
        <f t="shared" si="2"/>
        <v>0.32446955084045193</v>
      </c>
      <c r="J52" s="18">
        <f t="shared" si="0"/>
        <v>427</v>
      </c>
      <c r="K52" s="2">
        <v>91</v>
      </c>
      <c r="L52" s="2">
        <v>51</v>
      </c>
      <c r="M52" s="2">
        <v>79</v>
      </c>
      <c r="N52" s="2">
        <v>59</v>
      </c>
      <c r="O52" s="2">
        <v>45</v>
      </c>
      <c r="P52" s="2">
        <v>57</v>
      </c>
      <c r="Q52" s="2">
        <v>45</v>
      </c>
    </row>
    <row r="53" spans="1:17" ht="21" customHeight="1">
      <c r="A53" s="22"/>
      <c r="B53" s="1" t="s">
        <v>34</v>
      </c>
      <c r="C53" s="2">
        <v>7948</v>
      </c>
      <c r="D53" s="2">
        <v>2583</v>
      </c>
      <c r="E53" s="2">
        <v>1833</v>
      </c>
      <c r="F53" s="2">
        <v>782</v>
      </c>
      <c r="G53" s="2">
        <v>502</v>
      </c>
      <c r="H53" s="3">
        <f t="shared" si="1"/>
        <v>0.70049099836333883</v>
      </c>
      <c r="I53" s="3">
        <f t="shared" si="2"/>
        <v>0.32498741821841975</v>
      </c>
      <c r="J53" s="18">
        <f t="shared" si="0"/>
        <v>512</v>
      </c>
      <c r="K53" s="2">
        <v>111</v>
      </c>
      <c r="L53" s="2">
        <v>49</v>
      </c>
      <c r="M53" s="2">
        <v>108</v>
      </c>
      <c r="N53" s="2">
        <v>69</v>
      </c>
      <c r="O53" s="2">
        <v>61</v>
      </c>
      <c r="P53" s="2">
        <v>55</v>
      </c>
      <c r="Q53" s="2">
        <v>59</v>
      </c>
    </row>
    <row r="54" spans="1:17" ht="21" customHeight="1">
      <c r="A54" s="23"/>
      <c r="B54" s="11" t="s">
        <v>45</v>
      </c>
      <c r="C54" s="12">
        <f>SUM(C47:C53)</f>
        <v>27187</v>
      </c>
      <c r="D54" s="12">
        <f t="shared" ref="D54:G54" si="21">SUM(D47:D53)</f>
        <v>9442</v>
      </c>
      <c r="E54" s="12">
        <f t="shared" si="21"/>
        <v>6585</v>
      </c>
      <c r="F54" s="12">
        <f t="shared" si="21"/>
        <v>2554</v>
      </c>
      <c r="G54" s="12">
        <f t="shared" si="21"/>
        <v>1842</v>
      </c>
      <c r="H54" s="13">
        <f t="shared" si="1"/>
        <v>0.66757782839787394</v>
      </c>
      <c r="I54" s="13">
        <f t="shared" si="2"/>
        <v>0.34729834111891711</v>
      </c>
      <c r="J54" s="12">
        <f t="shared" si="0"/>
        <v>1906</v>
      </c>
      <c r="K54" s="12">
        <f>SUM(K47:K53)</f>
        <v>363</v>
      </c>
      <c r="L54" s="12">
        <f t="shared" ref="L54:Q54" si="22">SUM(L47:L53)</f>
        <v>221</v>
      </c>
      <c r="M54" s="12">
        <f t="shared" si="22"/>
        <v>360</v>
      </c>
      <c r="N54" s="12">
        <f t="shared" si="22"/>
        <v>256</v>
      </c>
      <c r="O54" s="12">
        <f t="shared" si="22"/>
        <v>234</v>
      </c>
      <c r="P54" s="12">
        <f t="shared" si="22"/>
        <v>235</v>
      </c>
      <c r="Q54" s="12">
        <f t="shared" si="22"/>
        <v>237</v>
      </c>
    </row>
    <row r="55" spans="1:17" ht="21" customHeight="1">
      <c r="A55" s="1"/>
      <c r="B55" s="1" t="s">
        <v>35</v>
      </c>
      <c r="C55" s="2">
        <f>SUM(C54,C46,C41,C39,C34,C29,C24,C19,C16,C11)</f>
        <v>514753</v>
      </c>
      <c r="D55" s="2">
        <f t="shared" ref="D55:G55" si="23">SUM(D54,D46,D41,D39,D34,D29,D24,D19,D16,D11)</f>
        <v>135978</v>
      </c>
      <c r="E55" s="2">
        <f t="shared" si="23"/>
        <v>98589</v>
      </c>
      <c r="F55" s="2">
        <f t="shared" si="23"/>
        <v>44217</v>
      </c>
      <c r="G55" s="2">
        <f t="shared" si="23"/>
        <v>26416</v>
      </c>
      <c r="H55" s="3">
        <f t="shared" si="1"/>
        <v>0.71643895363580112</v>
      </c>
      <c r="I55" s="3">
        <f t="shared" si="2"/>
        <v>0.26416164645956408</v>
      </c>
      <c r="J55" s="2">
        <f>SUM(K55:Q55)</f>
        <v>28743</v>
      </c>
      <c r="K55" s="2">
        <f>SUM(K54,K46,K41,K39,K34,K29,K24,K19,K16,K11)</f>
        <v>5982</v>
      </c>
      <c r="L55" s="2">
        <f t="shared" ref="L55:Q55" si="24">SUM(L54,L46,L41,L39,L34,L29,L24,L19,L16,L11)</f>
        <v>4007</v>
      </c>
      <c r="M55" s="2">
        <f t="shared" si="24"/>
        <v>5818</v>
      </c>
      <c r="N55" s="2">
        <f t="shared" si="24"/>
        <v>3974</v>
      </c>
      <c r="O55" s="2">
        <f t="shared" si="24"/>
        <v>3195</v>
      </c>
      <c r="P55" s="2">
        <f t="shared" si="24"/>
        <v>2938</v>
      </c>
      <c r="Q55" s="2">
        <f t="shared" si="24"/>
        <v>2829</v>
      </c>
    </row>
    <row r="57" spans="1:17">
      <c r="K57" s="17"/>
    </row>
  </sheetData>
  <mergeCells count="10">
    <mergeCell ref="A35:A39"/>
    <mergeCell ref="A40:A41"/>
    <mergeCell ref="A42:A46"/>
    <mergeCell ref="A47:A54"/>
    <mergeCell ref="A5:A11"/>
    <mergeCell ref="A12:A16"/>
    <mergeCell ref="A17:A19"/>
    <mergeCell ref="A20:A24"/>
    <mergeCell ref="A25:A29"/>
    <mergeCell ref="A30:A34"/>
  </mergeCells>
  <phoneticPr fontId="1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ws1473</dc:creator>
  <cp:lastModifiedBy>ws1473</cp:lastModifiedBy>
  <cp:lastPrinted>2016-10-27T06:04:37Z</cp:lastPrinted>
  <dcterms:created xsi:type="dcterms:W3CDTF">2016-04-22T01:17:42Z</dcterms:created>
  <dcterms:modified xsi:type="dcterms:W3CDTF">2017-05-08T06:08:56Z</dcterms:modified>
</cp:coreProperties>
</file>