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介護保険課\070_審査会担当\003_審査会統計\320_R6から（以前は基幹型が対応）高齢者人口統計\202410対応\HPアップ用（④完成のﾌｧｲﾙ名やPDFに加工）\"/>
    </mc:Choice>
  </mc:AlternateContent>
  <xr:revisionPtr revIDLastSave="0" documentId="13_ncr:1_{2AEFBC03-F3F7-4314-AC18-AA53A74CF75E}" xr6:coauthVersionLast="47" xr6:coauthVersionMax="47" xr10:uidLastSave="{00000000-0000-0000-0000-000000000000}"/>
  <bookViews>
    <workbookView xWindow="-120" yWindow="-120" windowWidth="21840" windowHeight="13140" tabRatio="578" xr2:uid="{00000000-000D-0000-FFFF-FFFF00000000}"/>
  </bookViews>
  <sheets>
    <sheet name="20241001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1" l="1"/>
  <c r="H33" i="11"/>
  <c r="H30" i="11"/>
  <c r="H27" i="11"/>
  <c r="H24" i="11"/>
  <c r="H16" i="11"/>
  <c r="I58" i="11"/>
  <c r="H58" i="11"/>
  <c r="Q57" i="11"/>
  <c r="P57" i="11"/>
  <c r="P59" i="11" s="1"/>
  <c r="O57" i="11"/>
  <c r="O59" i="11" s="1"/>
  <c r="N57" i="11"/>
  <c r="N59" i="11" s="1"/>
  <c r="M57" i="11"/>
  <c r="M59" i="11" s="1"/>
  <c r="L57" i="11"/>
  <c r="L59" i="11" s="1"/>
  <c r="K57" i="11"/>
  <c r="J57" i="11" s="1"/>
  <c r="G57" i="11"/>
  <c r="G59" i="11" s="1"/>
  <c r="F57" i="11"/>
  <c r="F59" i="11" s="1"/>
  <c r="E57" i="11"/>
  <c r="E59" i="11" s="1"/>
  <c r="D57" i="11"/>
  <c r="D59" i="11" s="1"/>
  <c r="C57" i="11"/>
  <c r="I57" i="11" s="1"/>
  <c r="J56" i="11"/>
  <c r="I56" i="11"/>
  <c r="H56" i="11"/>
  <c r="J55" i="11"/>
  <c r="I55" i="11"/>
  <c r="H55" i="11"/>
  <c r="J54" i="11"/>
  <c r="I54" i="11"/>
  <c r="H54" i="11"/>
  <c r="J53" i="11"/>
  <c r="I53" i="11"/>
  <c r="H53" i="11"/>
  <c r="J52" i="11"/>
  <c r="I52" i="11"/>
  <c r="H52" i="11"/>
  <c r="J51" i="11"/>
  <c r="I51" i="11"/>
  <c r="H51" i="11"/>
  <c r="J50" i="11"/>
  <c r="I50" i="11"/>
  <c r="H50" i="11"/>
  <c r="Q49" i="11"/>
  <c r="Q59" i="11" s="1"/>
  <c r="P49" i="11"/>
  <c r="J49" i="11" s="1"/>
  <c r="O49" i="11"/>
  <c r="N49" i="11"/>
  <c r="M49" i="11"/>
  <c r="L49" i="11"/>
  <c r="K49" i="11"/>
  <c r="I49" i="11"/>
  <c r="H49" i="11"/>
  <c r="G49" i="11"/>
  <c r="F49" i="11"/>
  <c r="E49" i="11"/>
  <c r="D49" i="11"/>
  <c r="C49" i="11"/>
  <c r="J48" i="11"/>
  <c r="I48" i="11"/>
  <c r="H48" i="11"/>
  <c r="J47" i="11"/>
  <c r="I47" i="11"/>
  <c r="H47" i="11"/>
  <c r="Q46" i="11"/>
  <c r="P46" i="11"/>
  <c r="O46" i="11"/>
  <c r="N46" i="11"/>
  <c r="M46" i="11"/>
  <c r="L46" i="11"/>
  <c r="K46" i="11"/>
  <c r="J46" i="11" s="1"/>
  <c r="G46" i="11"/>
  <c r="F46" i="11"/>
  <c r="H46" i="11" s="1"/>
  <c r="E46" i="11"/>
  <c r="D46" i="11"/>
  <c r="I46" i="11" s="1"/>
  <c r="C46" i="11"/>
  <c r="J45" i="11"/>
  <c r="I45" i="11"/>
  <c r="H45" i="11"/>
  <c r="J44" i="11"/>
  <c r="I44" i="11"/>
  <c r="H44" i="11"/>
  <c r="Q43" i="11"/>
  <c r="P43" i="11"/>
  <c r="O43" i="11"/>
  <c r="N43" i="11"/>
  <c r="M43" i="11"/>
  <c r="L43" i="11"/>
  <c r="K43" i="11"/>
  <c r="K59" i="11" s="1"/>
  <c r="G43" i="11"/>
  <c r="F43" i="11"/>
  <c r="H43" i="11" s="1"/>
  <c r="E43" i="11"/>
  <c r="D43" i="11"/>
  <c r="C43" i="11"/>
  <c r="I43" i="11" s="1"/>
  <c r="J42" i="11"/>
  <c r="I42" i="11"/>
  <c r="H42" i="11"/>
  <c r="Q41" i="11"/>
  <c r="P41" i="11"/>
  <c r="O41" i="11"/>
  <c r="N41" i="11"/>
  <c r="M41" i="11"/>
  <c r="L41" i="11"/>
  <c r="K41" i="11"/>
  <c r="J41" i="11" s="1"/>
  <c r="G41" i="11"/>
  <c r="F41" i="11"/>
  <c r="H41" i="11" s="1"/>
  <c r="E41" i="11"/>
  <c r="D41" i="11"/>
  <c r="C41" i="11"/>
  <c r="I41" i="11" s="1"/>
  <c r="J40" i="11"/>
  <c r="I40" i="11"/>
  <c r="H40" i="11"/>
  <c r="J39" i="11"/>
  <c r="I39" i="11"/>
  <c r="H39" i="11"/>
  <c r="J38" i="11"/>
  <c r="I38" i="11"/>
  <c r="H38" i="11"/>
  <c r="J37" i="11"/>
  <c r="I37" i="11"/>
  <c r="H37" i="11"/>
  <c r="Q36" i="11"/>
  <c r="P36" i="11"/>
  <c r="O36" i="11"/>
  <c r="N36" i="11"/>
  <c r="J36" i="11" s="1"/>
  <c r="M36" i="11"/>
  <c r="L36" i="11"/>
  <c r="K36" i="11"/>
  <c r="I36" i="11"/>
  <c r="G36" i="11"/>
  <c r="H36" i="11" s="1"/>
  <c r="F36" i="11"/>
  <c r="E36" i="11"/>
  <c r="D36" i="11"/>
  <c r="C36" i="11"/>
  <c r="J35" i="11"/>
  <c r="I35" i="11"/>
  <c r="H35" i="11"/>
  <c r="J34" i="11"/>
  <c r="I34" i="11"/>
  <c r="H34" i="11"/>
  <c r="Q33" i="11"/>
  <c r="P33" i="11"/>
  <c r="O33" i="11"/>
  <c r="N33" i="11"/>
  <c r="M33" i="11"/>
  <c r="L33" i="11"/>
  <c r="K33" i="11"/>
  <c r="J33" i="11" s="1"/>
  <c r="G33" i="11"/>
  <c r="F33" i="11"/>
  <c r="E33" i="11"/>
  <c r="D33" i="11"/>
  <c r="C33" i="11"/>
  <c r="I33" i="11" s="1"/>
  <c r="J32" i="11"/>
  <c r="I32" i="11"/>
  <c r="H32" i="11"/>
  <c r="J31" i="11"/>
  <c r="I31" i="11"/>
  <c r="H31" i="11"/>
  <c r="Q30" i="11"/>
  <c r="J30" i="11" s="1"/>
  <c r="P30" i="11"/>
  <c r="O30" i="11"/>
  <c r="N30" i="11"/>
  <c r="M30" i="11"/>
  <c r="L30" i="11"/>
  <c r="K30" i="11"/>
  <c r="I30" i="11"/>
  <c r="G30" i="11"/>
  <c r="F30" i="11"/>
  <c r="E30" i="11"/>
  <c r="D30" i="11"/>
  <c r="C30" i="11"/>
  <c r="J29" i="11"/>
  <c r="I29" i="11"/>
  <c r="H29" i="11"/>
  <c r="J28" i="11"/>
  <c r="I28" i="11"/>
  <c r="H28" i="11"/>
  <c r="Q27" i="11"/>
  <c r="P27" i="11"/>
  <c r="O27" i="11"/>
  <c r="N27" i="11"/>
  <c r="M27" i="11"/>
  <c r="J27" i="11" s="1"/>
  <c r="L27" i="11"/>
  <c r="K27" i="11"/>
  <c r="I27" i="11"/>
  <c r="G27" i="11"/>
  <c r="F27" i="11"/>
  <c r="E27" i="11"/>
  <c r="D27" i="11"/>
  <c r="C27" i="11"/>
  <c r="J26" i="11"/>
  <c r="I26" i="11"/>
  <c r="H26" i="11"/>
  <c r="J25" i="11"/>
  <c r="I25" i="11"/>
  <c r="H25" i="11"/>
  <c r="Q24" i="11"/>
  <c r="P24" i="11"/>
  <c r="O24" i="11"/>
  <c r="N24" i="11"/>
  <c r="M24" i="11"/>
  <c r="L24" i="11"/>
  <c r="K24" i="11"/>
  <c r="J24" i="11" s="1"/>
  <c r="G24" i="11"/>
  <c r="F24" i="11"/>
  <c r="E24" i="11"/>
  <c r="D24" i="11"/>
  <c r="C24" i="11"/>
  <c r="I24" i="11" s="1"/>
  <c r="J23" i="11"/>
  <c r="I23" i="11"/>
  <c r="H23" i="11"/>
  <c r="J22" i="11"/>
  <c r="I22" i="11"/>
  <c r="H22" i="11"/>
  <c r="J21" i="11"/>
  <c r="I21" i="11"/>
  <c r="H21" i="11"/>
  <c r="J20" i="11"/>
  <c r="I20" i="11"/>
  <c r="H20" i="11"/>
  <c r="Q19" i="11"/>
  <c r="P19" i="11"/>
  <c r="O19" i="11"/>
  <c r="N19" i="11"/>
  <c r="M19" i="11"/>
  <c r="J19" i="11" s="1"/>
  <c r="L19" i="11"/>
  <c r="K19" i="11"/>
  <c r="I19" i="11"/>
  <c r="G19" i="11"/>
  <c r="F19" i="11"/>
  <c r="H19" i="11" s="1"/>
  <c r="E19" i="11"/>
  <c r="D19" i="11"/>
  <c r="C19" i="11"/>
  <c r="J18" i="11"/>
  <c r="I18" i="11"/>
  <c r="H18" i="11"/>
  <c r="J17" i="11"/>
  <c r="I17" i="11"/>
  <c r="H17" i="11"/>
  <c r="Q16" i="11"/>
  <c r="P16" i="11"/>
  <c r="O16" i="11"/>
  <c r="N16" i="11"/>
  <c r="M16" i="11"/>
  <c r="L16" i="11"/>
  <c r="K16" i="11"/>
  <c r="J16" i="11" s="1"/>
  <c r="G16" i="11"/>
  <c r="F16" i="11"/>
  <c r="E16" i="11"/>
  <c r="D16" i="11"/>
  <c r="C16" i="11"/>
  <c r="I16" i="11" s="1"/>
  <c r="J15" i="11"/>
  <c r="I15" i="11"/>
  <c r="H15" i="11"/>
  <c r="J14" i="11"/>
  <c r="I14" i="11"/>
  <c r="H14" i="11"/>
  <c r="J13" i="11"/>
  <c r="I13" i="11"/>
  <c r="H13" i="11"/>
  <c r="J12" i="11"/>
  <c r="I12" i="11"/>
  <c r="H12" i="11"/>
  <c r="Q11" i="11"/>
  <c r="P11" i="11"/>
  <c r="O11" i="11"/>
  <c r="N11" i="11"/>
  <c r="M11" i="11"/>
  <c r="J11" i="11" s="1"/>
  <c r="L11" i="11"/>
  <c r="K11" i="11"/>
  <c r="I11" i="11"/>
  <c r="G11" i="11"/>
  <c r="F11" i="11"/>
  <c r="H11" i="11" s="1"/>
  <c r="E11" i="11"/>
  <c r="D11" i="11"/>
  <c r="C11" i="11"/>
  <c r="J10" i="11"/>
  <c r="I10" i="11"/>
  <c r="H10" i="11"/>
  <c r="J9" i="11"/>
  <c r="I9" i="11"/>
  <c r="H9" i="11"/>
  <c r="J8" i="11"/>
  <c r="I8" i="11"/>
  <c r="H8" i="11"/>
  <c r="J7" i="11"/>
  <c r="I7" i="11"/>
  <c r="H7" i="11"/>
  <c r="J6" i="11"/>
  <c r="I6" i="11"/>
  <c r="H6" i="11"/>
  <c r="J5" i="11"/>
  <c r="I5" i="11"/>
  <c r="H5" i="11"/>
  <c r="J59" i="11" l="1"/>
  <c r="H59" i="11"/>
  <c r="C59" i="11"/>
  <c r="I59" i="11" s="1"/>
  <c r="H57" i="11"/>
</calcChain>
</file>

<file path=xl/sharedStrings.xml><?xml version="1.0" encoding="utf-8"?>
<sst xmlns="http://schemas.openxmlformats.org/spreadsheetml/2006/main" count="88" uniqueCount="76">
  <si>
    <t>番町</t>
  </si>
  <si>
    <t>八坂</t>
  </si>
  <si>
    <t>東雲</t>
  </si>
  <si>
    <t>素鵞</t>
  </si>
  <si>
    <t>雄郡</t>
  </si>
  <si>
    <t>新玉</t>
  </si>
  <si>
    <t>清水</t>
  </si>
  <si>
    <t>味酒</t>
  </si>
  <si>
    <t>道後</t>
  </si>
  <si>
    <t>湯築</t>
  </si>
  <si>
    <t>桑原</t>
  </si>
  <si>
    <t>余土</t>
  </si>
  <si>
    <t>垣生</t>
  </si>
  <si>
    <t>生石</t>
  </si>
  <si>
    <t>味生</t>
  </si>
  <si>
    <t>宮前</t>
  </si>
  <si>
    <t>三津浜</t>
  </si>
  <si>
    <t>高浜</t>
  </si>
  <si>
    <t>興居島</t>
  </si>
  <si>
    <t>潮見</t>
  </si>
  <si>
    <t>久枝</t>
  </si>
  <si>
    <t>和気</t>
  </si>
  <si>
    <t>堀江</t>
  </si>
  <si>
    <t>五明</t>
  </si>
  <si>
    <t>伊台</t>
  </si>
  <si>
    <t>湯山</t>
  </si>
  <si>
    <t>久米</t>
  </si>
  <si>
    <t>浮穴</t>
  </si>
  <si>
    <t>小野</t>
  </si>
  <si>
    <t>石井東</t>
  </si>
  <si>
    <t>石井西</t>
  </si>
  <si>
    <t>久谷</t>
  </si>
  <si>
    <t>浅海</t>
  </si>
  <si>
    <t>立岩</t>
  </si>
  <si>
    <t>難波</t>
  </si>
  <si>
    <t>正岡</t>
  </si>
  <si>
    <t>北条</t>
  </si>
  <si>
    <t>河野</t>
  </si>
  <si>
    <t>粟井</t>
  </si>
  <si>
    <t>中島</t>
  </si>
  <si>
    <t>A
高齢者の
いる世帯</t>
    <rPh sb="2" eb="5">
      <t>コウレイシャ</t>
    </rPh>
    <rPh sb="9" eb="11">
      <t>セタイ</t>
    </rPh>
    <phoneticPr fontId="2"/>
  </si>
  <si>
    <t>B
高齢者
単身世帯</t>
    <rPh sb="2" eb="5">
      <t>コウレイシャ</t>
    </rPh>
    <rPh sb="6" eb="8">
      <t>タンシン</t>
    </rPh>
    <rPh sb="8" eb="10">
      <t>セタイ</t>
    </rPh>
    <phoneticPr fontId="2"/>
  </si>
  <si>
    <t>湯築
・
桑原
・
道後</t>
    <rPh sb="5" eb="7">
      <t>クワバラ</t>
    </rPh>
    <rPh sb="10" eb="12">
      <t>ドウゴ</t>
    </rPh>
    <phoneticPr fontId="3"/>
  </si>
  <si>
    <t>人口</t>
    <rPh sb="0" eb="2">
      <t>ジンコウ</t>
    </rPh>
    <phoneticPr fontId="2"/>
  </si>
  <si>
    <t>高齢者
人口</t>
    <rPh sb="0" eb="3">
      <t>コウレイシャ</t>
    </rPh>
    <rPh sb="4" eb="6">
      <t>ジンコウ</t>
    </rPh>
    <phoneticPr fontId="2"/>
  </si>
  <si>
    <t>圏域</t>
    <rPh sb="0" eb="2">
      <t>ケンイキ</t>
    </rPh>
    <phoneticPr fontId="8"/>
  </si>
  <si>
    <t>指標
(B+C)/A</t>
    <rPh sb="0" eb="2">
      <t>シヒョウ</t>
    </rPh>
    <phoneticPr fontId="8"/>
  </si>
  <si>
    <t>高齢化率</t>
    <rPh sb="0" eb="3">
      <t>コウレイカ</t>
    </rPh>
    <rPh sb="3" eb="4">
      <t>リツ</t>
    </rPh>
    <phoneticPr fontId="8"/>
  </si>
  <si>
    <t>認定者数</t>
    <rPh sb="0" eb="2">
      <t>ニンテイ</t>
    </rPh>
    <rPh sb="2" eb="3">
      <t>シャ</t>
    </rPh>
    <rPh sb="3" eb="4">
      <t>スウ</t>
    </rPh>
    <phoneticPr fontId="8"/>
  </si>
  <si>
    <t>要支援
1</t>
    <rPh sb="0" eb="3">
      <t>ヨウシエン</t>
    </rPh>
    <phoneticPr fontId="8"/>
  </si>
  <si>
    <t>要支援
2</t>
    <rPh sb="0" eb="3">
      <t>ヨウシエン</t>
    </rPh>
    <phoneticPr fontId="8"/>
  </si>
  <si>
    <t>要介護
1</t>
    <rPh sb="0" eb="3">
      <t>ヨウカイゴ</t>
    </rPh>
    <phoneticPr fontId="8"/>
  </si>
  <si>
    <t>要介護
2</t>
    <rPh sb="0" eb="3">
      <t>ヨウカイゴ</t>
    </rPh>
    <phoneticPr fontId="8"/>
  </si>
  <si>
    <t>要介護
3</t>
    <rPh sb="0" eb="3">
      <t>ヨウカイゴ</t>
    </rPh>
    <phoneticPr fontId="8"/>
  </si>
  <si>
    <t>要介護
4</t>
    <rPh sb="0" eb="3">
      <t>ヨウカイゴ</t>
    </rPh>
    <phoneticPr fontId="8"/>
  </si>
  <si>
    <t>要介護
5</t>
    <rPh sb="0" eb="3">
      <t>ヨウカイゴ</t>
    </rPh>
    <phoneticPr fontId="8"/>
  </si>
  <si>
    <t>地区別高齢者人口・認定者数</t>
    <rPh sb="0" eb="2">
      <t>チク</t>
    </rPh>
    <rPh sb="2" eb="3">
      <t>ベツ</t>
    </rPh>
    <rPh sb="3" eb="6">
      <t>コウレイシャ</t>
    </rPh>
    <rPh sb="6" eb="8">
      <t>ジンコウ</t>
    </rPh>
    <rPh sb="9" eb="11">
      <t>ニンテイ</t>
    </rPh>
    <rPh sb="11" eb="12">
      <t>シャ</t>
    </rPh>
    <rPh sb="12" eb="13">
      <t>スウ</t>
    </rPh>
    <phoneticPr fontId="8"/>
  </si>
  <si>
    <t>計</t>
    <rPh sb="0" eb="1">
      <t>ケイ</t>
    </rPh>
    <phoneticPr fontId="8"/>
  </si>
  <si>
    <t>包括</t>
    <rPh sb="0" eb="2">
      <t>ホウカツ</t>
    </rPh>
    <phoneticPr fontId="8"/>
  </si>
  <si>
    <t>石井
・
浮穴
・
久谷</t>
    <rPh sb="0" eb="2">
      <t>イシイ</t>
    </rPh>
    <rPh sb="5" eb="6">
      <t>ウ</t>
    </rPh>
    <rPh sb="6" eb="7">
      <t>アナ</t>
    </rPh>
    <rPh sb="10" eb="12">
      <t>クタニ</t>
    </rPh>
    <phoneticPr fontId="8"/>
  </si>
  <si>
    <t>小野
・
久米</t>
    <rPh sb="0" eb="2">
      <t>オノ</t>
    </rPh>
    <rPh sb="5" eb="7">
      <t>クメ</t>
    </rPh>
    <phoneticPr fontId="8"/>
  </si>
  <si>
    <t>東
・
拓南</t>
    <rPh sb="0" eb="1">
      <t>ヒガシ</t>
    </rPh>
    <rPh sb="4" eb="6">
      <t>タクナン</t>
    </rPh>
    <phoneticPr fontId="8"/>
  </si>
  <si>
    <t>雄郡
・
新玉</t>
    <rPh sb="0" eb="2">
      <t>ユウグン</t>
    </rPh>
    <rPh sb="5" eb="7">
      <t>アラタマ</t>
    </rPh>
    <phoneticPr fontId="8"/>
  </si>
  <si>
    <t>味酒
・
清水</t>
    <rPh sb="0" eb="1">
      <t>アジ</t>
    </rPh>
    <rPh sb="1" eb="2">
      <t>サケ</t>
    </rPh>
    <rPh sb="5" eb="7">
      <t>シミズ</t>
    </rPh>
    <phoneticPr fontId="8"/>
  </si>
  <si>
    <t>垣生
・
余土</t>
    <rPh sb="0" eb="2">
      <t>ハブ</t>
    </rPh>
    <rPh sb="5" eb="7">
      <t>ヨド</t>
    </rPh>
    <phoneticPr fontId="8"/>
  </si>
  <si>
    <t>生石
・
味生</t>
    <rPh sb="0" eb="1">
      <t>ウ</t>
    </rPh>
    <rPh sb="1" eb="2">
      <t>イシ</t>
    </rPh>
    <rPh sb="5" eb="7">
      <t>ミブ</t>
    </rPh>
    <phoneticPr fontId="8"/>
  </si>
  <si>
    <t>三津浜</t>
    <rPh sb="0" eb="3">
      <t>ミツハマ</t>
    </rPh>
    <phoneticPr fontId="8"/>
  </si>
  <si>
    <t>中島</t>
    <rPh sb="0" eb="2">
      <t>ナカジマ</t>
    </rPh>
    <phoneticPr fontId="8"/>
  </si>
  <si>
    <t>潮見
・
久枝</t>
    <rPh sb="0" eb="2">
      <t>シオミ</t>
    </rPh>
    <rPh sb="5" eb="7">
      <t>ヒサエダ</t>
    </rPh>
    <phoneticPr fontId="8"/>
  </si>
  <si>
    <t>和気
・
堀江</t>
    <rPh sb="0" eb="2">
      <t>ワケ</t>
    </rPh>
    <rPh sb="5" eb="7">
      <t>ホリエ</t>
    </rPh>
    <phoneticPr fontId="8"/>
  </si>
  <si>
    <t>北条</t>
    <rPh sb="0" eb="2">
      <t>ホウジョウ</t>
    </rPh>
    <phoneticPr fontId="8"/>
  </si>
  <si>
    <t>官有地</t>
    <rPh sb="0" eb="3">
      <t>カンユウチ</t>
    </rPh>
    <phoneticPr fontId="12"/>
  </si>
  <si>
    <t>総計</t>
  </si>
  <si>
    <t>【資料】高齢者人口…住民基本台帳登録者数　　　認定者数…介護保険システム受給者台帳</t>
    <rPh sb="1" eb="3">
      <t>シリョウ</t>
    </rPh>
    <rPh sb="10" eb="12">
      <t>ジュウミン</t>
    </rPh>
    <rPh sb="12" eb="14">
      <t>キホン</t>
    </rPh>
    <rPh sb="14" eb="16">
      <t>ダイチョウ</t>
    </rPh>
    <rPh sb="16" eb="18">
      <t>トウロク</t>
    </rPh>
    <rPh sb="18" eb="19">
      <t>シャ</t>
    </rPh>
    <rPh sb="19" eb="20">
      <t>スウ</t>
    </rPh>
    <rPh sb="28" eb="30">
      <t>カイゴ</t>
    </rPh>
    <rPh sb="30" eb="32">
      <t>ホケン</t>
    </rPh>
    <rPh sb="36" eb="39">
      <t>ジュキュウシャ</t>
    </rPh>
    <rPh sb="39" eb="41">
      <t>ダイチョウ</t>
    </rPh>
    <phoneticPr fontId="12"/>
  </si>
  <si>
    <t>令和６年10月１日現在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8"/>
  </si>
  <si>
    <t>C
高齢者男女
二人世帯</t>
    <rPh sb="2" eb="5">
      <t>コウレイシャ</t>
    </rPh>
    <rPh sb="5" eb="7">
      <t>ダンジョ</t>
    </rPh>
    <rPh sb="8" eb="10">
      <t>フタリ</t>
    </rPh>
    <rPh sb="10" eb="12">
      <t>セタイ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</si>
</sst>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0.0&quot;%&quot;"/>
  </numFmts>
  <fonts count="17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176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4" fillId="0" borderId="0"/>
  </cellStyleXfs>
  <cellXfs count="43">
    <xf numFmtId="0" fontId="0" fillId="0" borderId="0" xfId="0"/>
    <xf numFmtId="38" fontId="9" fillId="0" borderId="0" xfId="2" applyFont="1" applyAlignment="1">
      <alignment vertical="center"/>
    </xf>
    <xf numFmtId="38" fontId="10" fillId="0" borderId="0" xfId="2" applyFont="1" applyAlignment="1"/>
    <xf numFmtId="38" fontId="11" fillId="0" borderId="0" xfId="2" applyFont="1" applyAlignment="1">
      <alignment vertical="center"/>
    </xf>
    <xf numFmtId="38" fontId="7" fillId="0" borderId="0" xfId="2" applyFont="1" applyAlignment="1"/>
    <xf numFmtId="38" fontId="13" fillId="0" borderId="0" xfId="2" applyFont="1" applyAlignment="1">
      <alignment vertical="center"/>
    </xf>
    <xf numFmtId="38" fontId="14" fillId="0" borderId="0" xfId="2" applyFont="1" applyAlignment="1">
      <alignment vertical="center"/>
    </xf>
    <xf numFmtId="38" fontId="14" fillId="0" borderId="0" xfId="2" applyFont="1" applyAlignment="1"/>
    <xf numFmtId="38" fontId="14" fillId="3" borderId="1" xfId="2" applyFont="1" applyFill="1" applyBorder="1" applyAlignment="1">
      <alignment horizontal="center" vertical="center" wrapText="1"/>
    </xf>
    <xf numFmtId="38" fontId="14" fillId="2" borderId="1" xfId="2" applyFont="1" applyFill="1" applyBorder="1" applyAlignment="1">
      <alignment horizontal="center" vertical="center" wrapText="1"/>
    </xf>
    <xf numFmtId="38" fontId="15" fillId="2" borderId="1" xfId="2" applyFont="1" applyFill="1" applyBorder="1" applyAlignment="1">
      <alignment horizontal="center" vertical="center" wrapText="1"/>
    </xf>
    <xf numFmtId="38" fontId="15" fillId="3" borderId="1" xfId="2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77" fontId="14" fillId="0" borderId="1" xfId="2" applyNumberFormat="1" applyFont="1" applyBorder="1" applyAlignment="1">
      <alignment vertical="center"/>
    </xf>
    <xf numFmtId="38" fontId="14" fillId="0" borderId="1" xfId="2" applyFont="1" applyBorder="1" applyAlignment="1">
      <alignment vertical="center"/>
    </xf>
    <xf numFmtId="38" fontId="14" fillId="3" borderId="1" xfId="2" applyFont="1" applyFill="1" applyBorder="1" applyAlignment="1">
      <alignment horizontal="center" vertical="center"/>
    </xf>
    <xf numFmtId="176" fontId="14" fillId="3" borderId="1" xfId="1" applyFont="1" applyFill="1" applyBorder="1" applyAlignment="1">
      <alignment vertical="center"/>
    </xf>
    <xf numFmtId="177" fontId="14" fillId="3" borderId="1" xfId="2" applyNumberFormat="1" applyFont="1" applyFill="1" applyBorder="1" applyAlignment="1">
      <alignment vertical="center"/>
    </xf>
    <xf numFmtId="38" fontId="14" fillId="3" borderId="1" xfId="2" applyFont="1" applyFill="1" applyBorder="1" applyAlignment="1">
      <alignment vertical="center"/>
    </xf>
    <xf numFmtId="176" fontId="14" fillId="3" borderId="1" xfId="1" applyFont="1" applyFill="1" applyBorder="1" applyAlignment="1">
      <alignment horizontal="right" vertical="center"/>
    </xf>
    <xf numFmtId="0" fontId="16" fillId="0" borderId="0" xfId="0" applyFont="1"/>
    <xf numFmtId="38" fontId="5" fillId="3" borderId="1" xfId="2" applyFont="1" applyFill="1" applyBorder="1" applyAlignment="1">
      <alignment vertical="center"/>
    </xf>
    <xf numFmtId="38" fontId="14" fillId="0" borderId="1" xfId="2" applyFont="1" applyFill="1" applyBorder="1" applyAlignment="1">
      <alignment vertical="center"/>
    </xf>
    <xf numFmtId="0" fontId="16" fillId="0" borderId="0" xfId="0" applyFont="1" applyAlignment="1">
      <alignment vertical="top"/>
    </xf>
    <xf numFmtId="176" fontId="5" fillId="0" borderId="1" xfId="1" applyFont="1" applyBorder="1" applyAlignment="1">
      <alignment horizontal="right" vertical="center"/>
    </xf>
    <xf numFmtId="176" fontId="5" fillId="0" borderId="1" xfId="1" applyFont="1" applyBorder="1" applyAlignment="1">
      <alignment vertical="center"/>
    </xf>
    <xf numFmtId="176" fontId="5" fillId="3" borderId="1" xfId="1" applyFont="1" applyFill="1" applyBorder="1" applyAlignment="1">
      <alignment vertical="center"/>
    </xf>
    <xf numFmtId="176" fontId="14" fillId="0" borderId="1" xfId="1" applyFont="1" applyFill="1" applyBorder="1" applyAlignment="1">
      <alignment vertical="center"/>
    </xf>
    <xf numFmtId="176" fontId="5" fillId="0" borderId="7" xfId="1" applyFont="1" applyBorder="1" applyAlignment="1">
      <alignment vertical="center"/>
    </xf>
    <xf numFmtId="38" fontId="14" fillId="3" borderId="1" xfId="2" applyFont="1" applyFill="1" applyBorder="1" applyAlignment="1">
      <alignment horizontal="center" vertical="center"/>
    </xf>
    <xf numFmtId="38" fontId="14" fillId="0" borderId="5" xfId="2" applyFont="1" applyFill="1" applyBorder="1" applyAlignment="1">
      <alignment horizontal="center" vertical="center"/>
    </xf>
    <xf numFmtId="38" fontId="14" fillId="0" borderId="6" xfId="2" applyFont="1" applyFill="1" applyBorder="1" applyAlignment="1">
      <alignment horizontal="center" vertical="center"/>
    </xf>
    <xf numFmtId="38" fontId="14" fillId="0" borderId="5" xfId="2" applyFont="1" applyBorder="1" applyAlignment="1">
      <alignment horizontal="center" vertical="center"/>
    </xf>
    <xf numFmtId="38" fontId="14" fillId="0" borderId="6" xfId="2" applyFont="1" applyBorder="1" applyAlignment="1">
      <alignment horizontal="center" vertical="center"/>
    </xf>
    <xf numFmtId="38" fontId="14" fillId="3" borderId="1" xfId="2" applyFont="1" applyFill="1" applyBorder="1" applyAlignment="1">
      <alignment horizontal="center" vertical="center" wrapText="1"/>
    </xf>
    <xf numFmtId="38" fontId="14" fillId="3" borderId="3" xfId="2" applyFont="1" applyFill="1" applyBorder="1" applyAlignment="1">
      <alignment horizontal="center" vertical="center" wrapText="1"/>
    </xf>
    <xf numFmtId="38" fontId="14" fillId="3" borderId="2" xfId="2" applyFont="1" applyFill="1" applyBorder="1" applyAlignment="1">
      <alignment horizontal="center" vertical="center"/>
    </xf>
    <xf numFmtId="38" fontId="14" fillId="3" borderId="4" xfId="2" applyFont="1" applyFill="1" applyBorder="1" applyAlignment="1">
      <alignment horizontal="center" vertical="center"/>
    </xf>
    <xf numFmtId="0" fontId="14" fillId="3" borderId="3" xfId="2" applyNumberFormat="1" applyFont="1" applyFill="1" applyBorder="1" applyAlignment="1">
      <alignment horizontal="center" vertical="center" wrapText="1"/>
    </xf>
    <xf numFmtId="0" fontId="14" fillId="3" borderId="2" xfId="2" applyNumberFormat="1" applyFont="1" applyFill="1" applyBorder="1" applyAlignment="1">
      <alignment horizontal="center" vertical="center" wrapText="1"/>
    </xf>
    <xf numFmtId="0" fontId="14" fillId="3" borderId="4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DF28E-921E-470F-B43A-760D2B40726A}">
  <sheetPr>
    <pageSetUpPr fitToPage="1"/>
  </sheetPr>
  <dimension ref="A1:Q60"/>
  <sheetViews>
    <sheetView tabSelected="1" topLeftCell="A9" workbookViewId="0">
      <selection activeCell="T5" sqref="T5"/>
    </sheetView>
  </sheetViews>
  <sheetFormatPr defaultRowHeight="13.5" x14ac:dyDescent="0.15"/>
  <cols>
    <col min="1" max="1" width="6.625" customWidth="1"/>
    <col min="2" max="2" width="6.75" customWidth="1"/>
    <col min="3" max="3" width="8.75" customWidth="1"/>
    <col min="4" max="4" width="9" customWidth="1"/>
    <col min="5" max="5" width="8.875" customWidth="1"/>
    <col min="6" max="6" width="7.75" customWidth="1"/>
    <col min="7" max="7" width="9.375" customWidth="1"/>
    <col min="8" max="8" width="7.75" customWidth="1"/>
    <col min="9" max="10" width="8.125" customWidth="1"/>
    <col min="11" max="16" width="6.625" customWidth="1"/>
    <col min="17" max="17" width="6.625" bestFit="1" customWidth="1"/>
  </cols>
  <sheetData>
    <row r="1" spans="1:17" ht="25.5" x14ac:dyDescent="0.5">
      <c r="A1" s="1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6.5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6.5" x14ac:dyDescent="0.35">
      <c r="A3" s="6" t="s">
        <v>74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21" customFormat="1" ht="71.25" customHeight="1" x14ac:dyDescent="0.15">
      <c r="A4" s="8" t="s">
        <v>58</v>
      </c>
      <c r="B4" s="8" t="s">
        <v>45</v>
      </c>
      <c r="C4" s="9" t="s">
        <v>43</v>
      </c>
      <c r="D4" s="9" t="s">
        <v>44</v>
      </c>
      <c r="E4" s="10" t="s">
        <v>40</v>
      </c>
      <c r="F4" s="10" t="s">
        <v>41</v>
      </c>
      <c r="G4" s="10" t="s">
        <v>75</v>
      </c>
      <c r="H4" s="11" t="s">
        <v>46</v>
      </c>
      <c r="I4" s="8" t="s">
        <v>47</v>
      </c>
      <c r="J4" s="8" t="s">
        <v>48</v>
      </c>
      <c r="K4" s="8" t="s">
        <v>49</v>
      </c>
      <c r="L4" s="8" t="s">
        <v>50</v>
      </c>
      <c r="M4" s="8" t="s">
        <v>51</v>
      </c>
      <c r="N4" s="8" t="s">
        <v>52</v>
      </c>
      <c r="O4" s="8" t="s">
        <v>53</v>
      </c>
      <c r="P4" s="8" t="s">
        <v>54</v>
      </c>
      <c r="Q4" s="8" t="s">
        <v>55</v>
      </c>
    </row>
    <row r="5" spans="1:17" s="24" customFormat="1" ht="18" customHeight="1" x14ac:dyDescent="0.15">
      <c r="A5" s="39" t="s">
        <v>42</v>
      </c>
      <c r="B5" s="42" t="s">
        <v>8</v>
      </c>
      <c r="C5" s="25">
        <v>10884</v>
      </c>
      <c r="D5" s="25">
        <v>2861</v>
      </c>
      <c r="E5" s="25">
        <v>2108</v>
      </c>
      <c r="F5" s="25">
        <v>1015</v>
      </c>
      <c r="G5" s="13">
        <v>597</v>
      </c>
      <c r="H5" s="14">
        <f>SUM(F5+G5)/E5*100</f>
        <v>76.470588235294116</v>
      </c>
      <c r="I5" s="14">
        <f>SUM(D5)/C5*100</f>
        <v>26.286291804483646</v>
      </c>
      <c r="J5" s="15">
        <f>SUM(K5:Q5)</f>
        <v>626</v>
      </c>
      <c r="K5" s="26">
        <v>158</v>
      </c>
      <c r="L5" s="26">
        <v>88</v>
      </c>
      <c r="M5" s="26">
        <v>124</v>
      </c>
      <c r="N5" s="26">
        <v>86</v>
      </c>
      <c r="O5" s="26">
        <v>51</v>
      </c>
      <c r="P5" s="26">
        <v>64</v>
      </c>
      <c r="Q5" s="26">
        <v>55</v>
      </c>
    </row>
    <row r="6" spans="1:17" s="24" customFormat="1" ht="18" customHeight="1" x14ac:dyDescent="0.15">
      <c r="A6" s="40"/>
      <c r="B6" s="42" t="s">
        <v>9</v>
      </c>
      <c r="C6" s="25">
        <v>11746</v>
      </c>
      <c r="D6" s="25">
        <v>3468</v>
      </c>
      <c r="E6" s="25">
        <v>2655</v>
      </c>
      <c r="F6" s="25">
        <v>1520</v>
      </c>
      <c r="G6" s="13">
        <v>630</v>
      </c>
      <c r="H6" s="14">
        <f t="shared" ref="H6:H58" si="0">SUM(F6+G6)/E6*100</f>
        <v>80.979284369114879</v>
      </c>
      <c r="I6" s="14">
        <f t="shared" ref="I6:I58" si="1">SUM(D6)/C6*100</f>
        <v>29.524944662012597</v>
      </c>
      <c r="J6" s="15">
        <f t="shared" ref="J6:J56" si="2">SUM(K6:Q6)</f>
        <v>900</v>
      </c>
      <c r="K6" s="26">
        <v>240</v>
      </c>
      <c r="L6" s="26">
        <v>117</v>
      </c>
      <c r="M6" s="26">
        <v>219</v>
      </c>
      <c r="N6" s="26">
        <v>91</v>
      </c>
      <c r="O6" s="26">
        <v>88</v>
      </c>
      <c r="P6" s="26">
        <v>74</v>
      </c>
      <c r="Q6" s="26">
        <v>71</v>
      </c>
    </row>
    <row r="7" spans="1:17" s="24" customFormat="1" ht="18" customHeight="1" x14ac:dyDescent="0.15">
      <c r="A7" s="40"/>
      <c r="B7" s="42" t="s">
        <v>10</v>
      </c>
      <c r="C7" s="25">
        <v>25653</v>
      </c>
      <c r="D7" s="25">
        <v>7010</v>
      </c>
      <c r="E7" s="25">
        <v>5124</v>
      </c>
      <c r="F7" s="25">
        <v>2525</v>
      </c>
      <c r="G7" s="12">
        <v>1438</v>
      </c>
      <c r="H7" s="14">
        <f t="shared" si="0"/>
        <v>77.341920374707257</v>
      </c>
      <c r="I7" s="14">
        <f t="shared" si="1"/>
        <v>27.32623864655206</v>
      </c>
      <c r="J7" s="15">
        <f t="shared" si="2"/>
        <v>1495</v>
      </c>
      <c r="K7" s="26">
        <v>368</v>
      </c>
      <c r="L7" s="26">
        <v>191</v>
      </c>
      <c r="M7" s="26">
        <v>313</v>
      </c>
      <c r="N7" s="26">
        <v>189</v>
      </c>
      <c r="O7" s="26">
        <v>142</v>
      </c>
      <c r="P7" s="26">
        <v>160</v>
      </c>
      <c r="Q7" s="26">
        <v>132</v>
      </c>
    </row>
    <row r="8" spans="1:17" s="24" customFormat="1" ht="18" customHeight="1" x14ac:dyDescent="0.15">
      <c r="A8" s="40"/>
      <c r="B8" s="42" t="s">
        <v>23</v>
      </c>
      <c r="C8" s="25">
        <v>415</v>
      </c>
      <c r="D8" s="25">
        <v>208</v>
      </c>
      <c r="E8" s="25">
        <v>162</v>
      </c>
      <c r="F8" s="25">
        <v>82</v>
      </c>
      <c r="G8" s="13">
        <v>32</v>
      </c>
      <c r="H8" s="14">
        <f t="shared" si="0"/>
        <v>70.370370370370367</v>
      </c>
      <c r="I8" s="14">
        <f t="shared" si="1"/>
        <v>50.120481927710848</v>
      </c>
      <c r="J8" s="15">
        <f t="shared" si="2"/>
        <v>81</v>
      </c>
      <c r="K8" s="26">
        <v>18</v>
      </c>
      <c r="L8" s="26">
        <v>4</v>
      </c>
      <c r="M8" s="26">
        <v>18</v>
      </c>
      <c r="N8" s="26">
        <v>11</v>
      </c>
      <c r="O8" s="26">
        <v>11</v>
      </c>
      <c r="P8" s="26">
        <v>8</v>
      </c>
      <c r="Q8" s="26">
        <v>11</v>
      </c>
    </row>
    <row r="9" spans="1:17" s="24" customFormat="1" ht="18" customHeight="1" x14ac:dyDescent="0.15">
      <c r="A9" s="40"/>
      <c r="B9" s="42" t="s">
        <v>24</v>
      </c>
      <c r="C9" s="25">
        <v>6008</v>
      </c>
      <c r="D9" s="25">
        <v>2008</v>
      </c>
      <c r="E9" s="25">
        <v>1342</v>
      </c>
      <c r="F9" s="25">
        <v>490</v>
      </c>
      <c r="G9" s="13">
        <v>498</v>
      </c>
      <c r="H9" s="14">
        <f t="shared" si="0"/>
        <v>73.621460506706399</v>
      </c>
      <c r="I9" s="14">
        <f t="shared" si="1"/>
        <v>33.422103861517975</v>
      </c>
      <c r="J9" s="15">
        <f t="shared" si="2"/>
        <v>367</v>
      </c>
      <c r="K9" s="26">
        <v>68</v>
      </c>
      <c r="L9" s="26">
        <v>60</v>
      </c>
      <c r="M9" s="26">
        <v>85</v>
      </c>
      <c r="N9" s="26">
        <v>45</v>
      </c>
      <c r="O9" s="26">
        <v>37</v>
      </c>
      <c r="P9" s="26">
        <v>39</v>
      </c>
      <c r="Q9" s="26">
        <v>33</v>
      </c>
    </row>
    <row r="10" spans="1:17" s="24" customFormat="1" ht="18" customHeight="1" x14ac:dyDescent="0.15">
      <c r="A10" s="40"/>
      <c r="B10" s="42" t="s">
        <v>25</v>
      </c>
      <c r="C10" s="25">
        <v>8238</v>
      </c>
      <c r="D10" s="25">
        <v>2952</v>
      </c>
      <c r="E10" s="25">
        <v>2147</v>
      </c>
      <c r="F10" s="25">
        <v>1031</v>
      </c>
      <c r="G10" s="13">
        <v>642</v>
      </c>
      <c r="H10" s="14">
        <f t="shared" si="0"/>
        <v>77.922682813227766</v>
      </c>
      <c r="I10" s="14">
        <f t="shared" si="1"/>
        <v>35.833940276766207</v>
      </c>
      <c r="J10" s="15">
        <f t="shared" si="2"/>
        <v>650</v>
      </c>
      <c r="K10" s="26">
        <v>133</v>
      </c>
      <c r="L10" s="26">
        <v>91</v>
      </c>
      <c r="M10" s="26">
        <v>125</v>
      </c>
      <c r="N10" s="26">
        <v>90</v>
      </c>
      <c r="O10" s="26">
        <v>64</v>
      </c>
      <c r="P10" s="26">
        <v>99</v>
      </c>
      <c r="Q10" s="26">
        <v>48</v>
      </c>
    </row>
    <row r="11" spans="1:17" s="24" customFormat="1" ht="18" customHeight="1" x14ac:dyDescent="0.15">
      <c r="A11" s="41"/>
      <c r="B11" s="16" t="s">
        <v>57</v>
      </c>
      <c r="C11" s="17">
        <f t="shared" ref="C11:G11" si="3">SUM(C5:C10)</f>
        <v>62944</v>
      </c>
      <c r="D11" s="20">
        <f t="shared" si="3"/>
        <v>18507</v>
      </c>
      <c r="E11" s="17">
        <f t="shared" si="3"/>
        <v>13538</v>
      </c>
      <c r="F11" s="17">
        <f>SUM(F5:F10)</f>
        <v>6663</v>
      </c>
      <c r="G11" s="17">
        <f t="shared" si="3"/>
        <v>3837</v>
      </c>
      <c r="H11" s="18">
        <f>SUM(F11+G11)/E11*100</f>
        <v>77.559462254395044</v>
      </c>
      <c r="I11" s="18">
        <f t="shared" si="1"/>
        <v>29.402325876970004</v>
      </c>
      <c r="J11" s="19">
        <f t="shared" si="2"/>
        <v>4119</v>
      </c>
      <c r="K11" s="17">
        <f>SUM(K5:K10)</f>
        <v>985</v>
      </c>
      <c r="L11" s="17">
        <f t="shared" ref="L11:Q11" si="4">SUM(L5:L10)</f>
        <v>551</v>
      </c>
      <c r="M11" s="17">
        <f t="shared" si="4"/>
        <v>884</v>
      </c>
      <c r="N11" s="17">
        <f t="shared" si="4"/>
        <v>512</v>
      </c>
      <c r="O11" s="17">
        <f t="shared" si="4"/>
        <v>393</v>
      </c>
      <c r="P11" s="17">
        <f t="shared" si="4"/>
        <v>444</v>
      </c>
      <c r="Q11" s="17">
        <f t="shared" si="4"/>
        <v>350</v>
      </c>
    </row>
    <row r="12" spans="1:17" s="24" customFormat="1" ht="18" customHeight="1" x14ac:dyDescent="0.15">
      <c r="A12" s="35" t="s">
        <v>59</v>
      </c>
      <c r="B12" s="42" t="s">
        <v>27</v>
      </c>
      <c r="C12" s="25">
        <v>9157</v>
      </c>
      <c r="D12" s="25">
        <v>2827</v>
      </c>
      <c r="E12" s="25">
        <v>2029</v>
      </c>
      <c r="F12" s="25">
        <v>955</v>
      </c>
      <c r="G12" s="13">
        <v>581</v>
      </c>
      <c r="H12" s="14">
        <f t="shared" si="0"/>
        <v>75.702316412025624</v>
      </c>
      <c r="I12" s="14">
        <f t="shared" si="1"/>
        <v>30.872556514142186</v>
      </c>
      <c r="J12" s="15">
        <f t="shared" si="2"/>
        <v>589</v>
      </c>
      <c r="K12" s="26">
        <v>131</v>
      </c>
      <c r="L12" s="26">
        <v>74</v>
      </c>
      <c r="M12" s="26">
        <v>130</v>
      </c>
      <c r="N12" s="26">
        <v>59</v>
      </c>
      <c r="O12" s="26">
        <v>66</v>
      </c>
      <c r="P12" s="26">
        <v>66</v>
      </c>
      <c r="Q12" s="26">
        <v>63</v>
      </c>
    </row>
    <row r="13" spans="1:17" s="24" customFormat="1" ht="18" customHeight="1" x14ac:dyDescent="0.15">
      <c r="A13" s="30"/>
      <c r="B13" s="42" t="s">
        <v>29</v>
      </c>
      <c r="C13" s="25">
        <v>29464</v>
      </c>
      <c r="D13" s="25">
        <v>7802</v>
      </c>
      <c r="E13" s="25">
        <v>5624</v>
      </c>
      <c r="F13" s="25">
        <v>2630</v>
      </c>
      <c r="G13" s="12">
        <v>1665</v>
      </c>
      <c r="H13" s="14">
        <f t="shared" si="0"/>
        <v>76.369132290184922</v>
      </c>
      <c r="I13" s="14">
        <f t="shared" si="1"/>
        <v>26.47977192506109</v>
      </c>
      <c r="J13" s="15">
        <f t="shared" si="2"/>
        <v>1593</v>
      </c>
      <c r="K13" s="26">
        <v>382</v>
      </c>
      <c r="L13" s="26">
        <v>198</v>
      </c>
      <c r="M13" s="26">
        <v>370</v>
      </c>
      <c r="N13" s="26">
        <v>177</v>
      </c>
      <c r="O13" s="26">
        <v>162</v>
      </c>
      <c r="P13" s="26">
        <v>174</v>
      </c>
      <c r="Q13" s="26">
        <v>130</v>
      </c>
    </row>
    <row r="14" spans="1:17" s="24" customFormat="1" ht="18" customHeight="1" x14ac:dyDescent="0.15">
      <c r="A14" s="30"/>
      <c r="B14" s="42" t="s">
        <v>30</v>
      </c>
      <c r="C14" s="25">
        <v>28517</v>
      </c>
      <c r="D14" s="25">
        <v>7470</v>
      </c>
      <c r="E14" s="25">
        <v>5521</v>
      </c>
      <c r="F14" s="25">
        <v>2773</v>
      </c>
      <c r="G14" s="12">
        <v>1480</v>
      </c>
      <c r="H14" s="14">
        <f t="shared" si="0"/>
        <v>77.033146169172255</v>
      </c>
      <c r="I14" s="14">
        <f t="shared" si="1"/>
        <v>26.194901286951644</v>
      </c>
      <c r="J14" s="15">
        <f t="shared" si="2"/>
        <v>1703</v>
      </c>
      <c r="K14" s="26">
        <v>445</v>
      </c>
      <c r="L14" s="26">
        <v>222</v>
      </c>
      <c r="M14" s="26">
        <v>357</v>
      </c>
      <c r="N14" s="26">
        <v>212</v>
      </c>
      <c r="O14" s="26">
        <v>158</v>
      </c>
      <c r="P14" s="26">
        <v>167</v>
      </c>
      <c r="Q14" s="26">
        <v>142</v>
      </c>
    </row>
    <row r="15" spans="1:17" s="24" customFormat="1" ht="18" customHeight="1" x14ac:dyDescent="0.15">
      <c r="A15" s="30"/>
      <c r="B15" s="42" t="s">
        <v>31</v>
      </c>
      <c r="C15" s="25">
        <v>9369</v>
      </c>
      <c r="D15" s="25">
        <v>3626</v>
      </c>
      <c r="E15" s="25">
        <v>2591</v>
      </c>
      <c r="F15" s="25">
        <v>1267</v>
      </c>
      <c r="G15" s="13">
        <v>732</v>
      </c>
      <c r="H15" s="14">
        <f t="shared" si="0"/>
        <v>77.151678888460054</v>
      </c>
      <c r="I15" s="14">
        <f t="shared" si="1"/>
        <v>38.702102679047925</v>
      </c>
      <c r="J15" s="15">
        <f t="shared" si="2"/>
        <v>828</v>
      </c>
      <c r="K15" s="26">
        <v>195</v>
      </c>
      <c r="L15" s="26">
        <v>76</v>
      </c>
      <c r="M15" s="26">
        <v>182</v>
      </c>
      <c r="N15" s="26">
        <v>110</v>
      </c>
      <c r="O15" s="26">
        <v>90</v>
      </c>
      <c r="P15" s="26">
        <v>104</v>
      </c>
      <c r="Q15" s="26">
        <v>71</v>
      </c>
    </row>
    <row r="16" spans="1:17" s="24" customFormat="1" ht="18" customHeight="1" x14ac:dyDescent="0.15">
      <c r="A16" s="30"/>
      <c r="B16" s="16" t="s">
        <v>57</v>
      </c>
      <c r="C16" s="17">
        <f t="shared" ref="C16:G16" si="5">SUM(C12:C15)</f>
        <v>76507</v>
      </c>
      <c r="D16" s="17">
        <f t="shared" si="5"/>
        <v>21725</v>
      </c>
      <c r="E16" s="17">
        <f t="shared" si="5"/>
        <v>15765</v>
      </c>
      <c r="F16" s="17">
        <f t="shared" si="5"/>
        <v>7625</v>
      </c>
      <c r="G16" s="19">
        <f t="shared" si="5"/>
        <v>4458</v>
      </c>
      <c r="H16" s="18">
        <f>SUM(F16+G16)/E16*100</f>
        <v>76.644465588328586</v>
      </c>
      <c r="I16" s="18">
        <f t="shared" si="1"/>
        <v>28.39609447501536</v>
      </c>
      <c r="J16" s="19">
        <f t="shared" si="2"/>
        <v>4713</v>
      </c>
      <c r="K16" s="17">
        <f>SUM(K12:K15)</f>
        <v>1153</v>
      </c>
      <c r="L16" s="17">
        <f t="shared" ref="L16:Q16" si="6">SUM(L12:L15)</f>
        <v>570</v>
      </c>
      <c r="M16" s="17">
        <f t="shared" si="6"/>
        <v>1039</v>
      </c>
      <c r="N16" s="17">
        <f t="shared" si="6"/>
        <v>558</v>
      </c>
      <c r="O16" s="17">
        <f t="shared" si="6"/>
        <v>476</v>
      </c>
      <c r="P16" s="17">
        <f t="shared" si="6"/>
        <v>511</v>
      </c>
      <c r="Q16" s="17">
        <f t="shared" si="6"/>
        <v>406</v>
      </c>
    </row>
    <row r="17" spans="1:17" s="24" customFormat="1" ht="18" customHeight="1" x14ac:dyDescent="0.15">
      <c r="A17" s="35" t="s">
        <v>60</v>
      </c>
      <c r="B17" s="42" t="s">
        <v>26</v>
      </c>
      <c r="C17" s="25">
        <v>30146</v>
      </c>
      <c r="D17" s="25">
        <v>7909</v>
      </c>
      <c r="E17" s="25">
        <v>5724</v>
      </c>
      <c r="F17" s="25">
        <v>2659</v>
      </c>
      <c r="G17" s="12">
        <v>1601</v>
      </c>
      <c r="H17" s="14">
        <f t="shared" si="0"/>
        <v>74.423480083857442</v>
      </c>
      <c r="I17" s="14">
        <f t="shared" si="1"/>
        <v>26.23565315464738</v>
      </c>
      <c r="J17" s="15">
        <f t="shared" si="2"/>
        <v>1664</v>
      </c>
      <c r="K17" s="26">
        <v>399</v>
      </c>
      <c r="L17" s="26">
        <v>195</v>
      </c>
      <c r="M17" s="26">
        <v>382</v>
      </c>
      <c r="N17" s="26">
        <v>203</v>
      </c>
      <c r="O17" s="26">
        <v>178</v>
      </c>
      <c r="P17" s="26">
        <v>166</v>
      </c>
      <c r="Q17" s="26">
        <v>141</v>
      </c>
    </row>
    <row r="18" spans="1:17" s="24" customFormat="1" ht="18" customHeight="1" x14ac:dyDescent="0.15">
      <c r="A18" s="30"/>
      <c r="B18" s="42" t="s">
        <v>28</v>
      </c>
      <c r="C18" s="25">
        <v>17175</v>
      </c>
      <c r="D18" s="25">
        <v>5527</v>
      </c>
      <c r="E18" s="25">
        <v>3871</v>
      </c>
      <c r="F18" s="25">
        <v>1668</v>
      </c>
      <c r="G18" s="12">
        <v>1227</v>
      </c>
      <c r="H18" s="14">
        <f t="shared" si="0"/>
        <v>74.786876776026872</v>
      </c>
      <c r="I18" s="14">
        <f t="shared" si="1"/>
        <v>32.180494905385736</v>
      </c>
      <c r="J18" s="15">
        <f t="shared" si="2"/>
        <v>1221</v>
      </c>
      <c r="K18" s="26">
        <v>308</v>
      </c>
      <c r="L18" s="26">
        <v>129</v>
      </c>
      <c r="M18" s="26">
        <v>278</v>
      </c>
      <c r="N18" s="26">
        <v>125</v>
      </c>
      <c r="O18" s="26">
        <v>129</v>
      </c>
      <c r="P18" s="26">
        <v>152</v>
      </c>
      <c r="Q18" s="26">
        <v>100</v>
      </c>
    </row>
    <row r="19" spans="1:17" s="24" customFormat="1" ht="18" customHeight="1" x14ac:dyDescent="0.15">
      <c r="A19" s="30"/>
      <c r="B19" s="16" t="s">
        <v>57</v>
      </c>
      <c r="C19" s="17">
        <f t="shared" ref="C19:G19" si="7">SUM(C17:C18)</f>
        <v>47321</v>
      </c>
      <c r="D19" s="17">
        <f t="shared" si="7"/>
        <v>13436</v>
      </c>
      <c r="E19" s="17">
        <f t="shared" si="7"/>
        <v>9595</v>
      </c>
      <c r="F19" s="17">
        <f t="shared" si="7"/>
        <v>4327</v>
      </c>
      <c r="G19" s="19">
        <f t="shared" si="7"/>
        <v>2828</v>
      </c>
      <c r="H19" s="18">
        <f>SUM(F19+G19)/E19*100</f>
        <v>74.570088587806154</v>
      </c>
      <c r="I19" s="18">
        <f t="shared" si="1"/>
        <v>28.393313750766048</v>
      </c>
      <c r="J19" s="19">
        <f t="shared" si="2"/>
        <v>2885</v>
      </c>
      <c r="K19" s="17">
        <f>SUM(K17:K18)</f>
        <v>707</v>
      </c>
      <c r="L19" s="17">
        <f t="shared" ref="L19:Q19" si="8">SUM(L17:L18)</f>
        <v>324</v>
      </c>
      <c r="M19" s="17">
        <f t="shared" si="8"/>
        <v>660</v>
      </c>
      <c r="N19" s="17">
        <f t="shared" si="8"/>
        <v>328</v>
      </c>
      <c r="O19" s="17">
        <f t="shared" si="8"/>
        <v>307</v>
      </c>
      <c r="P19" s="17">
        <f t="shared" si="8"/>
        <v>318</v>
      </c>
      <c r="Q19" s="17">
        <f t="shared" si="8"/>
        <v>241</v>
      </c>
    </row>
    <row r="20" spans="1:17" s="24" customFormat="1" ht="18" customHeight="1" x14ac:dyDescent="0.15">
      <c r="A20" s="35" t="s">
        <v>61</v>
      </c>
      <c r="B20" s="42" t="s">
        <v>0</v>
      </c>
      <c r="C20" s="25">
        <v>3935</v>
      </c>
      <c r="D20" s="25">
        <v>1207</v>
      </c>
      <c r="E20" s="25">
        <v>917</v>
      </c>
      <c r="F20" s="25">
        <v>517</v>
      </c>
      <c r="G20" s="13">
        <v>206</v>
      </c>
      <c r="H20" s="14">
        <f t="shared" si="0"/>
        <v>78.844056706652125</v>
      </c>
      <c r="I20" s="14">
        <f t="shared" si="1"/>
        <v>30.673443456162641</v>
      </c>
      <c r="J20" s="15">
        <f t="shared" si="2"/>
        <v>266</v>
      </c>
      <c r="K20" s="26">
        <v>60</v>
      </c>
      <c r="L20" s="26">
        <v>33</v>
      </c>
      <c r="M20" s="26">
        <v>50</v>
      </c>
      <c r="N20" s="26">
        <v>37</v>
      </c>
      <c r="O20" s="26">
        <v>36</v>
      </c>
      <c r="P20" s="26">
        <v>26</v>
      </c>
      <c r="Q20" s="26">
        <v>24</v>
      </c>
    </row>
    <row r="21" spans="1:17" s="24" customFormat="1" ht="18" customHeight="1" x14ac:dyDescent="0.15">
      <c r="A21" s="30"/>
      <c r="B21" s="42" t="s">
        <v>2</v>
      </c>
      <c r="C21" s="25">
        <v>8840</v>
      </c>
      <c r="D21" s="25">
        <v>2479</v>
      </c>
      <c r="E21" s="25">
        <v>1897</v>
      </c>
      <c r="F21" s="25">
        <v>1091</v>
      </c>
      <c r="G21" s="13">
        <v>454</v>
      </c>
      <c r="H21" s="14">
        <f t="shared" si="0"/>
        <v>81.444385872430161</v>
      </c>
      <c r="I21" s="14">
        <f t="shared" si="1"/>
        <v>28.042986425339368</v>
      </c>
      <c r="J21" s="15">
        <f t="shared" si="2"/>
        <v>506</v>
      </c>
      <c r="K21" s="26">
        <v>148</v>
      </c>
      <c r="L21" s="26">
        <v>61</v>
      </c>
      <c r="M21" s="26">
        <v>111</v>
      </c>
      <c r="N21" s="26">
        <v>66</v>
      </c>
      <c r="O21" s="26">
        <v>44</v>
      </c>
      <c r="P21" s="26">
        <v>44</v>
      </c>
      <c r="Q21" s="26">
        <v>32</v>
      </c>
    </row>
    <row r="22" spans="1:17" s="24" customFormat="1" ht="18" customHeight="1" x14ac:dyDescent="0.15">
      <c r="A22" s="30"/>
      <c r="B22" s="42" t="s">
        <v>1</v>
      </c>
      <c r="C22" s="25">
        <v>4992</v>
      </c>
      <c r="D22" s="25">
        <v>1601</v>
      </c>
      <c r="E22" s="25">
        <v>1254</v>
      </c>
      <c r="F22" s="25">
        <v>767</v>
      </c>
      <c r="G22" s="13">
        <v>253</v>
      </c>
      <c r="H22" s="14">
        <f t="shared" si="0"/>
        <v>81.339712918660297</v>
      </c>
      <c r="I22" s="14">
        <f t="shared" si="1"/>
        <v>32.071314102564102</v>
      </c>
      <c r="J22" s="15">
        <f t="shared" si="2"/>
        <v>396</v>
      </c>
      <c r="K22" s="26">
        <v>119</v>
      </c>
      <c r="L22" s="26">
        <v>42</v>
      </c>
      <c r="M22" s="26">
        <v>72</v>
      </c>
      <c r="N22" s="26">
        <v>53</v>
      </c>
      <c r="O22" s="26">
        <v>39</v>
      </c>
      <c r="P22" s="26">
        <v>37</v>
      </c>
      <c r="Q22" s="26">
        <v>34</v>
      </c>
    </row>
    <row r="23" spans="1:17" s="24" customFormat="1" ht="18" customHeight="1" x14ac:dyDescent="0.15">
      <c r="A23" s="30"/>
      <c r="B23" s="42" t="s">
        <v>3</v>
      </c>
      <c r="C23" s="25">
        <v>18357</v>
      </c>
      <c r="D23" s="25">
        <v>5505</v>
      </c>
      <c r="E23" s="25">
        <v>4345</v>
      </c>
      <c r="F23" s="25">
        <v>2643</v>
      </c>
      <c r="G23" s="13">
        <v>870</v>
      </c>
      <c r="H23" s="14">
        <f t="shared" si="0"/>
        <v>80.851553509781354</v>
      </c>
      <c r="I23" s="14">
        <f t="shared" si="1"/>
        <v>29.988560222258538</v>
      </c>
      <c r="J23" s="15">
        <f t="shared" si="2"/>
        <v>1407</v>
      </c>
      <c r="K23" s="26">
        <v>351</v>
      </c>
      <c r="L23" s="26">
        <v>209</v>
      </c>
      <c r="M23" s="26">
        <v>305</v>
      </c>
      <c r="N23" s="26">
        <v>152</v>
      </c>
      <c r="O23" s="26">
        <v>152</v>
      </c>
      <c r="P23" s="26">
        <v>136</v>
      </c>
      <c r="Q23" s="26">
        <v>102</v>
      </c>
    </row>
    <row r="24" spans="1:17" s="24" customFormat="1" ht="18" customHeight="1" x14ac:dyDescent="0.15">
      <c r="A24" s="30"/>
      <c r="B24" s="16" t="s">
        <v>57</v>
      </c>
      <c r="C24" s="17">
        <f t="shared" ref="C24:G24" si="9">SUM(C20:C23)</f>
        <v>36124</v>
      </c>
      <c r="D24" s="17">
        <f t="shared" si="9"/>
        <v>10792</v>
      </c>
      <c r="E24" s="17">
        <f t="shared" si="9"/>
        <v>8413</v>
      </c>
      <c r="F24" s="17">
        <f t="shared" si="9"/>
        <v>5018</v>
      </c>
      <c r="G24" s="19">
        <f t="shared" si="9"/>
        <v>1783</v>
      </c>
      <c r="H24" s="18">
        <f>SUM(F24+G24)/E24*100</f>
        <v>80.839177463449417</v>
      </c>
      <c r="I24" s="18">
        <f t="shared" si="1"/>
        <v>29.874875429077623</v>
      </c>
      <c r="J24" s="19">
        <f t="shared" si="2"/>
        <v>2575</v>
      </c>
      <c r="K24" s="17">
        <f>SUM(K20:K23)</f>
        <v>678</v>
      </c>
      <c r="L24" s="17">
        <f t="shared" ref="L24:Q24" si="10">SUM(L20:L23)</f>
        <v>345</v>
      </c>
      <c r="M24" s="17">
        <f t="shared" si="10"/>
        <v>538</v>
      </c>
      <c r="N24" s="17">
        <f t="shared" si="10"/>
        <v>308</v>
      </c>
      <c r="O24" s="17">
        <f t="shared" si="10"/>
        <v>271</v>
      </c>
      <c r="P24" s="17">
        <f t="shared" si="10"/>
        <v>243</v>
      </c>
      <c r="Q24" s="17">
        <f t="shared" si="10"/>
        <v>192</v>
      </c>
    </row>
    <row r="25" spans="1:17" s="24" customFormat="1" ht="18" customHeight="1" x14ac:dyDescent="0.15">
      <c r="A25" s="35" t="s">
        <v>62</v>
      </c>
      <c r="B25" s="42" t="s">
        <v>4</v>
      </c>
      <c r="C25" s="25">
        <v>32572</v>
      </c>
      <c r="D25" s="25">
        <v>8163</v>
      </c>
      <c r="E25" s="25">
        <v>6178</v>
      </c>
      <c r="F25" s="25">
        <v>3334</v>
      </c>
      <c r="G25" s="12">
        <v>1484</v>
      </c>
      <c r="H25" s="14">
        <f t="shared" si="0"/>
        <v>77.986403366785368</v>
      </c>
      <c r="I25" s="14">
        <f t="shared" si="1"/>
        <v>25.06140243153629</v>
      </c>
      <c r="J25" s="15">
        <f t="shared" si="2"/>
        <v>1690</v>
      </c>
      <c r="K25" s="26">
        <v>445</v>
      </c>
      <c r="L25" s="26">
        <v>230</v>
      </c>
      <c r="M25" s="26">
        <v>360</v>
      </c>
      <c r="N25" s="26">
        <v>172</v>
      </c>
      <c r="O25" s="26">
        <v>131</v>
      </c>
      <c r="P25" s="26">
        <v>204</v>
      </c>
      <c r="Q25" s="26">
        <v>148</v>
      </c>
    </row>
    <row r="26" spans="1:17" s="24" customFormat="1" ht="18" customHeight="1" x14ac:dyDescent="0.15">
      <c r="A26" s="30"/>
      <c r="B26" s="42" t="s">
        <v>5</v>
      </c>
      <c r="C26" s="25">
        <v>11044</v>
      </c>
      <c r="D26" s="25">
        <v>3259</v>
      </c>
      <c r="E26" s="25">
        <v>2534</v>
      </c>
      <c r="F26" s="25">
        <v>1463</v>
      </c>
      <c r="G26" s="13">
        <v>537</v>
      </c>
      <c r="H26" s="14">
        <f t="shared" si="0"/>
        <v>78.926598263614835</v>
      </c>
      <c r="I26" s="14">
        <f t="shared" si="1"/>
        <v>29.509235784136184</v>
      </c>
      <c r="J26" s="15">
        <f t="shared" si="2"/>
        <v>717</v>
      </c>
      <c r="K26" s="26">
        <v>199</v>
      </c>
      <c r="L26" s="26">
        <v>95</v>
      </c>
      <c r="M26" s="26">
        <v>146</v>
      </c>
      <c r="N26" s="26">
        <v>86</v>
      </c>
      <c r="O26" s="26">
        <v>66</v>
      </c>
      <c r="P26" s="26">
        <v>68</v>
      </c>
      <c r="Q26" s="26">
        <v>57</v>
      </c>
    </row>
    <row r="27" spans="1:17" s="24" customFormat="1" ht="18" customHeight="1" x14ac:dyDescent="0.15">
      <c r="A27" s="30"/>
      <c r="B27" s="16" t="s">
        <v>57</v>
      </c>
      <c r="C27" s="17">
        <f t="shared" ref="C27:G27" si="11">SUM(C25:C26)</f>
        <v>43616</v>
      </c>
      <c r="D27" s="17">
        <f t="shared" si="11"/>
        <v>11422</v>
      </c>
      <c r="E27" s="17">
        <f t="shared" si="11"/>
        <v>8712</v>
      </c>
      <c r="F27" s="17">
        <f t="shared" si="11"/>
        <v>4797</v>
      </c>
      <c r="G27" s="19">
        <f t="shared" si="11"/>
        <v>2021</v>
      </c>
      <c r="H27" s="18">
        <f>SUM(F27+G27)/E27*100</f>
        <v>78.259871441689626</v>
      </c>
      <c r="I27" s="18">
        <f t="shared" si="1"/>
        <v>26.187637564196624</v>
      </c>
      <c r="J27" s="19">
        <f t="shared" si="2"/>
        <v>2407</v>
      </c>
      <c r="K27" s="17">
        <f>SUM(K25:K26)</f>
        <v>644</v>
      </c>
      <c r="L27" s="17">
        <f t="shared" ref="L27:Q27" si="12">SUM(L25:L26)</f>
        <v>325</v>
      </c>
      <c r="M27" s="17">
        <f t="shared" si="12"/>
        <v>506</v>
      </c>
      <c r="N27" s="17">
        <f t="shared" si="12"/>
        <v>258</v>
      </c>
      <c r="O27" s="17">
        <f t="shared" si="12"/>
        <v>197</v>
      </c>
      <c r="P27" s="17">
        <f t="shared" si="12"/>
        <v>272</v>
      </c>
      <c r="Q27" s="17">
        <f t="shared" si="12"/>
        <v>205</v>
      </c>
    </row>
    <row r="28" spans="1:17" s="24" customFormat="1" ht="18" customHeight="1" x14ac:dyDescent="0.15">
      <c r="A28" s="35" t="s">
        <v>63</v>
      </c>
      <c r="B28" s="42" t="s">
        <v>6</v>
      </c>
      <c r="C28" s="25">
        <v>22489</v>
      </c>
      <c r="D28" s="25">
        <v>6000</v>
      </c>
      <c r="E28" s="25">
        <v>4629</v>
      </c>
      <c r="F28" s="25">
        <v>2618</v>
      </c>
      <c r="G28" s="12">
        <v>1063</v>
      </c>
      <c r="H28" s="14">
        <f t="shared" si="0"/>
        <v>79.520414776409581</v>
      </c>
      <c r="I28" s="14">
        <f t="shared" si="1"/>
        <v>26.679710080483794</v>
      </c>
      <c r="J28" s="15">
        <f t="shared" si="2"/>
        <v>1318</v>
      </c>
      <c r="K28" s="26">
        <v>349</v>
      </c>
      <c r="L28" s="26">
        <v>199</v>
      </c>
      <c r="M28" s="26">
        <v>272</v>
      </c>
      <c r="N28" s="26">
        <v>162</v>
      </c>
      <c r="O28" s="26">
        <v>123</v>
      </c>
      <c r="P28" s="26">
        <v>126</v>
      </c>
      <c r="Q28" s="26">
        <v>87</v>
      </c>
    </row>
    <row r="29" spans="1:17" s="24" customFormat="1" ht="18" customHeight="1" x14ac:dyDescent="0.15">
      <c r="A29" s="30"/>
      <c r="B29" s="42" t="s">
        <v>7</v>
      </c>
      <c r="C29" s="25">
        <v>20541</v>
      </c>
      <c r="D29" s="25">
        <v>5616</v>
      </c>
      <c r="E29" s="25">
        <v>4289</v>
      </c>
      <c r="F29" s="25">
        <v>2388</v>
      </c>
      <c r="G29" s="12">
        <v>1019</v>
      </c>
      <c r="H29" s="14">
        <f t="shared" si="0"/>
        <v>79.435765912800179</v>
      </c>
      <c r="I29" s="14">
        <f t="shared" si="1"/>
        <v>27.340441069081351</v>
      </c>
      <c r="J29" s="15">
        <f t="shared" si="2"/>
        <v>1170</v>
      </c>
      <c r="K29" s="26">
        <v>310</v>
      </c>
      <c r="L29" s="26">
        <v>166</v>
      </c>
      <c r="M29" s="26">
        <v>263</v>
      </c>
      <c r="N29" s="26">
        <v>103</v>
      </c>
      <c r="O29" s="26">
        <v>134</v>
      </c>
      <c r="P29" s="26">
        <v>112</v>
      </c>
      <c r="Q29" s="26">
        <v>82</v>
      </c>
    </row>
    <row r="30" spans="1:17" s="24" customFormat="1" ht="18" customHeight="1" x14ac:dyDescent="0.15">
      <c r="A30" s="30"/>
      <c r="B30" s="16" t="s">
        <v>57</v>
      </c>
      <c r="C30" s="17">
        <f t="shared" ref="C30:G30" si="13">SUM(C28:C29)</f>
        <v>43030</v>
      </c>
      <c r="D30" s="17">
        <f t="shared" si="13"/>
        <v>11616</v>
      </c>
      <c r="E30" s="17">
        <f t="shared" si="13"/>
        <v>8918</v>
      </c>
      <c r="F30" s="17">
        <f t="shared" si="13"/>
        <v>5006</v>
      </c>
      <c r="G30" s="19">
        <f t="shared" si="13"/>
        <v>2082</v>
      </c>
      <c r="H30" s="18">
        <f>SUM(F30+G30)/E30*100</f>
        <v>79.479703969499894</v>
      </c>
      <c r="I30" s="18">
        <f t="shared" si="1"/>
        <v>26.995119683941439</v>
      </c>
      <c r="J30" s="19">
        <f t="shared" si="2"/>
        <v>2488</v>
      </c>
      <c r="K30" s="17">
        <f>SUM(K28:K29)</f>
        <v>659</v>
      </c>
      <c r="L30" s="17">
        <f t="shared" ref="L30:Q30" si="14">SUM(L28:L29)</f>
        <v>365</v>
      </c>
      <c r="M30" s="17">
        <f t="shared" si="14"/>
        <v>535</v>
      </c>
      <c r="N30" s="17">
        <f t="shared" si="14"/>
        <v>265</v>
      </c>
      <c r="O30" s="17">
        <f t="shared" si="14"/>
        <v>257</v>
      </c>
      <c r="P30" s="17">
        <f t="shared" si="14"/>
        <v>238</v>
      </c>
      <c r="Q30" s="17">
        <f t="shared" si="14"/>
        <v>169</v>
      </c>
    </row>
    <row r="31" spans="1:17" s="24" customFormat="1" ht="18" customHeight="1" x14ac:dyDescent="0.15">
      <c r="A31" s="35" t="s">
        <v>64</v>
      </c>
      <c r="B31" s="42" t="s">
        <v>11</v>
      </c>
      <c r="C31" s="25">
        <v>23576</v>
      </c>
      <c r="D31" s="25">
        <v>6296</v>
      </c>
      <c r="E31" s="25">
        <v>4466</v>
      </c>
      <c r="F31" s="25">
        <v>1958</v>
      </c>
      <c r="G31" s="12">
        <v>1373</v>
      </c>
      <c r="H31" s="14">
        <f t="shared" si="0"/>
        <v>74.585759068517689</v>
      </c>
      <c r="I31" s="14">
        <f t="shared" si="1"/>
        <v>26.70512385476756</v>
      </c>
      <c r="J31" s="15">
        <f t="shared" si="2"/>
        <v>1336</v>
      </c>
      <c r="K31" s="26">
        <v>357</v>
      </c>
      <c r="L31" s="26">
        <v>169</v>
      </c>
      <c r="M31" s="26">
        <v>305</v>
      </c>
      <c r="N31" s="26">
        <v>139</v>
      </c>
      <c r="O31" s="26">
        <v>133</v>
      </c>
      <c r="P31" s="26">
        <v>138</v>
      </c>
      <c r="Q31" s="26">
        <v>95</v>
      </c>
    </row>
    <row r="32" spans="1:17" s="24" customFormat="1" ht="18" customHeight="1" x14ac:dyDescent="0.15">
      <c r="A32" s="30"/>
      <c r="B32" s="42" t="s">
        <v>12</v>
      </c>
      <c r="C32" s="25">
        <v>12088</v>
      </c>
      <c r="D32" s="25">
        <v>2886</v>
      </c>
      <c r="E32" s="25">
        <v>2056</v>
      </c>
      <c r="F32" s="25">
        <v>895</v>
      </c>
      <c r="G32" s="13">
        <v>622</v>
      </c>
      <c r="H32" s="14">
        <f t="shared" si="0"/>
        <v>73.784046692607006</v>
      </c>
      <c r="I32" s="14">
        <f t="shared" si="1"/>
        <v>23.874917273328922</v>
      </c>
      <c r="J32" s="15">
        <f t="shared" si="2"/>
        <v>623</v>
      </c>
      <c r="K32" s="26">
        <v>154</v>
      </c>
      <c r="L32" s="26">
        <v>80</v>
      </c>
      <c r="M32" s="26">
        <v>147</v>
      </c>
      <c r="N32" s="26">
        <v>72</v>
      </c>
      <c r="O32" s="26">
        <v>70</v>
      </c>
      <c r="P32" s="26">
        <v>56</v>
      </c>
      <c r="Q32" s="26">
        <v>44</v>
      </c>
    </row>
    <row r="33" spans="1:17" s="24" customFormat="1" ht="18" customHeight="1" x14ac:dyDescent="0.15">
      <c r="A33" s="30"/>
      <c r="B33" s="16" t="s">
        <v>57</v>
      </c>
      <c r="C33" s="17">
        <f t="shared" ref="C33:G33" si="15">SUM(C31:C32)</f>
        <v>35664</v>
      </c>
      <c r="D33" s="17">
        <f t="shared" si="15"/>
        <v>9182</v>
      </c>
      <c r="E33" s="17">
        <f t="shared" si="15"/>
        <v>6522</v>
      </c>
      <c r="F33" s="17">
        <f t="shared" si="15"/>
        <v>2853</v>
      </c>
      <c r="G33" s="19">
        <f t="shared" si="15"/>
        <v>1995</v>
      </c>
      <c r="H33" s="18">
        <f>SUM(F33+G33)/E33*100</f>
        <v>74.333026678932839</v>
      </c>
      <c r="I33" s="18">
        <f t="shared" si="1"/>
        <v>25.745850157021081</v>
      </c>
      <c r="J33" s="19">
        <f t="shared" si="2"/>
        <v>1959</v>
      </c>
      <c r="K33" s="17">
        <f>SUM(K31:K32)</f>
        <v>511</v>
      </c>
      <c r="L33" s="17">
        <f t="shared" ref="L33:Q33" si="16">SUM(L31:L32)</f>
        <v>249</v>
      </c>
      <c r="M33" s="17">
        <f t="shared" si="16"/>
        <v>452</v>
      </c>
      <c r="N33" s="17">
        <f t="shared" si="16"/>
        <v>211</v>
      </c>
      <c r="O33" s="17">
        <f t="shared" si="16"/>
        <v>203</v>
      </c>
      <c r="P33" s="17">
        <f t="shared" si="16"/>
        <v>194</v>
      </c>
      <c r="Q33" s="17">
        <f t="shared" si="16"/>
        <v>139</v>
      </c>
    </row>
    <row r="34" spans="1:17" s="24" customFormat="1" ht="18" customHeight="1" x14ac:dyDescent="0.15">
      <c r="A34" s="35" t="s">
        <v>65</v>
      </c>
      <c r="B34" s="42" t="s">
        <v>13</v>
      </c>
      <c r="C34" s="25">
        <v>18648</v>
      </c>
      <c r="D34" s="25">
        <v>5110</v>
      </c>
      <c r="E34" s="25">
        <v>3650</v>
      </c>
      <c r="F34" s="25">
        <v>1616</v>
      </c>
      <c r="G34" s="12">
        <v>1087</v>
      </c>
      <c r="H34" s="14">
        <f t="shared" si="0"/>
        <v>74.054794520547944</v>
      </c>
      <c r="I34" s="14">
        <f t="shared" si="1"/>
        <v>27.402402402402405</v>
      </c>
      <c r="J34" s="15">
        <f t="shared" si="2"/>
        <v>1075</v>
      </c>
      <c r="K34" s="26">
        <v>281</v>
      </c>
      <c r="L34" s="26">
        <v>124</v>
      </c>
      <c r="M34" s="26">
        <v>244</v>
      </c>
      <c r="N34" s="26">
        <v>125</v>
      </c>
      <c r="O34" s="26">
        <v>106</v>
      </c>
      <c r="P34" s="26">
        <v>108</v>
      </c>
      <c r="Q34" s="26">
        <v>87</v>
      </c>
    </row>
    <row r="35" spans="1:17" s="24" customFormat="1" ht="18" customHeight="1" x14ac:dyDescent="0.15">
      <c r="A35" s="30"/>
      <c r="B35" s="42" t="s">
        <v>14</v>
      </c>
      <c r="C35" s="25">
        <v>26903</v>
      </c>
      <c r="D35" s="25">
        <v>7161</v>
      </c>
      <c r="E35" s="25">
        <v>5097</v>
      </c>
      <c r="F35" s="25">
        <v>2315</v>
      </c>
      <c r="G35" s="12">
        <v>1539</v>
      </c>
      <c r="H35" s="14">
        <f t="shared" si="0"/>
        <v>75.613105748479498</v>
      </c>
      <c r="I35" s="14">
        <f t="shared" si="1"/>
        <v>26.61784931048582</v>
      </c>
      <c r="J35" s="15">
        <f t="shared" si="2"/>
        <v>1459</v>
      </c>
      <c r="K35" s="26">
        <v>400</v>
      </c>
      <c r="L35" s="26">
        <v>171</v>
      </c>
      <c r="M35" s="26">
        <v>299</v>
      </c>
      <c r="N35" s="26">
        <v>185</v>
      </c>
      <c r="O35" s="26">
        <v>163</v>
      </c>
      <c r="P35" s="26">
        <v>137</v>
      </c>
      <c r="Q35" s="26">
        <v>104</v>
      </c>
    </row>
    <row r="36" spans="1:17" s="24" customFormat="1" ht="18" customHeight="1" x14ac:dyDescent="0.15">
      <c r="A36" s="30"/>
      <c r="B36" s="16" t="s">
        <v>57</v>
      </c>
      <c r="C36" s="17">
        <f t="shared" ref="C36:G36" si="17">SUM(C34:C35)</f>
        <v>45551</v>
      </c>
      <c r="D36" s="17">
        <f t="shared" si="17"/>
        <v>12271</v>
      </c>
      <c r="E36" s="17">
        <f t="shared" si="17"/>
        <v>8747</v>
      </c>
      <c r="F36" s="17">
        <f t="shared" si="17"/>
        <v>3931</v>
      </c>
      <c r="G36" s="19">
        <f t="shared" si="17"/>
        <v>2626</v>
      </c>
      <c r="H36" s="18">
        <f>SUM(F36+G36)/E36*100</f>
        <v>74.962844403795586</v>
      </c>
      <c r="I36" s="18">
        <f t="shared" si="1"/>
        <v>26.93903536695133</v>
      </c>
      <c r="J36" s="19">
        <f t="shared" si="2"/>
        <v>2534</v>
      </c>
      <c r="K36" s="17">
        <f>SUM(K34:K35)</f>
        <v>681</v>
      </c>
      <c r="L36" s="17">
        <f t="shared" ref="L36:Q36" si="18">SUM(L34:L35)</f>
        <v>295</v>
      </c>
      <c r="M36" s="17">
        <f t="shared" si="18"/>
        <v>543</v>
      </c>
      <c r="N36" s="17">
        <f t="shared" si="18"/>
        <v>310</v>
      </c>
      <c r="O36" s="17">
        <f t="shared" si="18"/>
        <v>269</v>
      </c>
      <c r="P36" s="17">
        <f t="shared" si="18"/>
        <v>245</v>
      </c>
      <c r="Q36" s="17">
        <f t="shared" si="18"/>
        <v>191</v>
      </c>
    </row>
    <row r="37" spans="1:17" s="24" customFormat="1" ht="18" customHeight="1" x14ac:dyDescent="0.15">
      <c r="A37" s="30" t="s">
        <v>66</v>
      </c>
      <c r="B37" s="42" t="s">
        <v>15</v>
      </c>
      <c r="C37" s="25">
        <v>13845</v>
      </c>
      <c r="D37" s="25">
        <v>4801</v>
      </c>
      <c r="E37" s="25">
        <v>3473</v>
      </c>
      <c r="F37" s="25">
        <v>1632</v>
      </c>
      <c r="G37" s="12">
        <v>1018</v>
      </c>
      <c r="H37" s="14">
        <f t="shared" si="0"/>
        <v>76.302908148574716</v>
      </c>
      <c r="I37" s="14">
        <f t="shared" si="1"/>
        <v>34.676778620440594</v>
      </c>
      <c r="J37" s="15">
        <f t="shared" si="2"/>
        <v>1040</v>
      </c>
      <c r="K37" s="26">
        <v>323</v>
      </c>
      <c r="L37" s="26">
        <v>114</v>
      </c>
      <c r="M37" s="26">
        <v>185</v>
      </c>
      <c r="N37" s="26">
        <v>135</v>
      </c>
      <c r="O37" s="26">
        <v>100</v>
      </c>
      <c r="P37" s="26">
        <v>107</v>
      </c>
      <c r="Q37" s="26">
        <v>76</v>
      </c>
    </row>
    <row r="38" spans="1:17" s="24" customFormat="1" ht="18" customHeight="1" x14ac:dyDescent="0.15">
      <c r="A38" s="30"/>
      <c r="B38" s="42" t="s">
        <v>16</v>
      </c>
      <c r="C38" s="25">
        <v>4507</v>
      </c>
      <c r="D38" s="25">
        <v>1736</v>
      </c>
      <c r="E38" s="25">
        <v>1322</v>
      </c>
      <c r="F38" s="25">
        <v>718</v>
      </c>
      <c r="G38" s="13">
        <v>304</v>
      </c>
      <c r="H38" s="14">
        <f t="shared" si="0"/>
        <v>77.307110438729197</v>
      </c>
      <c r="I38" s="14">
        <f t="shared" si="1"/>
        <v>38.517861104947862</v>
      </c>
      <c r="J38" s="15">
        <f t="shared" si="2"/>
        <v>463</v>
      </c>
      <c r="K38" s="26">
        <v>123</v>
      </c>
      <c r="L38" s="26">
        <v>58</v>
      </c>
      <c r="M38" s="26">
        <v>92</v>
      </c>
      <c r="N38" s="26">
        <v>58</v>
      </c>
      <c r="O38" s="26">
        <v>38</v>
      </c>
      <c r="P38" s="26">
        <v>45</v>
      </c>
      <c r="Q38" s="26">
        <v>49</v>
      </c>
    </row>
    <row r="39" spans="1:17" s="24" customFormat="1" ht="18" customHeight="1" x14ac:dyDescent="0.15">
      <c r="A39" s="30"/>
      <c r="B39" s="42" t="s">
        <v>17</v>
      </c>
      <c r="C39" s="25">
        <v>6694</v>
      </c>
      <c r="D39" s="25">
        <v>2732</v>
      </c>
      <c r="E39" s="25">
        <v>1998</v>
      </c>
      <c r="F39" s="25">
        <v>1005</v>
      </c>
      <c r="G39" s="13">
        <v>543</v>
      </c>
      <c r="H39" s="14">
        <f t="shared" si="0"/>
        <v>77.477477477477478</v>
      </c>
      <c r="I39" s="14">
        <f t="shared" si="1"/>
        <v>40.812668060950102</v>
      </c>
      <c r="J39" s="15">
        <f t="shared" si="2"/>
        <v>619</v>
      </c>
      <c r="K39" s="26">
        <v>153</v>
      </c>
      <c r="L39" s="26">
        <v>82</v>
      </c>
      <c r="M39" s="26">
        <v>133</v>
      </c>
      <c r="N39" s="26">
        <v>57</v>
      </c>
      <c r="O39" s="26">
        <v>75</v>
      </c>
      <c r="P39" s="26">
        <v>73</v>
      </c>
      <c r="Q39" s="26">
        <v>46</v>
      </c>
    </row>
    <row r="40" spans="1:17" s="24" customFormat="1" ht="18" customHeight="1" x14ac:dyDescent="0.15">
      <c r="A40" s="30"/>
      <c r="B40" s="42" t="s">
        <v>18</v>
      </c>
      <c r="C40" s="25">
        <v>937</v>
      </c>
      <c r="D40" s="25">
        <v>586</v>
      </c>
      <c r="E40" s="25">
        <v>441</v>
      </c>
      <c r="F40" s="25">
        <v>256</v>
      </c>
      <c r="G40" s="13">
        <v>99</v>
      </c>
      <c r="H40" s="14">
        <f t="shared" si="0"/>
        <v>80.498866213151928</v>
      </c>
      <c r="I40" s="14">
        <f t="shared" si="1"/>
        <v>62.540021344717175</v>
      </c>
      <c r="J40" s="15">
        <f t="shared" si="2"/>
        <v>193</v>
      </c>
      <c r="K40" s="26">
        <v>47</v>
      </c>
      <c r="L40" s="26">
        <v>35</v>
      </c>
      <c r="M40" s="26">
        <v>38</v>
      </c>
      <c r="N40" s="26">
        <v>26</v>
      </c>
      <c r="O40" s="26">
        <v>22</v>
      </c>
      <c r="P40" s="26">
        <v>17</v>
      </c>
      <c r="Q40" s="26">
        <v>8</v>
      </c>
    </row>
    <row r="41" spans="1:17" s="24" customFormat="1" ht="18" customHeight="1" x14ac:dyDescent="0.15">
      <c r="A41" s="30"/>
      <c r="B41" s="16" t="s">
        <v>57</v>
      </c>
      <c r="C41" s="17">
        <f t="shared" ref="C41:F41" si="19">SUM(C37:C40)</f>
        <v>25983</v>
      </c>
      <c r="D41" s="17">
        <f t="shared" si="19"/>
        <v>9855</v>
      </c>
      <c r="E41" s="17">
        <f t="shared" si="19"/>
        <v>7234</v>
      </c>
      <c r="F41" s="17">
        <f t="shared" si="19"/>
        <v>3611</v>
      </c>
      <c r="G41" s="19">
        <f>SUM(G37:G40)</f>
        <v>1964</v>
      </c>
      <c r="H41" s="18">
        <f>SUM(F41+G41)/E41*100</f>
        <v>77.066629803704728</v>
      </c>
      <c r="I41" s="18">
        <f>SUM(D41)/C41*100</f>
        <v>37.92864565292691</v>
      </c>
      <c r="J41" s="19">
        <f>SUM(K41:Q41)</f>
        <v>2315</v>
      </c>
      <c r="K41" s="17">
        <f>SUM(K37:K40)</f>
        <v>646</v>
      </c>
      <c r="L41" s="17">
        <f t="shared" ref="L41:Q41" si="20">SUM(L37:L40)</f>
        <v>289</v>
      </c>
      <c r="M41" s="17">
        <f t="shared" si="20"/>
        <v>448</v>
      </c>
      <c r="N41" s="17">
        <f t="shared" si="20"/>
        <v>276</v>
      </c>
      <c r="O41" s="17">
        <f t="shared" si="20"/>
        <v>235</v>
      </c>
      <c r="P41" s="17">
        <f t="shared" si="20"/>
        <v>242</v>
      </c>
      <c r="Q41" s="17">
        <f t="shared" si="20"/>
        <v>179</v>
      </c>
    </row>
    <row r="42" spans="1:17" s="24" customFormat="1" ht="18" customHeight="1" x14ac:dyDescent="0.15">
      <c r="A42" s="30" t="s">
        <v>67</v>
      </c>
      <c r="B42" s="42" t="s">
        <v>39</v>
      </c>
      <c r="C42" s="25">
        <v>2968</v>
      </c>
      <c r="D42" s="25">
        <v>2037</v>
      </c>
      <c r="E42" s="25">
        <v>1450</v>
      </c>
      <c r="F42" s="25">
        <v>779</v>
      </c>
      <c r="G42" s="13">
        <v>457</v>
      </c>
      <c r="H42" s="14">
        <f t="shared" si="0"/>
        <v>85.241379310344826</v>
      </c>
      <c r="I42" s="14">
        <f t="shared" si="1"/>
        <v>68.632075471698116</v>
      </c>
      <c r="J42" s="15">
        <f t="shared" si="2"/>
        <v>651</v>
      </c>
      <c r="K42" s="26">
        <v>246</v>
      </c>
      <c r="L42" s="26">
        <v>75</v>
      </c>
      <c r="M42" s="26">
        <v>97</v>
      </c>
      <c r="N42" s="26">
        <v>65</v>
      </c>
      <c r="O42" s="26">
        <v>65</v>
      </c>
      <c r="P42" s="26">
        <v>64</v>
      </c>
      <c r="Q42" s="26">
        <v>39</v>
      </c>
    </row>
    <row r="43" spans="1:17" s="24" customFormat="1" ht="18" customHeight="1" x14ac:dyDescent="0.15">
      <c r="A43" s="30"/>
      <c r="B43" s="16" t="s">
        <v>57</v>
      </c>
      <c r="C43" s="17">
        <f>SUM(C42)</f>
        <v>2968</v>
      </c>
      <c r="D43" s="17">
        <f t="shared" ref="D43:F43" si="21">SUM(D42)</f>
        <v>2037</v>
      </c>
      <c r="E43" s="17">
        <f t="shared" si="21"/>
        <v>1450</v>
      </c>
      <c r="F43" s="17">
        <f t="shared" si="21"/>
        <v>779</v>
      </c>
      <c r="G43" s="19">
        <f>SUM(G42)</f>
        <v>457</v>
      </c>
      <c r="H43" s="18">
        <f>SUM(F43+G43)/E43*100</f>
        <v>85.241379310344826</v>
      </c>
      <c r="I43" s="18">
        <f>SUM(D43)/C43*100</f>
        <v>68.632075471698116</v>
      </c>
      <c r="J43" s="19">
        <f>SUM(K43:Q43)</f>
        <v>651</v>
      </c>
      <c r="K43" s="17">
        <f>SUM(K42)</f>
        <v>246</v>
      </c>
      <c r="L43" s="17">
        <f t="shared" ref="L43:Q43" si="22">SUM(L42)</f>
        <v>75</v>
      </c>
      <c r="M43" s="17">
        <f t="shared" si="22"/>
        <v>97</v>
      </c>
      <c r="N43" s="17">
        <f t="shared" si="22"/>
        <v>65</v>
      </c>
      <c r="O43" s="17">
        <f t="shared" si="22"/>
        <v>65</v>
      </c>
      <c r="P43" s="17">
        <f t="shared" si="22"/>
        <v>64</v>
      </c>
      <c r="Q43" s="17">
        <f t="shared" si="22"/>
        <v>39</v>
      </c>
    </row>
    <row r="44" spans="1:17" s="24" customFormat="1" ht="18" customHeight="1" x14ac:dyDescent="0.15">
      <c r="A44" s="36" t="s">
        <v>68</v>
      </c>
      <c r="B44" s="42" t="s">
        <v>19</v>
      </c>
      <c r="C44" s="25">
        <v>9867</v>
      </c>
      <c r="D44" s="25">
        <v>2920</v>
      </c>
      <c r="E44" s="25">
        <v>2067</v>
      </c>
      <c r="F44" s="25">
        <v>921</v>
      </c>
      <c r="G44" s="13">
        <v>657</v>
      </c>
      <c r="H44" s="14">
        <f t="shared" si="0"/>
        <v>76.342525399129173</v>
      </c>
      <c r="I44" s="14">
        <f t="shared" si="1"/>
        <v>29.593594810986119</v>
      </c>
      <c r="J44" s="15">
        <f t="shared" si="2"/>
        <v>565</v>
      </c>
      <c r="K44" s="26">
        <v>169</v>
      </c>
      <c r="L44" s="26">
        <v>77</v>
      </c>
      <c r="M44" s="26">
        <v>128</v>
      </c>
      <c r="N44" s="26">
        <v>52</v>
      </c>
      <c r="O44" s="26">
        <v>51</v>
      </c>
      <c r="P44" s="26">
        <v>49</v>
      </c>
      <c r="Q44" s="26">
        <v>39</v>
      </c>
    </row>
    <row r="45" spans="1:17" s="24" customFormat="1" ht="18" customHeight="1" x14ac:dyDescent="0.15">
      <c r="A45" s="37"/>
      <c r="B45" s="42" t="s">
        <v>20</v>
      </c>
      <c r="C45" s="25">
        <v>19789</v>
      </c>
      <c r="D45" s="25">
        <v>5218</v>
      </c>
      <c r="E45" s="25">
        <v>3703</v>
      </c>
      <c r="F45" s="25">
        <v>1640</v>
      </c>
      <c r="G45" s="12">
        <v>1139</v>
      </c>
      <c r="H45" s="14">
        <f t="shared" si="0"/>
        <v>75.047258979206049</v>
      </c>
      <c r="I45" s="14">
        <f t="shared" si="1"/>
        <v>26.368184344838042</v>
      </c>
      <c r="J45" s="15">
        <f t="shared" si="2"/>
        <v>1052</v>
      </c>
      <c r="K45" s="26">
        <v>269</v>
      </c>
      <c r="L45" s="26">
        <v>132</v>
      </c>
      <c r="M45" s="26">
        <v>211</v>
      </c>
      <c r="N45" s="26">
        <v>132</v>
      </c>
      <c r="O45" s="26">
        <v>101</v>
      </c>
      <c r="P45" s="26">
        <v>102</v>
      </c>
      <c r="Q45" s="26">
        <v>105</v>
      </c>
    </row>
    <row r="46" spans="1:17" s="24" customFormat="1" ht="18" customHeight="1" x14ac:dyDescent="0.15">
      <c r="A46" s="38"/>
      <c r="B46" s="16" t="s">
        <v>57</v>
      </c>
      <c r="C46" s="17">
        <f>SUM(C44:C45)</f>
        <v>29656</v>
      </c>
      <c r="D46" s="17">
        <f>SUM(D44:D45)</f>
        <v>8138</v>
      </c>
      <c r="E46" s="17">
        <f>SUM(E44:E45)</f>
        <v>5770</v>
      </c>
      <c r="F46" s="17">
        <f>SUM(F44:F45)</f>
        <v>2561</v>
      </c>
      <c r="G46" s="19">
        <f>SUM(G44:G45)</f>
        <v>1796</v>
      </c>
      <c r="H46" s="18">
        <f>SUM(F46+G46)/E46*100</f>
        <v>75.511265164644712</v>
      </c>
      <c r="I46" s="18">
        <f>SUM(D46)/C46*100</f>
        <v>27.441327218775292</v>
      </c>
      <c r="J46" s="19">
        <f>SUM(K46:Q46)</f>
        <v>1617</v>
      </c>
      <c r="K46" s="17">
        <f t="shared" ref="K46:Q46" si="23">SUM(K44:K45)</f>
        <v>438</v>
      </c>
      <c r="L46" s="17">
        <f t="shared" si="23"/>
        <v>209</v>
      </c>
      <c r="M46" s="17">
        <f t="shared" si="23"/>
        <v>339</v>
      </c>
      <c r="N46" s="17">
        <f t="shared" si="23"/>
        <v>184</v>
      </c>
      <c r="O46" s="17">
        <f t="shared" si="23"/>
        <v>152</v>
      </c>
      <c r="P46" s="17">
        <f t="shared" si="23"/>
        <v>151</v>
      </c>
      <c r="Q46" s="17">
        <f t="shared" si="23"/>
        <v>144</v>
      </c>
    </row>
    <row r="47" spans="1:17" s="24" customFormat="1" ht="18" customHeight="1" x14ac:dyDescent="0.15">
      <c r="A47" s="36" t="s">
        <v>69</v>
      </c>
      <c r="B47" s="42" t="s">
        <v>21</v>
      </c>
      <c r="C47" s="25">
        <v>11792</v>
      </c>
      <c r="D47" s="25">
        <v>3853</v>
      </c>
      <c r="E47" s="25">
        <v>2793</v>
      </c>
      <c r="F47" s="25">
        <v>1331</v>
      </c>
      <c r="G47" s="13">
        <v>786</v>
      </c>
      <c r="H47" s="14">
        <f t="shared" si="0"/>
        <v>75.796634443250994</v>
      </c>
      <c r="I47" s="14">
        <f t="shared" si="1"/>
        <v>32.674694708276796</v>
      </c>
      <c r="J47" s="15">
        <f t="shared" si="2"/>
        <v>790</v>
      </c>
      <c r="K47" s="26">
        <v>210</v>
      </c>
      <c r="L47" s="26">
        <v>102</v>
      </c>
      <c r="M47" s="26">
        <v>155</v>
      </c>
      <c r="N47" s="26">
        <v>100</v>
      </c>
      <c r="O47" s="26">
        <v>79</v>
      </c>
      <c r="P47" s="26">
        <v>76</v>
      </c>
      <c r="Q47" s="26">
        <v>68</v>
      </c>
    </row>
    <row r="48" spans="1:17" s="24" customFormat="1" ht="18" customHeight="1" x14ac:dyDescent="0.15">
      <c r="A48" s="37"/>
      <c r="B48" s="42" t="s">
        <v>22</v>
      </c>
      <c r="C48" s="25">
        <v>11340</v>
      </c>
      <c r="D48" s="25">
        <v>3615</v>
      </c>
      <c r="E48" s="25">
        <v>2564</v>
      </c>
      <c r="F48" s="25">
        <v>1142</v>
      </c>
      <c r="G48" s="13">
        <v>818</v>
      </c>
      <c r="H48" s="14">
        <f t="shared" si="0"/>
        <v>76.443057722308893</v>
      </c>
      <c r="I48" s="14">
        <f t="shared" si="1"/>
        <v>31.878306878306876</v>
      </c>
      <c r="J48" s="15">
        <f t="shared" si="2"/>
        <v>731</v>
      </c>
      <c r="K48" s="26">
        <v>188</v>
      </c>
      <c r="L48" s="26">
        <v>90</v>
      </c>
      <c r="M48" s="26">
        <v>123</v>
      </c>
      <c r="N48" s="26">
        <v>83</v>
      </c>
      <c r="O48" s="26">
        <v>88</v>
      </c>
      <c r="P48" s="26">
        <v>100</v>
      </c>
      <c r="Q48" s="26">
        <v>59</v>
      </c>
    </row>
    <row r="49" spans="1:17" s="24" customFormat="1" ht="18" customHeight="1" x14ac:dyDescent="0.15">
      <c r="A49" s="38"/>
      <c r="B49" s="16" t="s">
        <v>57</v>
      </c>
      <c r="C49" s="17">
        <f>SUM(C47:C48)</f>
        <v>23132</v>
      </c>
      <c r="D49" s="17">
        <f>SUM(D47:D48)</f>
        <v>7468</v>
      </c>
      <c r="E49" s="17">
        <f>SUM(E47:E48)</f>
        <v>5357</v>
      </c>
      <c r="F49" s="17">
        <f>SUM(F47:F48)</f>
        <v>2473</v>
      </c>
      <c r="G49" s="19">
        <f>SUM(G47:G48)</f>
        <v>1604</v>
      </c>
      <c r="H49" s="18">
        <f>SUM(F49+G49)/E49*100</f>
        <v>76.106029494119838</v>
      </c>
      <c r="I49" s="18">
        <f>SUM(D49)/C49*100</f>
        <v>32.284281514784716</v>
      </c>
      <c r="J49" s="19">
        <f>SUM(K49:Q49)</f>
        <v>1521</v>
      </c>
      <c r="K49" s="17">
        <f t="shared" ref="K49:Q49" si="24">SUM(K47:K48)</f>
        <v>398</v>
      </c>
      <c r="L49" s="17">
        <f t="shared" si="24"/>
        <v>192</v>
      </c>
      <c r="M49" s="17">
        <f t="shared" si="24"/>
        <v>278</v>
      </c>
      <c r="N49" s="17">
        <f t="shared" si="24"/>
        <v>183</v>
      </c>
      <c r="O49" s="17">
        <f t="shared" si="24"/>
        <v>167</v>
      </c>
      <c r="P49" s="17">
        <f t="shared" si="24"/>
        <v>176</v>
      </c>
      <c r="Q49" s="17">
        <f t="shared" si="24"/>
        <v>127</v>
      </c>
    </row>
    <row r="50" spans="1:17" s="24" customFormat="1" ht="18" customHeight="1" x14ac:dyDescent="0.15">
      <c r="A50" s="30" t="s">
        <v>70</v>
      </c>
      <c r="B50" s="42" t="s">
        <v>32</v>
      </c>
      <c r="C50" s="25">
        <v>998</v>
      </c>
      <c r="D50" s="25">
        <v>538</v>
      </c>
      <c r="E50" s="25">
        <v>367</v>
      </c>
      <c r="F50" s="25">
        <v>146</v>
      </c>
      <c r="G50" s="13">
        <v>115</v>
      </c>
      <c r="H50" s="14">
        <f t="shared" si="0"/>
        <v>71.117166212534059</v>
      </c>
      <c r="I50" s="14">
        <f t="shared" si="1"/>
        <v>53.907815631262523</v>
      </c>
      <c r="J50" s="15">
        <f t="shared" si="2"/>
        <v>110</v>
      </c>
      <c r="K50" s="26">
        <v>29</v>
      </c>
      <c r="L50" s="26">
        <v>13</v>
      </c>
      <c r="M50" s="26">
        <v>25</v>
      </c>
      <c r="N50" s="26">
        <v>13</v>
      </c>
      <c r="O50" s="26">
        <v>8</v>
      </c>
      <c r="P50" s="26">
        <v>17</v>
      </c>
      <c r="Q50" s="26">
        <v>5</v>
      </c>
    </row>
    <row r="51" spans="1:17" s="24" customFormat="1" ht="18" customHeight="1" x14ac:dyDescent="0.15">
      <c r="A51" s="30"/>
      <c r="B51" s="42" t="s">
        <v>33</v>
      </c>
      <c r="C51" s="25">
        <v>705</v>
      </c>
      <c r="D51" s="25">
        <v>434</v>
      </c>
      <c r="E51" s="25">
        <v>313</v>
      </c>
      <c r="F51" s="25">
        <v>169</v>
      </c>
      <c r="G51" s="13">
        <v>77</v>
      </c>
      <c r="H51" s="14">
        <f t="shared" si="0"/>
        <v>78.594249201277961</v>
      </c>
      <c r="I51" s="14">
        <f t="shared" si="1"/>
        <v>61.560283687943262</v>
      </c>
      <c r="J51" s="15">
        <f t="shared" si="2"/>
        <v>122</v>
      </c>
      <c r="K51" s="26">
        <v>18</v>
      </c>
      <c r="L51" s="26">
        <v>15</v>
      </c>
      <c r="M51" s="26">
        <v>22</v>
      </c>
      <c r="N51" s="26">
        <v>18</v>
      </c>
      <c r="O51" s="26">
        <v>19</v>
      </c>
      <c r="P51" s="26">
        <v>19</v>
      </c>
      <c r="Q51" s="26">
        <v>11</v>
      </c>
    </row>
    <row r="52" spans="1:17" s="24" customFormat="1" ht="18" customHeight="1" x14ac:dyDescent="0.15">
      <c r="A52" s="30"/>
      <c r="B52" s="42" t="s">
        <v>34</v>
      </c>
      <c r="C52" s="25">
        <v>1741</v>
      </c>
      <c r="D52" s="25">
        <v>737</v>
      </c>
      <c r="E52" s="25">
        <v>523</v>
      </c>
      <c r="F52" s="25">
        <v>245</v>
      </c>
      <c r="G52" s="13">
        <v>149</v>
      </c>
      <c r="H52" s="14">
        <f t="shared" si="0"/>
        <v>75.334608030592733</v>
      </c>
      <c r="I52" s="14">
        <f t="shared" si="1"/>
        <v>42.331993107409531</v>
      </c>
      <c r="J52" s="15">
        <f t="shared" si="2"/>
        <v>177</v>
      </c>
      <c r="K52" s="26">
        <v>46</v>
      </c>
      <c r="L52" s="26">
        <v>18</v>
      </c>
      <c r="M52" s="26">
        <v>21</v>
      </c>
      <c r="N52" s="26">
        <v>28</v>
      </c>
      <c r="O52" s="26">
        <v>24</v>
      </c>
      <c r="P52" s="26">
        <v>22</v>
      </c>
      <c r="Q52" s="26">
        <v>18</v>
      </c>
    </row>
    <row r="53" spans="1:17" s="24" customFormat="1" ht="18" customHeight="1" x14ac:dyDescent="0.15">
      <c r="A53" s="30"/>
      <c r="B53" s="42" t="s">
        <v>35</v>
      </c>
      <c r="C53" s="25">
        <v>1882</v>
      </c>
      <c r="D53" s="25">
        <v>809</v>
      </c>
      <c r="E53" s="25">
        <v>565</v>
      </c>
      <c r="F53" s="25">
        <v>249</v>
      </c>
      <c r="G53" s="13">
        <v>154</v>
      </c>
      <c r="H53" s="14">
        <f t="shared" si="0"/>
        <v>71.327433628318587</v>
      </c>
      <c r="I53" s="14">
        <f t="shared" si="1"/>
        <v>42.986184909670563</v>
      </c>
      <c r="J53" s="15">
        <f t="shared" si="2"/>
        <v>189</v>
      </c>
      <c r="K53" s="26">
        <v>51</v>
      </c>
      <c r="L53" s="26">
        <v>19</v>
      </c>
      <c r="M53" s="26">
        <v>31</v>
      </c>
      <c r="N53" s="26">
        <v>23</v>
      </c>
      <c r="O53" s="26">
        <v>18</v>
      </c>
      <c r="P53" s="26">
        <v>28</v>
      </c>
      <c r="Q53" s="26">
        <v>19</v>
      </c>
    </row>
    <row r="54" spans="1:17" s="24" customFormat="1" ht="18" customHeight="1" x14ac:dyDescent="0.15">
      <c r="A54" s="30"/>
      <c r="B54" s="42" t="s">
        <v>36</v>
      </c>
      <c r="C54" s="25">
        <v>7658</v>
      </c>
      <c r="D54" s="25">
        <v>2536</v>
      </c>
      <c r="E54" s="25">
        <v>1808</v>
      </c>
      <c r="F54" s="25">
        <v>832</v>
      </c>
      <c r="G54" s="13">
        <v>527</v>
      </c>
      <c r="H54" s="14">
        <f t="shared" si="0"/>
        <v>75.165929203539832</v>
      </c>
      <c r="I54" s="14">
        <f t="shared" si="1"/>
        <v>33.115696004178638</v>
      </c>
      <c r="J54" s="15">
        <f t="shared" si="2"/>
        <v>598</v>
      </c>
      <c r="K54" s="26">
        <v>177</v>
      </c>
      <c r="L54" s="26">
        <v>65</v>
      </c>
      <c r="M54" s="26">
        <v>119</v>
      </c>
      <c r="N54" s="26">
        <v>74</v>
      </c>
      <c r="O54" s="26">
        <v>64</v>
      </c>
      <c r="P54" s="26">
        <v>62</v>
      </c>
      <c r="Q54" s="26">
        <v>37</v>
      </c>
    </row>
    <row r="55" spans="1:17" s="24" customFormat="1" ht="18" customHeight="1" x14ac:dyDescent="0.15">
      <c r="A55" s="30"/>
      <c r="B55" s="42" t="s">
        <v>37</v>
      </c>
      <c r="C55" s="25">
        <v>5159</v>
      </c>
      <c r="D55" s="25">
        <v>1846</v>
      </c>
      <c r="E55" s="25">
        <v>1323</v>
      </c>
      <c r="F55" s="25">
        <v>613</v>
      </c>
      <c r="G55" s="13">
        <v>373</v>
      </c>
      <c r="H55" s="14">
        <f t="shared" si="0"/>
        <v>74.527588813303097</v>
      </c>
      <c r="I55" s="14">
        <f t="shared" si="1"/>
        <v>35.782128319441753</v>
      </c>
      <c r="J55" s="15">
        <f t="shared" si="2"/>
        <v>403</v>
      </c>
      <c r="K55" s="26">
        <v>106</v>
      </c>
      <c r="L55" s="26">
        <v>49</v>
      </c>
      <c r="M55" s="26">
        <v>67</v>
      </c>
      <c r="N55" s="26">
        <v>43</v>
      </c>
      <c r="O55" s="26">
        <v>51</v>
      </c>
      <c r="P55" s="26">
        <v>55</v>
      </c>
      <c r="Q55" s="26">
        <v>32</v>
      </c>
    </row>
    <row r="56" spans="1:17" s="24" customFormat="1" ht="18" customHeight="1" x14ac:dyDescent="0.15">
      <c r="A56" s="30"/>
      <c r="B56" s="42" t="s">
        <v>38</v>
      </c>
      <c r="C56" s="25">
        <v>6720</v>
      </c>
      <c r="D56" s="25">
        <v>2505</v>
      </c>
      <c r="E56" s="25">
        <v>1719</v>
      </c>
      <c r="F56" s="25">
        <v>715</v>
      </c>
      <c r="G56" s="13">
        <v>543</v>
      </c>
      <c r="H56" s="14">
        <f t="shared" si="0"/>
        <v>73.182082606166375</v>
      </c>
      <c r="I56" s="14">
        <f t="shared" si="1"/>
        <v>37.276785714285715</v>
      </c>
      <c r="J56" s="15">
        <f t="shared" si="2"/>
        <v>507</v>
      </c>
      <c r="K56" s="26">
        <v>142</v>
      </c>
      <c r="L56" s="26">
        <v>60</v>
      </c>
      <c r="M56" s="26">
        <v>98</v>
      </c>
      <c r="N56" s="26">
        <v>78</v>
      </c>
      <c r="O56" s="26">
        <v>45</v>
      </c>
      <c r="P56" s="26">
        <v>56</v>
      </c>
      <c r="Q56" s="26">
        <v>28</v>
      </c>
    </row>
    <row r="57" spans="1:17" s="24" customFormat="1" ht="18" customHeight="1" x14ac:dyDescent="0.15">
      <c r="A57" s="30"/>
      <c r="B57" s="16" t="s">
        <v>57</v>
      </c>
      <c r="C57" s="27">
        <f>SUM(C50:C56)</f>
        <v>24863</v>
      </c>
      <c r="D57" s="27">
        <f>SUM(D50:D56)</f>
        <v>9405</v>
      </c>
      <c r="E57" s="27">
        <f>SUM(E50:E56)</f>
        <v>6618</v>
      </c>
      <c r="F57" s="27">
        <f>SUM(F50:F56)</f>
        <v>2969</v>
      </c>
      <c r="G57" s="22">
        <f>SUM(G50:G56)</f>
        <v>1938</v>
      </c>
      <c r="H57" s="18">
        <f>SUM(F57+G57)/E57*100</f>
        <v>74.146267754608644</v>
      </c>
      <c r="I57" s="18">
        <f>SUM(D57)/C57*100</f>
        <v>37.827293568756787</v>
      </c>
      <c r="J57" s="19">
        <f>SUM(K57:Q57)</f>
        <v>2106</v>
      </c>
      <c r="K57" s="17">
        <f>SUM(K50:K56)</f>
        <v>569</v>
      </c>
      <c r="L57" s="17">
        <f t="shared" ref="L57:Q57" si="25">SUM(L50:L56)</f>
        <v>239</v>
      </c>
      <c r="M57" s="17">
        <f t="shared" si="25"/>
        <v>383</v>
      </c>
      <c r="N57" s="17">
        <f t="shared" si="25"/>
        <v>277</v>
      </c>
      <c r="O57" s="17">
        <f t="shared" si="25"/>
        <v>229</v>
      </c>
      <c r="P57" s="17">
        <f t="shared" si="25"/>
        <v>259</v>
      </c>
      <c r="Q57" s="17">
        <f t="shared" si="25"/>
        <v>150</v>
      </c>
    </row>
    <row r="58" spans="1:17" s="24" customFormat="1" ht="18" customHeight="1" x14ac:dyDescent="0.15">
      <c r="A58" s="31" t="s">
        <v>71</v>
      </c>
      <c r="B58" s="32"/>
      <c r="C58" s="25">
        <v>8</v>
      </c>
      <c r="D58" s="25">
        <v>5</v>
      </c>
      <c r="E58" s="25">
        <v>5</v>
      </c>
      <c r="F58" s="25">
        <v>5</v>
      </c>
      <c r="G58" s="13">
        <v>0</v>
      </c>
      <c r="H58" s="14">
        <f t="shared" si="0"/>
        <v>100</v>
      </c>
      <c r="I58" s="14">
        <f t="shared" si="1"/>
        <v>62.5</v>
      </c>
      <c r="J58" s="29"/>
      <c r="K58" s="29"/>
      <c r="L58" s="29"/>
      <c r="M58" s="29"/>
      <c r="N58" s="29"/>
      <c r="O58" s="29"/>
      <c r="P58" s="29"/>
      <c r="Q58" s="29"/>
    </row>
    <row r="59" spans="1:17" s="24" customFormat="1" ht="18" customHeight="1" x14ac:dyDescent="0.15">
      <c r="A59" s="33" t="s">
        <v>72</v>
      </c>
      <c r="B59" s="34"/>
      <c r="C59" s="28">
        <f>SUM(C57,C49,C46,C43,C41,C36,C33,C30,C27,C24,C19,C16,C11,C58)</f>
        <v>497367</v>
      </c>
      <c r="D59" s="28">
        <f>SUM(D57,D49,D46,D43,D41,D36,D33,D30,D27,D24,D19,D16,D11,D58)</f>
        <v>145859</v>
      </c>
      <c r="E59" s="28">
        <f>SUM(E57,E49,E46,E43,E41,E36,E33,E30,E27,E24,E19,E16,E11,E58)</f>
        <v>106644</v>
      </c>
      <c r="F59" s="28">
        <f>SUM(F57,F49,F46,F43,F41,F36,F33,F30,F27,F24,F19,F16,F11,F58)</f>
        <v>52618</v>
      </c>
      <c r="G59" s="23">
        <f>SUM(G57,G49,G46,G43,G41,G36,G33,G30,G27,G24,G19,G16,G11,G58)</f>
        <v>29389</v>
      </c>
      <c r="H59" s="14">
        <f>SUM(F59+G59)/E59*100</f>
        <v>76.8979033044522</v>
      </c>
      <c r="I59" s="14">
        <f>SUM(D59)/C59*100</f>
        <v>29.326231937382254</v>
      </c>
      <c r="J59" s="15">
        <f>SUM(K59:Q59)</f>
        <v>31890</v>
      </c>
      <c r="K59" s="28">
        <f t="shared" ref="K59:Q59" si="26">SUM(K57,K49,K46,K43,K41,K36,K33,K30,K27,K24,K19,K16,K11,K58)</f>
        <v>8315</v>
      </c>
      <c r="L59" s="28">
        <f t="shared" si="26"/>
        <v>4028</v>
      </c>
      <c r="M59" s="28">
        <f t="shared" si="26"/>
        <v>6702</v>
      </c>
      <c r="N59" s="28">
        <f t="shared" si="26"/>
        <v>3735</v>
      </c>
      <c r="O59" s="28">
        <f t="shared" si="26"/>
        <v>3221</v>
      </c>
      <c r="P59" s="28">
        <f t="shared" si="26"/>
        <v>3357</v>
      </c>
      <c r="Q59" s="28">
        <f t="shared" si="26"/>
        <v>2532</v>
      </c>
    </row>
    <row r="60" spans="1:17" ht="16.5" x14ac:dyDescent="0.35">
      <c r="A60" s="5" t="s">
        <v>73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</sheetData>
  <mergeCells count="15">
    <mergeCell ref="A28:A30"/>
    <mergeCell ref="A5:A11"/>
    <mergeCell ref="A12:A16"/>
    <mergeCell ref="A17:A19"/>
    <mergeCell ref="A20:A24"/>
    <mergeCell ref="A25:A27"/>
    <mergeCell ref="A50:A57"/>
    <mergeCell ref="A58:B58"/>
    <mergeCell ref="A59:B59"/>
    <mergeCell ref="A31:A33"/>
    <mergeCell ref="A34:A36"/>
    <mergeCell ref="A37:A41"/>
    <mergeCell ref="A42:A43"/>
    <mergeCell ref="A44:A46"/>
    <mergeCell ref="A47:A49"/>
  </mergeCells>
  <phoneticPr fontId="2"/>
  <pageMargins left="0.48" right="0.28000000000000003" top="0.24" bottom="0.17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20241001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2024-10-26T01:45:14Z</cp:lastPrinted>
  <dcterms:created xsi:type="dcterms:W3CDTF">2024-10-26T00:35:30Z</dcterms:created>
  <dcterms:modified xsi:type="dcterms:W3CDTF">2024-11-08T06:55:40Z</dcterms:modified>
</cp:coreProperties>
</file>