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69008\Desktop\"/>
    </mc:Choice>
  </mc:AlternateContent>
  <xr:revisionPtr revIDLastSave="0" documentId="13_ncr:1_{CA7EA50C-74E6-46C3-B72D-947CDF2A6C6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404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5" i="1"/>
  <c r="I45" i="1"/>
  <c r="H45" i="1"/>
  <c r="J44" i="1"/>
  <c r="I44" i="1"/>
  <c r="H44" i="1"/>
  <c r="J42" i="1"/>
  <c r="I42" i="1"/>
  <c r="H42" i="1"/>
  <c r="J40" i="1"/>
  <c r="I40" i="1"/>
  <c r="H40" i="1"/>
  <c r="J39" i="1"/>
  <c r="I39" i="1"/>
  <c r="H39" i="1"/>
  <c r="J38" i="1"/>
  <c r="I38" i="1"/>
  <c r="H38" i="1"/>
  <c r="J37" i="1"/>
  <c r="I37" i="1"/>
  <c r="H37" i="1"/>
  <c r="J35" i="1"/>
  <c r="I35" i="1"/>
  <c r="H35" i="1"/>
  <c r="J34" i="1"/>
  <c r="I34" i="1"/>
  <c r="H34" i="1"/>
  <c r="J32" i="1"/>
  <c r="I32" i="1"/>
  <c r="H32" i="1"/>
  <c r="J31" i="1"/>
  <c r="I31" i="1"/>
  <c r="H31" i="1"/>
  <c r="J29" i="1"/>
  <c r="I29" i="1"/>
  <c r="H29" i="1"/>
  <c r="J28" i="1"/>
  <c r="I28" i="1"/>
  <c r="H28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20" i="1"/>
  <c r="I20" i="1"/>
  <c r="H20" i="1"/>
  <c r="J18" i="1"/>
  <c r="I18" i="1"/>
  <c r="H18" i="1"/>
  <c r="J17" i="1"/>
  <c r="I17" i="1"/>
  <c r="H17" i="1"/>
  <c r="J15" i="1"/>
  <c r="I15" i="1"/>
  <c r="H15" i="1"/>
  <c r="J14" i="1"/>
  <c r="I14" i="1"/>
  <c r="H14" i="1"/>
  <c r="J13" i="1"/>
  <c r="I13" i="1"/>
  <c r="H13" i="1"/>
  <c r="J12" i="1"/>
  <c r="I12" i="1"/>
  <c r="H12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G46" i="1" l="1"/>
  <c r="F46" i="1"/>
  <c r="E46" i="1"/>
  <c r="D46" i="1"/>
  <c r="C46" i="1"/>
  <c r="Q46" i="1"/>
  <c r="P46" i="1"/>
  <c r="O46" i="1"/>
  <c r="N46" i="1"/>
  <c r="M46" i="1"/>
  <c r="L46" i="1"/>
  <c r="K46" i="1"/>
  <c r="Q49" i="1"/>
  <c r="P49" i="1"/>
  <c r="O49" i="1"/>
  <c r="N49" i="1"/>
  <c r="M49" i="1"/>
  <c r="L49" i="1"/>
  <c r="K49" i="1"/>
  <c r="G49" i="1"/>
  <c r="F49" i="1"/>
  <c r="E49" i="1"/>
  <c r="D49" i="1"/>
  <c r="C49" i="1"/>
  <c r="G41" i="1"/>
  <c r="G43" i="1"/>
  <c r="C43" i="1"/>
  <c r="I46" i="1" l="1"/>
  <c r="H49" i="1"/>
  <c r="I49" i="1"/>
  <c r="H46" i="1"/>
  <c r="J46" i="1"/>
  <c r="J49" i="1"/>
  <c r="K11" i="1"/>
  <c r="K57" i="1"/>
  <c r="K43" i="1"/>
  <c r="K41" i="1"/>
  <c r="K36" i="1"/>
  <c r="K33" i="1"/>
  <c r="K30" i="1"/>
  <c r="K27" i="1"/>
  <c r="K24" i="1"/>
  <c r="K19" i="1"/>
  <c r="K16" i="1"/>
  <c r="K59" i="1" l="1"/>
  <c r="C57" i="1"/>
  <c r="L36" i="1" l="1"/>
  <c r="M36" i="1"/>
  <c r="N36" i="1"/>
  <c r="O36" i="1"/>
  <c r="P36" i="1"/>
  <c r="Q36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3" i="1"/>
  <c r="I43" i="1" s="1"/>
  <c r="E43" i="1"/>
  <c r="F43" i="1"/>
  <c r="D41" i="1"/>
  <c r="E41" i="1"/>
  <c r="F41" i="1"/>
  <c r="H41" i="1" s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J41" i="1" l="1"/>
  <c r="I41" i="1"/>
  <c r="H43" i="1"/>
  <c r="C59" i="1"/>
  <c r="I11" i="1"/>
  <c r="H11" i="1"/>
  <c r="I16" i="1"/>
  <c r="I19" i="1"/>
  <c r="H19" i="1"/>
  <c r="J19" i="1"/>
  <c r="J33" i="1"/>
  <c r="D57" i="1"/>
  <c r="I57" i="1" s="1"/>
  <c r="E57" i="1"/>
  <c r="E59" i="1" s="1"/>
  <c r="F57" i="1"/>
  <c r="G57" i="1"/>
  <c r="G59" i="1" s="1"/>
  <c r="L57" i="1"/>
  <c r="L59" i="1" s="1"/>
  <c r="M57" i="1"/>
  <c r="M59" i="1" s="1"/>
  <c r="N57" i="1"/>
  <c r="N59" i="1" s="1"/>
  <c r="O57" i="1"/>
  <c r="O59" i="1" s="1"/>
  <c r="P57" i="1"/>
  <c r="P59" i="1" s="1"/>
  <c r="Q57" i="1"/>
  <c r="Q59" i="1" s="1"/>
  <c r="H57" i="1" l="1"/>
  <c r="J59" i="1"/>
  <c r="F59" i="1"/>
  <c r="H59" i="1" s="1"/>
  <c r="D59" i="1"/>
  <c r="I59" i="1" s="1"/>
  <c r="J57" i="1"/>
  <c r="J36" i="1"/>
  <c r="J30" i="1"/>
  <c r="J24" i="1"/>
  <c r="J27" i="1"/>
  <c r="J11" i="1"/>
  <c r="J16" i="1"/>
  <c r="H27" i="1"/>
  <c r="H36" i="1"/>
  <c r="I36" i="1"/>
  <c r="H30" i="1"/>
  <c r="I30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<sst xmlns="http://schemas.openxmlformats.org/spreadsheetml/2006/main" count="88" uniqueCount="76">
  <si>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</si>
  <si>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</si>
  <si>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</si>
  <si>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</si>
  <si>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</si>
  <si>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</si>
  <si>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</si>
  <si>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</si>
  <si>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</si>
  <si>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</si>
  <si>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</si>
  <si>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</si>
  <si>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</si>
  <si>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</si>
  <si>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中島</t>
  </si>
  <si>
    <t>中島</t>
    <rPh sb="0" eb="2">
      <t>ナカジマ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</si>
  <si>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</si>
  <si>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</si>
  <si>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</si>
  <si>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</si>
  <si>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</si>
  <si>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</si>
  <si>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</si>
  <si>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</si>
  <si>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</si>
  <si>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</si>
  <si>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</si>
  <si>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</si>
  <si>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</si>
  <si>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</si>
  <si>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</si>
  <si>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</si>
  <si>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</si>
  <si>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</si>
  <si>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</si>
  <si>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</si>
  <si>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</si>
  <si>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</si>
  <si>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</si>
  <si>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</si>
  <si>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</si>
  <si>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</si>
  <si>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</si>
  <si>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</si>
  <si>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</si>
  <si>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</si>
  <si>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</si>
  <si>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</si>
  <si>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</si>
  <si>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道後</t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</si>
  <si>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</si>
  <si>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</si>
  <si>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</si>
  <si>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</si>
  <si>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</si>
  <si>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</si>
  <si>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</si>
  <si>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</si>
  <si>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</si>
  <si>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</si>
  <si>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</si>
  <si>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</si>
  <si>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</si>
  <si>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</si>
  <si>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</si>
  <si>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</si>
  <si>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</si>
  <si>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</si>
  <si>
    <t>湯築</t>
    <phoneticPr fontId="3"/>
  </si>
  <si>
    <t>湯築
・
桑原
・
道後</t>
    <rPh sb="5" eb="7">
      <t>クワバラ</t>
    </rPh>
    <rPh sb="10" eb="12">
      <t>ドウゴ</t>
    </rPh>
    <phoneticPr fontId="5"/>
  </si>
  <si>
    <t>潮見
・
久枝</t>
    <rPh sb="0" eb="2">
      <t>シオミ</t>
    </rPh>
    <rPh sb="5" eb="7">
      <t>ヒサエダ</t>
    </rPh>
    <phoneticPr fontId="5"/>
  </si>
  <si>
    <t>和気
・
堀江</t>
    <rPh sb="0" eb="2">
      <t>ワケ</t>
    </rPh>
    <rPh sb="5" eb="7">
      <t>ホリエ</t>
    </rPh>
    <phoneticPr fontId="5"/>
  </si>
  <si>
    <r>
      <t xml:space="preserve">C
</t>
    </r>
    <r>
      <rPr>
        <sz val="8"/>
        <color theme="1"/>
        <rFont val="游ゴシック"/>
        <family val="3"/>
        <charset val="128"/>
        <scheme val="minor"/>
      </rPr>
      <t>高齢者男女
二人世帯</t>
    </r>
    <rPh sb="2" eb="5">
      <t>コウレイシャ</t>
    </rPh>
    <rPh sb="5" eb="7">
      <t>ダンジョ</t>
    </rPh>
    <rPh sb="8" eb="10">
      <t>フタリ</t>
    </rPh>
    <rPh sb="10" eb="12">
      <t>セタイ</t>
    </rPh>
    <phoneticPr fontId="7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</si>
  <si>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</si>
  <si>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興居島</t>
  </si>
  <si>
    <t>指標
(B+C)/A</t>
    <rPh sb="0" eb="2">
      <t>シヒョウ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</si>
</sst>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2" fillId="0" borderId="2" xfId="1" applyFont="1" applyFill="1" applyBorder="1" applyAlignment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1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13" fillId="0" borderId="1" xfId="0" applyFont="1" applyBorder="1">
      <alignment vertical="center"/>
    </xf>
    <xf numFmtId="38" fontId="2" fillId="2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38" fontId="2" fillId="2" borderId="1" xfId="2" applyFont="1" applyFill="1" applyBorder="1" applyAlignment="1"/>
    <xf numFmtId="38" fontId="10" fillId="2" borderId="1" xfId="2" applyFont="1" applyFill="1" applyBorder="1" applyAlignment="1"/>
    <xf numFmtId="38" fontId="2" fillId="0" borderId="1" xfId="2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3" customFormat="1" ht="18.75" customHeight="1" x14ac:dyDescent="0.5">
      <c r="A1" s="14" t="s">
        <v>63</v>
      </c>
    </row>
    <row r="2" spans="1:17" ht="13.5" customHeight="1" x14ac:dyDescent="0.35"/>
    <row r="3" spans="1:17" ht="17.100000000000001" customHeight="1" x14ac:dyDescent="0.35">
      <c r="A3" s="2" t="s">
        <v>73</v>
      </c>
    </row>
    <row r="4" spans="1:17" s="8" customFormat="1" ht="45" customHeight="1" x14ac:dyDescent="0.4">
      <c r="A4" s="10" t="s">
        <v>62</v>
      </c>
      <c r="B4" s="10" t="s">
        <v>61</v>
      </c>
      <c r="C4" s="12" t="s">
        <v>60</v>
      </c>
      <c r="D4" s="12" t="s">
        <v>59</v>
      </c>
      <c r="E4" s="11" t="s">
        <v>64</v>
      </c>
      <c r="F4" s="11" t="s">
        <v>65</v>
      </c>
      <c r="G4" s="11" t="s">
        <v>72</v>
      </c>
      <c r="H4" s="9" t="s">
        <v>75</v>
      </c>
      <c r="I4" s="10" t="s">
        <v>58</v>
      </c>
      <c r="J4" s="10" t="s">
        <v>57</v>
      </c>
      <c r="K4" s="9" t="s">
        <v>56</v>
      </c>
      <c r="L4" s="9" t="s">
        <v>55</v>
      </c>
      <c r="M4" s="9" t="s">
        <v>54</v>
      </c>
      <c r="N4" s="9" t="s">
        <v>53</v>
      </c>
      <c r="O4" s="9" t="s">
        <v>52</v>
      </c>
      <c r="P4" s="9" t="s">
        <v>51</v>
      </c>
      <c r="Q4" s="9" t="s">
        <v>50</v>
      </c>
    </row>
    <row r="5" spans="1:17" ht="17.100000000000001" customHeight="1" x14ac:dyDescent="0.35">
      <c r="A5" s="30" t="s">
        <v>69</v>
      </c>
      <c r="B5" s="24" t="s">
        <v>49</v>
      </c>
      <c r="C5" s="18">
        <v>10950</v>
      </c>
      <c r="D5" s="18">
        <v>2866</v>
      </c>
      <c r="E5" s="26">
        <v>2108</v>
      </c>
      <c r="F5" s="26">
        <v>1019</v>
      </c>
      <c r="G5" s="19">
        <v>596</v>
      </c>
      <c r="H5" s="20">
        <f>SUM(F5+G5)/E5*100</f>
        <v>76.612903225806448</v>
      </c>
      <c r="I5" s="20">
        <f>SUM(D5)/C5*100</f>
        <v>26.173515981735164</v>
      </c>
      <c r="J5" s="21">
        <f>SUM(K5:Q5)</f>
        <v>614</v>
      </c>
      <c r="K5" s="19">
        <v>153</v>
      </c>
      <c r="L5" s="19">
        <v>77</v>
      </c>
      <c r="M5" s="19">
        <v>136</v>
      </c>
      <c r="N5" s="19">
        <v>81</v>
      </c>
      <c r="O5" s="19">
        <v>54</v>
      </c>
      <c r="P5" s="19">
        <v>59</v>
      </c>
      <c r="Q5" s="19">
        <v>54</v>
      </c>
    </row>
    <row r="6" spans="1:17" ht="17.100000000000001" customHeight="1" x14ac:dyDescent="0.35">
      <c r="A6" s="31"/>
      <c r="B6" s="24" t="s">
        <v>68</v>
      </c>
      <c r="C6" s="18">
        <v>11661</v>
      </c>
      <c r="D6" s="18">
        <v>3423</v>
      </c>
      <c r="E6" s="26">
        <v>2616</v>
      </c>
      <c r="F6" s="26">
        <v>1485</v>
      </c>
      <c r="G6" s="19">
        <v>622</v>
      </c>
      <c r="H6" s="20">
        <f t="shared" ref="H6:H10" si="0">SUM(F6+G6)/E6*100</f>
        <v>80.542813455657495</v>
      </c>
      <c r="I6" s="20">
        <f t="shared" ref="I6:I10" si="1">SUM(D6)/C6*100</f>
        <v>29.354257782351429</v>
      </c>
      <c r="J6" s="21">
        <f t="shared" ref="J6:J10" si="2">SUM(K6:Q6)</f>
        <v>871</v>
      </c>
      <c r="K6" s="19">
        <v>224</v>
      </c>
      <c r="L6" s="19">
        <v>120</v>
      </c>
      <c r="M6" s="19">
        <v>207</v>
      </c>
      <c r="N6" s="19">
        <v>83</v>
      </c>
      <c r="O6" s="19">
        <v>90</v>
      </c>
      <c r="P6" s="19">
        <v>83</v>
      </c>
      <c r="Q6" s="19">
        <v>64</v>
      </c>
    </row>
    <row r="7" spans="1:17" ht="17.100000000000001" customHeight="1" x14ac:dyDescent="0.35">
      <c r="A7" s="31"/>
      <c r="B7" s="24" t="s">
        <v>48</v>
      </c>
      <c r="C7" s="18">
        <v>25567</v>
      </c>
      <c r="D7" s="18">
        <v>6990</v>
      </c>
      <c r="E7" s="26">
        <v>5108</v>
      </c>
      <c r="F7" s="26">
        <v>2515</v>
      </c>
      <c r="G7" s="19">
        <v>1432</v>
      </c>
      <c r="H7" s="20">
        <f t="shared" si="0"/>
        <v>77.270947533281131</v>
      </c>
      <c r="I7" s="20">
        <f t="shared" si="1"/>
        <v>27.339930379004183</v>
      </c>
      <c r="J7" s="21">
        <f t="shared" si="2"/>
        <v>1476</v>
      </c>
      <c r="K7" s="19">
        <v>369</v>
      </c>
      <c r="L7" s="19">
        <v>184</v>
      </c>
      <c r="M7" s="19">
        <v>294</v>
      </c>
      <c r="N7" s="19">
        <v>191</v>
      </c>
      <c r="O7" s="19">
        <v>146</v>
      </c>
      <c r="P7" s="19">
        <v>158</v>
      </c>
      <c r="Q7" s="19">
        <v>134</v>
      </c>
    </row>
    <row r="8" spans="1:17" ht="17.100000000000001" customHeight="1" x14ac:dyDescent="0.35">
      <c r="A8" s="31"/>
      <c r="B8" s="24" t="s">
        <v>47</v>
      </c>
      <c r="C8" s="18">
        <v>416</v>
      </c>
      <c r="D8" s="18">
        <v>207</v>
      </c>
      <c r="E8" s="26">
        <v>160</v>
      </c>
      <c r="F8" s="26">
        <v>77</v>
      </c>
      <c r="G8" s="19">
        <v>35</v>
      </c>
      <c r="H8" s="20">
        <f t="shared" si="0"/>
        <v>70</v>
      </c>
      <c r="I8" s="20">
        <f t="shared" si="1"/>
        <v>49.759615384615387</v>
      </c>
      <c r="J8" s="21">
        <f t="shared" si="2"/>
        <v>73</v>
      </c>
      <c r="K8" s="19">
        <v>15</v>
      </c>
      <c r="L8" s="19">
        <v>4</v>
      </c>
      <c r="M8" s="19">
        <v>15</v>
      </c>
      <c r="N8" s="19">
        <v>16</v>
      </c>
      <c r="O8" s="19">
        <v>10</v>
      </c>
      <c r="P8" s="19">
        <v>3</v>
      </c>
      <c r="Q8" s="19">
        <v>10</v>
      </c>
    </row>
    <row r="9" spans="1:17" ht="17.100000000000001" customHeight="1" x14ac:dyDescent="0.35">
      <c r="A9" s="31"/>
      <c r="B9" s="24" t="s">
        <v>46</v>
      </c>
      <c r="C9" s="18">
        <v>6046</v>
      </c>
      <c r="D9" s="18">
        <v>1988</v>
      </c>
      <c r="E9" s="26">
        <v>1324</v>
      </c>
      <c r="F9" s="26">
        <v>482</v>
      </c>
      <c r="G9" s="19">
        <v>493</v>
      </c>
      <c r="H9" s="20">
        <f t="shared" si="0"/>
        <v>73.64048338368579</v>
      </c>
      <c r="I9" s="20">
        <f t="shared" si="1"/>
        <v>32.881243797552102</v>
      </c>
      <c r="J9" s="21">
        <f t="shared" si="2"/>
        <v>353</v>
      </c>
      <c r="K9" s="22">
        <v>69</v>
      </c>
      <c r="L9" s="22">
        <v>59</v>
      </c>
      <c r="M9" s="22">
        <v>74</v>
      </c>
      <c r="N9" s="22">
        <v>42</v>
      </c>
      <c r="O9" s="22">
        <v>42</v>
      </c>
      <c r="P9" s="22">
        <v>38</v>
      </c>
      <c r="Q9" s="22">
        <v>29</v>
      </c>
    </row>
    <row r="10" spans="1:17" ht="17.100000000000001" customHeight="1" x14ac:dyDescent="0.35">
      <c r="A10" s="31"/>
      <c r="B10" s="24" t="s">
        <v>45</v>
      </c>
      <c r="C10" s="18">
        <v>8319</v>
      </c>
      <c r="D10" s="18">
        <v>2942</v>
      </c>
      <c r="E10" s="26">
        <v>2131</v>
      </c>
      <c r="F10" s="26">
        <v>1011</v>
      </c>
      <c r="G10" s="19">
        <v>642</v>
      </c>
      <c r="H10" s="20">
        <f t="shared" si="0"/>
        <v>77.569216330361328</v>
      </c>
      <c r="I10" s="20">
        <f t="shared" si="1"/>
        <v>35.364827503305683</v>
      </c>
      <c r="J10" s="21">
        <f t="shared" si="2"/>
        <v>638</v>
      </c>
      <c r="K10" s="22">
        <v>128</v>
      </c>
      <c r="L10" s="22">
        <v>86</v>
      </c>
      <c r="M10" s="22">
        <v>123</v>
      </c>
      <c r="N10" s="22">
        <v>89</v>
      </c>
      <c r="O10" s="22">
        <v>61</v>
      </c>
      <c r="P10" s="22">
        <v>101</v>
      </c>
      <c r="Q10" s="22">
        <v>50</v>
      </c>
    </row>
    <row r="11" spans="1:17" ht="17.100000000000001" customHeight="1" x14ac:dyDescent="0.35">
      <c r="A11" s="31"/>
      <c r="B11" s="23" t="s">
        <v>1</v>
      </c>
      <c r="C11" s="6">
        <f t="shared" ref="C11" si="3">SUM(C5:C10)</f>
        <v>62959</v>
      </c>
      <c r="D11" s="6">
        <f t="shared" ref="D11" si="4">SUM(D5:D10)</f>
        <v>18416</v>
      </c>
      <c r="E11" s="27">
        <f t="shared" ref="E11" si="5">SUM(E5:E10)</f>
        <v>13447</v>
      </c>
      <c r="F11" s="27">
        <f t="shared" ref="F11" si="6">SUM(F5:F10)</f>
        <v>6589</v>
      </c>
      <c r="G11" s="6">
        <f t="shared" ref="G11" si="7">SUM(G5:G10)</f>
        <v>3820</v>
      </c>
      <c r="H11" s="7">
        <f t="shared" ref="H11:H40" si="8">SUM(F11+G11)/E11*100</f>
        <v>77.407600208224878</v>
      </c>
      <c r="I11" s="7">
        <f t="shared" ref="I11:I40" si="9">SUM(D11)/C11*100</f>
        <v>29.250782255118413</v>
      </c>
      <c r="J11" s="6">
        <f t="shared" ref="J11:J40" si="10">SUM(K11:Q11)</f>
        <v>4025</v>
      </c>
      <c r="K11" s="6">
        <f>SUM(K5:K10)</f>
        <v>958</v>
      </c>
      <c r="L11" s="6">
        <f t="shared" ref="L11" si="11">SUM(L5:L10)</f>
        <v>530</v>
      </c>
      <c r="M11" s="6">
        <f t="shared" ref="M11" si="12">SUM(M5:M10)</f>
        <v>849</v>
      </c>
      <c r="N11" s="6">
        <f t="shared" ref="N11" si="13">SUM(N5:N10)</f>
        <v>502</v>
      </c>
      <c r="O11" s="6">
        <f t="shared" ref="O11" si="14">SUM(O5:O10)</f>
        <v>403</v>
      </c>
      <c r="P11" s="6">
        <f t="shared" ref="P11" si="15">SUM(P5:P10)</f>
        <v>442</v>
      </c>
      <c r="Q11" s="6">
        <f t="shared" ref="Q11" si="16">SUM(Q5:Q10)</f>
        <v>341</v>
      </c>
    </row>
    <row r="12" spans="1:17" ht="17.100000000000001" customHeight="1" x14ac:dyDescent="0.35">
      <c r="A12" s="30" t="s">
        <v>44</v>
      </c>
      <c r="B12" s="24" t="s">
        <v>43</v>
      </c>
      <c r="C12" s="18">
        <v>9185</v>
      </c>
      <c r="D12" s="18">
        <v>2805</v>
      </c>
      <c r="E12" s="26">
        <v>2012</v>
      </c>
      <c r="F12" s="26">
        <v>941</v>
      </c>
      <c r="G12" s="19">
        <v>579</v>
      </c>
      <c r="H12" s="20">
        <f t="shared" si="8"/>
        <v>75.546719681908542</v>
      </c>
      <c r="I12" s="20">
        <f t="shared" si="9"/>
        <v>30.538922155688624</v>
      </c>
      <c r="J12" s="21">
        <f t="shared" si="10"/>
        <v>583</v>
      </c>
      <c r="K12" s="22">
        <v>134</v>
      </c>
      <c r="L12" s="22">
        <v>73</v>
      </c>
      <c r="M12" s="22">
        <v>125</v>
      </c>
      <c r="N12" s="22">
        <v>65</v>
      </c>
      <c r="O12" s="22">
        <v>62</v>
      </c>
      <c r="P12" s="22">
        <v>64</v>
      </c>
      <c r="Q12" s="22">
        <v>60</v>
      </c>
    </row>
    <row r="13" spans="1:17" ht="17.100000000000001" customHeight="1" x14ac:dyDescent="0.35">
      <c r="A13" s="31"/>
      <c r="B13" s="24" t="s">
        <v>42</v>
      </c>
      <c r="C13" s="18">
        <v>29607</v>
      </c>
      <c r="D13" s="18">
        <v>7778</v>
      </c>
      <c r="E13" s="26">
        <v>5595</v>
      </c>
      <c r="F13" s="26">
        <v>2602</v>
      </c>
      <c r="G13" s="19">
        <v>1661</v>
      </c>
      <c r="H13" s="20">
        <f t="shared" si="8"/>
        <v>76.193029490616624</v>
      </c>
      <c r="I13" s="20">
        <f t="shared" si="9"/>
        <v>26.270814334447934</v>
      </c>
      <c r="J13" s="21">
        <f t="shared" si="10"/>
        <v>1554</v>
      </c>
      <c r="K13" s="22">
        <v>376</v>
      </c>
      <c r="L13" s="22">
        <v>189</v>
      </c>
      <c r="M13" s="22">
        <v>349</v>
      </c>
      <c r="N13" s="22">
        <v>189</v>
      </c>
      <c r="O13" s="22">
        <v>142</v>
      </c>
      <c r="P13" s="22">
        <v>183</v>
      </c>
      <c r="Q13" s="22">
        <v>126</v>
      </c>
    </row>
    <row r="14" spans="1:17" ht="17.100000000000001" customHeight="1" x14ac:dyDescent="0.35">
      <c r="A14" s="31"/>
      <c r="B14" s="24" t="s">
        <v>41</v>
      </c>
      <c r="C14" s="18">
        <v>28569</v>
      </c>
      <c r="D14" s="18">
        <v>7428</v>
      </c>
      <c r="E14" s="26">
        <v>5500</v>
      </c>
      <c r="F14" s="26">
        <v>2761</v>
      </c>
      <c r="G14" s="19">
        <v>1453</v>
      </c>
      <c r="H14" s="20">
        <f t="shared" si="8"/>
        <v>76.618181818181824</v>
      </c>
      <c r="I14" s="20">
        <f t="shared" si="9"/>
        <v>26.000210017851515</v>
      </c>
      <c r="J14" s="21">
        <f t="shared" si="10"/>
        <v>1663</v>
      </c>
      <c r="K14" s="22">
        <v>435</v>
      </c>
      <c r="L14" s="22">
        <v>223</v>
      </c>
      <c r="M14" s="22">
        <v>351</v>
      </c>
      <c r="N14" s="22">
        <v>206</v>
      </c>
      <c r="O14" s="22">
        <v>144</v>
      </c>
      <c r="P14" s="22">
        <v>169</v>
      </c>
      <c r="Q14" s="22">
        <v>135</v>
      </c>
    </row>
    <row r="15" spans="1:17" ht="17.100000000000001" customHeight="1" x14ac:dyDescent="0.35">
      <c r="A15" s="31"/>
      <c r="B15" s="24" t="s">
        <v>40</v>
      </c>
      <c r="C15" s="18">
        <v>9411</v>
      </c>
      <c r="D15" s="18">
        <v>3617</v>
      </c>
      <c r="E15" s="26">
        <v>2597</v>
      </c>
      <c r="F15" s="26">
        <v>1274</v>
      </c>
      <c r="G15" s="19">
        <v>716</v>
      </c>
      <c r="H15" s="20">
        <f t="shared" si="8"/>
        <v>76.626877165960721</v>
      </c>
      <c r="I15" s="20">
        <f t="shared" si="9"/>
        <v>38.433747742004037</v>
      </c>
      <c r="J15" s="21">
        <f t="shared" si="10"/>
        <v>803</v>
      </c>
      <c r="K15" s="22">
        <v>173</v>
      </c>
      <c r="L15" s="22">
        <v>79</v>
      </c>
      <c r="M15" s="22">
        <v>182</v>
      </c>
      <c r="N15" s="22">
        <v>102</v>
      </c>
      <c r="O15" s="22">
        <v>93</v>
      </c>
      <c r="P15" s="22">
        <v>101</v>
      </c>
      <c r="Q15" s="22">
        <v>73</v>
      </c>
    </row>
    <row r="16" spans="1:17" ht="17.100000000000001" customHeight="1" x14ac:dyDescent="0.35">
      <c r="A16" s="31"/>
      <c r="B16" s="23" t="s">
        <v>1</v>
      </c>
      <c r="C16" s="6">
        <f t="shared" ref="C16" si="17">SUM(C12:C15)</f>
        <v>76772</v>
      </c>
      <c r="D16" s="6">
        <f t="shared" ref="D16" si="18">SUM(D12:D15)</f>
        <v>21628</v>
      </c>
      <c r="E16" s="27">
        <f t="shared" ref="E16" si="19">SUM(E12:E15)</f>
        <v>15704</v>
      </c>
      <c r="F16" s="27">
        <f t="shared" ref="F16" si="20">SUM(F12:F15)</f>
        <v>7578</v>
      </c>
      <c r="G16" s="6">
        <f t="shared" ref="G16" si="21">SUM(G12:G15)</f>
        <v>4409</v>
      </c>
      <c r="H16" s="7">
        <f t="shared" si="8"/>
        <v>76.330871115639326</v>
      </c>
      <c r="I16" s="7">
        <f t="shared" si="9"/>
        <v>28.171729276298652</v>
      </c>
      <c r="J16" s="6">
        <f t="shared" si="10"/>
        <v>4603</v>
      </c>
      <c r="K16" s="6">
        <f>SUM(K12:K15)</f>
        <v>1118</v>
      </c>
      <c r="L16" s="6">
        <f t="shared" ref="L16" si="22">SUM(L12:L15)</f>
        <v>564</v>
      </c>
      <c r="M16" s="6">
        <f t="shared" ref="M16" si="23">SUM(M12:M15)</f>
        <v>1007</v>
      </c>
      <c r="N16" s="6">
        <f t="shared" ref="N16" si="24">SUM(N12:N15)</f>
        <v>562</v>
      </c>
      <c r="O16" s="6">
        <f t="shared" ref="O16" si="25">SUM(O12:O15)</f>
        <v>441</v>
      </c>
      <c r="P16" s="6">
        <f t="shared" ref="P16" si="26">SUM(P12:P15)</f>
        <v>517</v>
      </c>
      <c r="Q16" s="6">
        <f t="shared" ref="Q16" si="27">SUM(Q12:Q15)</f>
        <v>394</v>
      </c>
    </row>
    <row r="17" spans="1:17" ht="17.100000000000001" customHeight="1" x14ac:dyDescent="0.35">
      <c r="A17" s="30" t="s">
        <v>39</v>
      </c>
      <c r="B17" s="25" t="s">
        <v>38</v>
      </c>
      <c r="C17" s="18">
        <v>30094</v>
      </c>
      <c r="D17" s="18">
        <v>7799</v>
      </c>
      <c r="E17" s="26">
        <v>5649</v>
      </c>
      <c r="F17" s="26">
        <v>2615</v>
      </c>
      <c r="G17" s="19">
        <v>1577</v>
      </c>
      <c r="H17" s="20">
        <f t="shared" si="8"/>
        <v>74.20782439369799</v>
      </c>
      <c r="I17" s="20">
        <f t="shared" si="9"/>
        <v>25.915464876719614</v>
      </c>
      <c r="J17" s="21">
        <f t="shared" si="10"/>
        <v>1606</v>
      </c>
      <c r="K17" s="22">
        <v>359</v>
      </c>
      <c r="L17" s="22">
        <v>210</v>
      </c>
      <c r="M17" s="22">
        <v>377</v>
      </c>
      <c r="N17" s="22">
        <v>194</v>
      </c>
      <c r="O17" s="22">
        <v>159</v>
      </c>
      <c r="P17" s="22">
        <v>163</v>
      </c>
      <c r="Q17" s="22">
        <v>144</v>
      </c>
    </row>
    <row r="18" spans="1:17" ht="17.100000000000001" customHeight="1" x14ac:dyDescent="0.35">
      <c r="A18" s="31"/>
      <c r="B18" s="25" t="s">
        <v>37</v>
      </c>
      <c r="C18" s="18">
        <v>17146</v>
      </c>
      <c r="D18" s="18">
        <v>5498</v>
      </c>
      <c r="E18" s="26">
        <v>3848</v>
      </c>
      <c r="F18" s="26">
        <v>1650</v>
      </c>
      <c r="G18" s="19">
        <v>1219</v>
      </c>
      <c r="H18" s="20">
        <f t="shared" si="8"/>
        <v>74.558212058212064</v>
      </c>
      <c r="I18" s="20">
        <f t="shared" si="9"/>
        <v>32.065787938877868</v>
      </c>
      <c r="J18" s="21">
        <f t="shared" si="10"/>
        <v>1176</v>
      </c>
      <c r="K18" s="22">
        <v>289</v>
      </c>
      <c r="L18" s="22">
        <v>132</v>
      </c>
      <c r="M18" s="22">
        <v>258</v>
      </c>
      <c r="N18" s="22">
        <v>139</v>
      </c>
      <c r="O18" s="22">
        <v>120</v>
      </c>
      <c r="P18" s="22">
        <v>141</v>
      </c>
      <c r="Q18" s="22">
        <v>97</v>
      </c>
    </row>
    <row r="19" spans="1:17" ht="17.100000000000001" customHeight="1" x14ac:dyDescent="0.35">
      <c r="A19" s="31"/>
      <c r="B19" s="23" t="s">
        <v>1</v>
      </c>
      <c r="C19" s="6">
        <f t="shared" ref="C19" si="28">SUM(C17:C18)</f>
        <v>47240</v>
      </c>
      <c r="D19" s="6">
        <f t="shared" ref="D19" si="29">SUM(D17:D18)</f>
        <v>13297</v>
      </c>
      <c r="E19" s="27">
        <f t="shared" ref="E19" si="30">SUM(E17:E18)</f>
        <v>9497</v>
      </c>
      <c r="F19" s="27">
        <f t="shared" ref="F19" si="31">SUM(F17:F18)</f>
        <v>4265</v>
      </c>
      <c r="G19" s="6">
        <f t="shared" ref="G19" si="32">SUM(G17:G18)</f>
        <v>2796</v>
      </c>
      <c r="H19" s="7">
        <f t="shared" si="8"/>
        <v>74.349794672001693</v>
      </c>
      <c r="I19" s="7">
        <f t="shared" si="9"/>
        <v>28.147756138865372</v>
      </c>
      <c r="J19" s="6">
        <f t="shared" si="10"/>
        <v>2782</v>
      </c>
      <c r="K19" s="6">
        <f>SUM(K17:K18)</f>
        <v>648</v>
      </c>
      <c r="L19" s="6">
        <f t="shared" ref="L19" si="33">SUM(L17:L18)</f>
        <v>342</v>
      </c>
      <c r="M19" s="6">
        <f t="shared" ref="M19" si="34">SUM(M17:M18)</f>
        <v>635</v>
      </c>
      <c r="N19" s="6">
        <f t="shared" ref="N19" si="35">SUM(N17:N18)</f>
        <v>333</v>
      </c>
      <c r="O19" s="6">
        <f t="shared" ref="O19" si="36">SUM(O17:O18)</f>
        <v>279</v>
      </c>
      <c r="P19" s="6">
        <f t="shared" ref="P19" si="37">SUM(P17:P18)</f>
        <v>304</v>
      </c>
      <c r="Q19" s="6">
        <f t="shared" ref="Q19" si="38">SUM(Q17:Q18)</f>
        <v>241</v>
      </c>
    </row>
    <row r="20" spans="1:17" ht="17.100000000000001" customHeight="1" x14ac:dyDescent="0.35">
      <c r="A20" s="30" t="s">
        <v>36</v>
      </c>
      <c r="B20" s="25" t="s">
        <v>35</v>
      </c>
      <c r="C20" s="18">
        <v>3898</v>
      </c>
      <c r="D20" s="18">
        <v>1190</v>
      </c>
      <c r="E20" s="26">
        <v>900</v>
      </c>
      <c r="F20" s="26">
        <v>505</v>
      </c>
      <c r="G20" s="19">
        <v>204</v>
      </c>
      <c r="H20" s="20">
        <f t="shared" si="8"/>
        <v>78.777777777777786</v>
      </c>
      <c r="I20" s="20">
        <f t="shared" si="9"/>
        <v>30.528476141611083</v>
      </c>
      <c r="J20" s="21">
        <f t="shared" si="10"/>
        <v>256</v>
      </c>
      <c r="K20" s="22">
        <v>60</v>
      </c>
      <c r="L20" s="22">
        <v>30</v>
      </c>
      <c r="M20" s="22">
        <v>51</v>
      </c>
      <c r="N20" s="22">
        <v>34</v>
      </c>
      <c r="O20" s="22">
        <v>33</v>
      </c>
      <c r="P20" s="22">
        <v>22</v>
      </c>
      <c r="Q20" s="22">
        <v>26</v>
      </c>
    </row>
    <row r="21" spans="1:17" ht="17.100000000000001" customHeight="1" x14ac:dyDescent="0.35">
      <c r="A21" s="31"/>
      <c r="B21" s="25" t="s">
        <v>34</v>
      </c>
      <c r="C21" s="18">
        <v>8851</v>
      </c>
      <c r="D21" s="18">
        <v>2479</v>
      </c>
      <c r="E21" s="26">
        <v>1894</v>
      </c>
      <c r="F21" s="26">
        <v>1085</v>
      </c>
      <c r="G21" s="19">
        <v>454</v>
      </c>
      <c r="H21" s="20">
        <f t="shared" si="8"/>
        <v>81.256599788806767</v>
      </c>
      <c r="I21" s="20">
        <f t="shared" si="9"/>
        <v>28.008134674048129</v>
      </c>
      <c r="J21" s="21">
        <f t="shared" si="10"/>
        <v>489</v>
      </c>
      <c r="K21" s="22">
        <v>128</v>
      </c>
      <c r="L21" s="22">
        <v>66</v>
      </c>
      <c r="M21" s="22">
        <v>104</v>
      </c>
      <c r="N21" s="22">
        <v>67</v>
      </c>
      <c r="O21" s="22">
        <v>42</v>
      </c>
      <c r="P21" s="22">
        <v>49</v>
      </c>
      <c r="Q21" s="22">
        <v>33</v>
      </c>
    </row>
    <row r="22" spans="1:17" ht="17.100000000000001" customHeight="1" x14ac:dyDescent="0.35">
      <c r="A22" s="31"/>
      <c r="B22" s="25" t="s">
        <v>33</v>
      </c>
      <c r="C22" s="18">
        <v>4904</v>
      </c>
      <c r="D22" s="18">
        <v>1616</v>
      </c>
      <c r="E22" s="26">
        <v>1260</v>
      </c>
      <c r="F22" s="26">
        <v>767</v>
      </c>
      <c r="G22" s="19">
        <v>259</v>
      </c>
      <c r="H22" s="20">
        <f t="shared" si="8"/>
        <v>81.428571428571431</v>
      </c>
      <c r="I22" s="20">
        <f t="shared" si="9"/>
        <v>32.952691680261012</v>
      </c>
      <c r="J22" s="21">
        <f t="shared" si="10"/>
        <v>398</v>
      </c>
      <c r="K22" s="22">
        <v>112</v>
      </c>
      <c r="L22" s="22">
        <v>43</v>
      </c>
      <c r="M22" s="22">
        <v>80</v>
      </c>
      <c r="N22" s="22">
        <v>51</v>
      </c>
      <c r="O22" s="22">
        <v>38</v>
      </c>
      <c r="P22" s="22">
        <v>39</v>
      </c>
      <c r="Q22" s="22">
        <v>35</v>
      </c>
    </row>
    <row r="23" spans="1:17" ht="17.100000000000001" customHeight="1" x14ac:dyDescent="0.35">
      <c r="A23" s="31"/>
      <c r="B23" s="25" t="s">
        <v>32</v>
      </c>
      <c r="C23" s="18">
        <v>18458</v>
      </c>
      <c r="D23" s="18">
        <v>5532</v>
      </c>
      <c r="E23" s="26">
        <v>4371</v>
      </c>
      <c r="F23" s="26">
        <v>2652</v>
      </c>
      <c r="G23" s="19">
        <v>874</v>
      </c>
      <c r="H23" s="20">
        <f t="shared" si="8"/>
        <v>80.668039350263101</v>
      </c>
      <c r="I23" s="20">
        <f t="shared" si="9"/>
        <v>29.970744392675265</v>
      </c>
      <c r="J23" s="21">
        <f t="shared" si="10"/>
        <v>1407</v>
      </c>
      <c r="K23" s="22">
        <v>346</v>
      </c>
      <c r="L23" s="22">
        <v>203</v>
      </c>
      <c r="M23" s="22">
        <v>302</v>
      </c>
      <c r="N23" s="22">
        <v>167</v>
      </c>
      <c r="O23" s="22">
        <v>143</v>
      </c>
      <c r="P23" s="22">
        <v>129</v>
      </c>
      <c r="Q23" s="22">
        <v>117</v>
      </c>
    </row>
    <row r="24" spans="1:17" ht="17.100000000000001" customHeight="1" x14ac:dyDescent="0.35">
      <c r="A24" s="31"/>
      <c r="B24" s="23" t="s">
        <v>1</v>
      </c>
      <c r="C24" s="6">
        <f t="shared" ref="C24" si="39">SUM(C20:C23)</f>
        <v>36111</v>
      </c>
      <c r="D24" s="6">
        <f t="shared" ref="D24" si="40">SUM(D20:D23)</f>
        <v>10817</v>
      </c>
      <c r="E24" s="27">
        <f t="shared" ref="E24" si="41">SUM(E20:E23)</f>
        <v>8425</v>
      </c>
      <c r="F24" s="27">
        <f t="shared" ref="F24" si="42">SUM(F20:F23)</f>
        <v>5009</v>
      </c>
      <c r="G24" s="6">
        <f t="shared" ref="G24" si="43">SUM(G20:G23)</f>
        <v>1791</v>
      </c>
      <c r="H24" s="7">
        <f t="shared" si="8"/>
        <v>80.712166172106819</v>
      </c>
      <c r="I24" s="7">
        <f t="shared" si="9"/>
        <v>29.954861399573534</v>
      </c>
      <c r="J24" s="6">
        <f t="shared" si="10"/>
        <v>2550</v>
      </c>
      <c r="K24" s="6">
        <f>SUM(K20:K23)</f>
        <v>646</v>
      </c>
      <c r="L24" s="6">
        <f t="shared" ref="L24" si="44">SUM(L20:L23)</f>
        <v>342</v>
      </c>
      <c r="M24" s="6">
        <f t="shared" ref="M24" si="45">SUM(M20:M23)</f>
        <v>537</v>
      </c>
      <c r="N24" s="6">
        <f t="shared" ref="N24" si="46">SUM(N20:N23)</f>
        <v>319</v>
      </c>
      <c r="O24" s="6">
        <f t="shared" ref="O24" si="47">SUM(O20:O23)</f>
        <v>256</v>
      </c>
      <c r="P24" s="6">
        <f t="shared" ref="P24" si="48">SUM(P20:P23)</f>
        <v>239</v>
      </c>
      <c r="Q24" s="6">
        <f t="shared" ref="Q24" si="49">SUM(Q20:Q23)</f>
        <v>211</v>
      </c>
    </row>
    <row r="25" spans="1:17" ht="17.100000000000001" customHeight="1" x14ac:dyDescent="0.35">
      <c r="A25" s="30" t="s">
        <v>31</v>
      </c>
      <c r="B25" s="25" t="s">
        <v>30</v>
      </c>
      <c r="C25" s="18">
        <v>32505</v>
      </c>
      <c r="D25" s="18">
        <v>8118</v>
      </c>
      <c r="E25" s="26">
        <v>6149</v>
      </c>
      <c r="F25" s="26">
        <v>3325</v>
      </c>
      <c r="G25" s="19">
        <v>1470</v>
      </c>
      <c r="H25" s="20">
        <f t="shared" si="8"/>
        <v>77.980159375508222</v>
      </c>
      <c r="I25" s="20">
        <f t="shared" si="9"/>
        <v>24.974619289340101</v>
      </c>
      <c r="J25" s="21">
        <f t="shared" si="10"/>
        <v>1660</v>
      </c>
      <c r="K25" s="22">
        <v>418</v>
      </c>
      <c r="L25" s="22">
        <v>216</v>
      </c>
      <c r="M25" s="22">
        <v>345</v>
      </c>
      <c r="N25" s="22">
        <v>194</v>
      </c>
      <c r="O25" s="22">
        <v>143</v>
      </c>
      <c r="P25" s="22">
        <v>200</v>
      </c>
      <c r="Q25" s="22">
        <v>144</v>
      </c>
    </row>
    <row r="26" spans="1:17" ht="17.100000000000001" customHeight="1" x14ac:dyDescent="0.35">
      <c r="A26" s="31"/>
      <c r="B26" s="25" t="s">
        <v>29</v>
      </c>
      <c r="C26" s="18">
        <v>11056</v>
      </c>
      <c r="D26" s="18">
        <v>3243</v>
      </c>
      <c r="E26" s="26">
        <v>2525</v>
      </c>
      <c r="F26" s="26">
        <v>1455</v>
      </c>
      <c r="G26" s="19">
        <v>532</v>
      </c>
      <c r="H26" s="20">
        <f t="shared" si="8"/>
        <v>78.693069306930695</v>
      </c>
      <c r="I26" s="20">
        <f t="shared" si="9"/>
        <v>29.332489146164981</v>
      </c>
      <c r="J26" s="21">
        <f t="shared" si="10"/>
        <v>737</v>
      </c>
      <c r="K26" s="22">
        <v>211</v>
      </c>
      <c r="L26" s="22">
        <v>97</v>
      </c>
      <c r="M26" s="22">
        <v>153</v>
      </c>
      <c r="N26" s="22">
        <v>74</v>
      </c>
      <c r="O26" s="22">
        <v>72</v>
      </c>
      <c r="P26" s="22">
        <v>75</v>
      </c>
      <c r="Q26" s="22">
        <v>55</v>
      </c>
    </row>
    <row r="27" spans="1:17" ht="17.100000000000001" customHeight="1" x14ac:dyDescent="0.35">
      <c r="A27" s="31"/>
      <c r="B27" s="23" t="s">
        <v>1</v>
      </c>
      <c r="C27" s="6">
        <f t="shared" ref="C27" si="50">SUM(C25:C26)</f>
        <v>43561</v>
      </c>
      <c r="D27" s="6">
        <f t="shared" ref="D27" si="51">SUM(D25:D26)</f>
        <v>11361</v>
      </c>
      <c r="E27" s="27">
        <f t="shared" ref="E27" si="52">SUM(E25:E26)</f>
        <v>8674</v>
      </c>
      <c r="F27" s="27">
        <f t="shared" ref="F27" si="53">SUM(F25:F26)</f>
        <v>4780</v>
      </c>
      <c r="G27" s="6">
        <f t="shared" ref="G27" si="54">SUM(G25:G26)</f>
        <v>2002</v>
      </c>
      <c r="H27" s="7">
        <f t="shared" si="8"/>
        <v>78.187687341480284</v>
      </c>
      <c r="I27" s="7">
        <f t="shared" si="9"/>
        <v>26.080668487867587</v>
      </c>
      <c r="J27" s="6">
        <f t="shared" si="10"/>
        <v>2397</v>
      </c>
      <c r="K27" s="6">
        <f>SUM(K25:K26)</f>
        <v>629</v>
      </c>
      <c r="L27" s="6">
        <f t="shared" ref="L27" si="55">SUM(L25:L26)</f>
        <v>313</v>
      </c>
      <c r="M27" s="6">
        <f t="shared" ref="M27" si="56">SUM(M25:M26)</f>
        <v>498</v>
      </c>
      <c r="N27" s="6">
        <f t="shared" ref="N27" si="57">SUM(N25:N26)</f>
        <v>268</v>
      </c>
      <c r="O27" s="6">
        <f t="shared" ref="O27" si="58">SUM(O25:O26)</f>
        <v>215</v>
      </c>
      <c r="P27" s="6">
        <f t="shared" ref="P27" si="59">SUM(P25:P26)</f>
        <v>275</v>
      </c>
      <c r="Q27" s="6">
        <f t="shared" ref="Q27" si="60">SUM(Q25:Q26)</f>
        <v>199</v>
      </c>
    </row>
    <row r="28" spans="1:17" ht="17.100000000000001" customHeight="1" x14ac:dyDescent="0.35">
      <c r="A28" s="30" t="s">
        <v>28</v>
      </c>
      <c r="B28" s="25" t="s">
        <v>27</v>
      </c>
      <c r="C28" s="18">
        <v>22410</v>
      </c>
      <c r="D28" s="18">
        <v>6018</v>
      </c>
      <c r="E28" s="26">
        <v>4643</v>
      </c>
      <c r="F28" s="26">
        <v>2622</v>
      </c>
      <c r="G28" s="19">
        <v>1063</v>
      </c>
      <c r="H28" s="20">
        <f t="shared" si="8"/>
        <v>79.366788714193419</v>
      </c>
      <c r="I28" s="20">
        <f t="shared" si="9"/>
        <v>26.854082998661312</v>
      </c>
      <c r="J28" s="21">
        <f t="shared" si="10"/>
        <v>1315</v>
      </c>
      <c r="K28" s="22">
        <v>337</v>
      </c>
      <c r="L28" s="22">
        <v>194</v>
      </c>
      <c r="M28" s="22">
        <v>288</v>
      </c>
      <c r="N28" s="22">
        <v>153</v>
      </c>
      <c r="O28" s="22">
        <v>125</v>
      </c>
      <c r="P28" s="22">
        <v>128</v>
      </c>
      <c r="Q28" s="22">
        <v>90</v>
      </c>
    </row>
    <row r="29" spans="1:17" ht="17.100000000000001" customHeight="1" x14ac:dyDescent="0.35">
      <c r="A29" s="31"/>
      <c r="B29" s="25" t="s">
        <v>26</v>
      </c>
      <c r="C29" s="18">
        <v>20468</v>
      </c>
      <c r="D29" s="18">
        <v>5581</v>
      </c>
      <c r="E29" s="26">
        <v>4261</v>
      </c>
      <c r="F29" s="26">
        <v>2366</v>
      </c>
      <c r="G29" s="19">
        <v>1010</v>
      </c>
      <c r="H29" s="20">
        <f t="shared" si="8"/>
        <v>79.230227646092459</v>
      </c>
      <c r="I29" s="20">
        <f t="shared" si="9"/>
        <v>27.266953292945082</v>
      </c>
      <c r="J29" s="21">
        <f t="shared" si="10"/>
        <v>1174</v>
      </c>
      <c r="K29" s="22">
        <v>315</v>
      </c>
      <c r="L29" s="22">
        <v>156</v>
      </c>
      <c r="M29" s="22">
        <v>261</v>
      </c>
      <c r="N29" s="22">
        <v>94</v>
      </c>
      <c r="O29" s="22">
        <v>140</v>
      </c>
      <c r="P29" s="22">
        <v>113</v>
      </c>
      <c r="Q29" s="22">
        <v>95</v>
      </c>
    </row>
    <row r="30" spans="1:17" ht="17.100000000000001" customHeight="1" x14ac:dyDescent="0.35">
      <c r="A30" s="31"/>
      <c r="B30" s="23" t="s">
        <v>1</v>
      </c>
      <c r="C30" s="6">
        <f t="shared" ref="C30" si="61">SUM(C28:C29)</f>
        <v>42878</v>
      </c>
      <c r="D30" s="6">
        <f t="shared" ref="D30" si="62">SUM(D28:D29)</f>
        <v>11599</v>
      </c>
      <c r="E30" s="27">
        <f t="shared" ref="E30" si="63">SUM(E28:E29)</f>
        <v>8904</v>
      </c>
      <c r="F30" s="27">
        <f t="shared" ref="F30" si="64">SUM(F28:F29)</f>
        <v>4988</v>
      </c>
      <c r="G30" s="6">
        <f t="shared" ref="G30" si="65">SUM(G28:G29)</f>
        <v>2073</v>
      </c>
      <c r="H30" s="7">
        <f t="shared" si="8"/>
        <v>79.301437556154539</v>
      </c>
      <c r="I30" s="7">
        <f t="shared" si="9"/>
        <v>27.051168431363404</v>
      </c>
      <c r="J30" s="6">
        <f t="shared" si="10"/>
        <v>2489</v>
      </c>
      <c r="K30" s="6">
        <f>SUM(K28:K29)</f>
        <v>652</v>
      </c>
      <c r="L30" s="6">
        <f t="shared" ref="L30" si="66">SUM(L28:L29)</f>
        <v>350</v>
      </c>
      <c r="M30" s="6">
        <f t="shared" ref="M30" si="67">SUM(M28:M29)</f>
        <v>549</v>
      </c>
      <c r="N30" s="6">
        <f t="shared" ref="N30" si="68">SUM(N28:N29)</f>
        <v>247</v>
      </c>
      <c r="O30" s="6">
        <f t="shared" ref="O30" si="69">SUM(O28:O29)</f>
        <v>265</v>
      </c>
      <c r="P30" s="6">
        <f t="shared" ref="P30" si="70">SUM(P28:P29)</f>
        <v>241</v>
      </c>
      <c r="Q30" s="6">
        <f t="shared" ref="Q30" si="71">SUM(Q28:Q29)</f>
        <v>185</v>
      </c>
    </row>
    <row r="31" spans="1:17" ht="17.100000000000001" customHeight="1" x14ac:dyDescent="0.35">
      <c r="A31" s="30" t="s">
        <v>25</v>
      </c>
      <c r="B31" s="25" t="s">
        <v>24</v>
      </c>
      <c r="C31" s="18">
        <v>23686</v>
      </c>
      <c r="D31" s="18">
        <v>6277</v>
      </c>
      <c r="E31" s="26">
        <v>4434</v>
      </c>
      <c r="F31" s="26">
        <v>1931</v>
      </c>
      <c r="G31" s="19">
        <v>1379</v>
      </c>
      <c r="H31" s="20">
        <f t="shared" si="8"/>
        <v>74.650428506991432</v>
      </c>
      <c r="I31" s="20">
        <f t="shared" si="9"/>
        <v>26.500886599679134</v>
      </c>
      <c r="J31" s="21">
        <f t="shared" si="10"/>
        <v>1314</v>
      </c>
      <c r="K31" s="22">
        <v>351</v>
      </c>
      <c r="L31" s="22">
        <v>177</v>
      </c>
      <c r="M31" s="22">
        <v>296</v>
      </c>
      <c r="N31" s="22">
        <v>142</v>
      </c>
      <c r="O31" s="22">
        <v>115</v>
      </c>
      <c r="P31" s="22">
        <v>131</v>
      </c>
      <c r="Q31" s="22">
        <v>102</v>
      </c>
    </row>
    <row r="32" spans="1:17" ht="17.100000000000001" customHeight="1" x14ac:dyDescent="0.35">
      <c r="A32" s="31"/>
      <c r="B32" s="25" t="s">
        <v>23</v>
      </c>
      <c r="C32" s="18">
        <v>12047</v>
      </c>
      <c r="D32" s="18">
        <v>2879</v>
      </c>
      <c r="E32" s="26">
        <v>2033</v>
      </c>
      <c r="F32" s="26">
        <v>868</v>
      </c>
      <c r="G32" s="19">
        <v>623</v>
      </c>
      <c r="H32" s="20">
        <f t="shared" si="8"/>
        <v>73.339891785538612</v>
      </c>
      <c r="I32" s="20">
        <f t="shared" si="9"/>
        <v>23.898065908524941</v>
      </c>
      <c r="J32" s="21">
        <f t="shared" si="10"/>
        <v>594</v>
      </c>
      <c r="K32" s="22">
        <v>134</v>
      </c>
      <c r="L32" s="22">
        <v>91</v>
      </c>
      <c r="M32" s="22">
        <v>142</v>
      </c>
      <c r="N32" s="22">
        <v>68</v>
      </c>
      <c r="O32" s="22">
        <v>51</v>
      </c>
      <c r="P32" s="22">
        <v>64</v>
      </c>
      <c r="Q32" s="22">
        <v>44</v>
      </c>
    </row>
    <row r="33" spans="1:17" ht="17.100000000000001" customHeight="1" x14ac:dyDescent="0.35">
      <c r="A33" s="31"/>
      <c r="B33" s="23" t="s">
        <v>1</v>
      </c>
      <c r="C33" s="6">
        <f t="shared" ref="C33" si="72">SUM(C31:C32)</f>
        <v>35733</v>
      </c>
      <c r="D33" s="6">
        <f t="shared" ref="D33" si="73">SUM(D31:D32)</f>
        <v>9156</v>
      </c>
      <c r="E33" s="27">
        <f t="shared" ref="E33" si="74">SUM(E31:E32)</f>
        <v>6467</v>
      </c>
      <c r="F33" s="27">
        <f t="shared" ref="F33" si="75">SUM(F31:F32)</f>
        <v>2799</v>
      </c>
      <c r="G33" s="6">
        <f t="shared" ref="G33" si="76">SUM(G31:G32)</f>
        <v>2002</v>
      </c>
      <c r="H33" s="7">
        <f t="shared" si="8"/>
        <v>74.238441317457855</v>
      </c>
      <c r="I33" s="7">
        <f t="shared" si="9"/>
        <v>25.623373352363359</v>
      </c>
      <c r="J33" s="6">
        <f t="shared" si="10"/>
        <v>1908</v>
      </c>
      <c r="K33" s="6">
        <f>SUM(K31:K32)</f>
        <v>485</v>
      </c>
      <c r="L33" s="6">
        <f t="shared" ref="L33" si="77">SUM(L31:L32)</f>
        <v>268</v>
      </c>
      <c r="M33" s="6">
        <f t="shared" ref="M33" si="78">SUM(M31:M32)</f>
        <v>438</v>
      </c>
      <c r="N33" s="6">
        <f t="shared" ref="N33" si="79">SUM(N31:N32)</f>
        <v>210</v>
      </c>
      <c r="O33" s="6">
        <f t="shared" ref="O33" si="80">SUM(O31:O32)</f>
        <v>166</v>
      </c>
      <c r="P33" s="6">
        <f t="shared" ref="P33" si="81">SUM(P31:P32)</f>
        <v>195</v>
      </c>
      <c r="Q33" s="6">
        <f t="shared" ref="Q33" si="82">SUM(Q31:Q32)</f>
        <v>146</v>
      </c>
    </row>
    <row r="34" spans="1:17" ht="17.100000000000001" customHeight="1" x14ac:dyDescent="0.35">
      <c r="A34" s="30" t="s">
        <v>22</v>
      </c>
      <c r="B34" s="25" t="s">
        <v>21</v>
      </c>
      <c r="C34" s="18">
        <v>18722</v>
      </c>
      <c r="D34" s="18">
        <v>5075</v>
      </c>
      <c r="E34" s="26">
        <v>3608</v>
      </c>
      <c r="F34" s="26">
        <v>1584</v>
      </c>
      <c r="G34" s="19">
        <v>1094</v>
      </c>
      <c r="H34" s="20">
        <f t="shared" si="8"/>
        <v>74.22394678492239</v>
      </c>
      <c r="I34" s="20">
        <f t="shared" si="9"/>
        <v>27.107146672364063</v>
      </c>
      <c r="J34" s="21">
        <f t="shared" si="10"/>
        <v>1041</v>
      </c>
      <c r="K34" s="22">
        <v>274</v>
      </c>
      <c r="L34" s="22">
        <v>132</v>
      </c>
      <c r="M34" s="22">
        <v>222</v>
      </c>
      <c r="N34" s="22">
        <v>124</v>
      </c>
      <c r="O34" s="22">
        <v>103</v>
      </c>
      <c r="P34" s="22">
        <v>108</v>
      </c>
      <c r="Q34" s="22">
        <v>78</v>
      </c>
    </row>
    <row r="35" spans="1:17" ht="17.100000000000001" customHeight="1" x14ac:dyDescent="0.35">
      <c r="A35" s="31"/>
      <c r="B35" s="25" t="s">
        <v>20</v>
      </c>
      <c r="C35" s="18">
        <v>26854</v>
      </c>
      <c r="D35" s="18">
        <v>7137</v>
      </c>
      <c r="E35" s="26">
        <v>5070</v>
      </c>
      <c r="F35" s="26">
        <v>2299</v>
      </c>
      <c r="G35" s="19">
        <v>1538</v>
      </c>
      <c r="H35" s="20">
        <f t="shared" si="8"/>
        <v>75.680473372781066</v>
      </c>
      <c r="I35" s="20">
        <f t="shared" si="9"/>
        <v>26.577046250093094</v>
      </c>
      <c r="J35" s="21">
        <f t="shared" si="10"/>
        <v>1431</v>
      </c>
      <c r="K35" s="22">
        <v>378</v>
      </c>
      <c r="L35" s="22">
        <v>175</v>
      </c>
      <c r="M35" s="22">
        <v>300</v>
      </c>
      <c r="N35" s="22">
        <v>174</v>
      </c>
      <c r="O35" s="22">
        <v>152</v>
      </c>
      <c r="P35" s="22">
        <v>153</v>
      </c>
      <c r="Q35" s="22">
        <v>99</v>
      </c>
    </row>
    <row r="36" spans="1:17" ht="17.100000000000001" customHeight="1" x14ac:dyDescent="0.35">
      <c r="A36" s="31"/>
      <c r="B36" s="23" t="s">
        <v>1</v>
      </c>
      <c r="C36" s="6">
        <f t="shared" ref="C36" si="83">SUM(C34:C35)</f>
        <v>45576</v>
      </c>
      <c r="D36" s="6">
        <f t="shared" ref="D36" si="84">SUM(D34:D35)</f>
        <v>12212</v>
      </c>
      <c r="E36" s="27">
        <f t="shared" ref="E36" si="85">SUM(E34:E35)</f>
        <v>8678</v>
      </c>
      <c r="F36" s="27">
        <f t="shared" ref="F36" si="86">SUM(F34:F35)</f>
        <v>3883</v>
      </c>
      <c r="G36" s="6">
        <f t="shared" ref="G36" si="87">SUM(G34:G35)</f>
        <v>2632</v>
      </c>
      <c r="H36" s="7">
        <f t="shared" si="8"/>
        <v>75.074902051163861</v>
      </c>
      <c r="I36" s="7">
        <f t="shared" si="9"/>
        <v>26.794804282955941</v>
      </c>
      <c r="J36" s="6">
        <f t="shared" si="10"/>
        <v>2472</v>
      </c>
      <c r="K36" s="6">
        <f>SUM(K34:K35)</f>
        <v>652</v>
      </c>
      <c r="L36" s="6">
        <f t="shared" ref="L36" si="88">SUM(L34:L35)</f>
        <v>307</v>
      </c>
      <c r="M36" s="6">
        <f t="shared" ref="M36" si="89">SUM(M34:M35)</f>
        <v>522</v>
      </c>
      <c r="N36" s="6">
        <f t="shared" ref="N36" si="90">SUM(N34:N35)</f>
        <v>298</v>
      </c>
      <c r="O36" s="6">
        <f t="shared" ref="O36" si="91">SUM(O34:O35)</f>
        <v>255</v>
      </c>
      <c r="P36" s="6">
        <f t="shared" ref="P36" si="92">SUM(P34:P35)</f>
        <v>261</v>
      </c>
      <c r="Q36" s="6">
        <f t="shared" ref="Q36" si="93">SUM(Q34:Q35)</f>
        <v>177</v>
      </c>
    </row>
    <row r="37" spans="1:17" ht="17.100000000000001" customHeight="1" x14ac:dyDescent="0.35">
      <c r="A37" s="31" t="s">
        <v>19</v>
      </c>
      <c r="B37" s="25" t="s">
        <v>18</v>
      </c>
      <c r="C37" s="18">
        <v>13934</v>
      </c>
      <c r="D37" s="18">
        <v>4792</v>
      </c>
      <c r="E37" s="26">
        <v>3467</v>
      </c>
      <c r="F37" s="26">
        <v>1627</v>
      </c>
      <c r="G37" s="19">
        <v>1011</v>
      </c>
      <c r="H37" s="20">
        <f t="shared" si="8"/>
        <v>76.088837611768099</v>
      </c>
      <c r="I37" s="20">
        <f t="shared" si="9"/>
        <v>34.390699009616768</v>
      </c>
      <c r="J37" s="21">
        <f t="shared" si="10"/>
        <v>1027</v>
      </c>
      <c r="K37" s="22">
        <v>304</v>
      </c>
      <c r="L37" s="22">
        <v>113</v>
      </c>
      <c r="M37" s="22">
        <v>198</v>
      </c>
      <c r="N37" s="22">
        <v>129</v>
      </c>
      <c r="O37" s="22">
        <v>95</v>
      </c>
      <c r="P37" s="22">
        <v>114</v>
      </c>
      <c r="Q37" s="22">
        <v>74</v>
      </c>
    </row>
    <row r="38" spans="1:17" ht="17.100000000000001" customHeight="1" x14ac:dyDescent="0.35">
      <c r="A38" s="31"/>
      <c r="B38" s="25" t="s">
        <v>17</v>
      </c>
      <c r="C38" s="18">
        <v>4525</v>
      </c>
      <c r="D38" s="18">
        <v>1737</v>
      </c>
      <c r="E38" s="26">
        <v>1312</v>
      </c>
      <c r="F38" s="26">
        <v>698</v>
      </c>
      <c r="G38" s="19">
        <v>308</v>
      </c>
      <c r="H38" s="20">
        <f t="shared" si="8"/>
        <v>76.676829268292678</v>
      </c>
      <c r="I38" s="20">
        <f t="shared" si="9"/>
        <v>38.386740331491715</v>
      </c>
      <c r="J38" s="21">
        <f t="shared" si="10"/>
        <v>456</v>
      </c>
      <c r="K38" s="22">
        <v>123</v>
      </c>
      <c r="L38" s="22">
        <v>60</v>
      </c>
      <c r="M38" s="22">
        <v>95</v>
      </c>
      <c r="N38" s="22">
        <v>57</v>
      </c>
      <c r="O38" s="22">
        <v>37</v>
      </c>
      <c r="P38" s="22">
        <v>41</v>
      </c>
      <c r="Q38" s="22">
        <v>43</v>
      </c>
    </row>
    <row r="39" spans="1:17" ht="17.100000000000001" customHeight="1" x14ac:dyDescent="0.35">
      <c r="A39" s="31"/>
      <c r="B39" s="25" t="s">
        <v>16</v>
      </c>
      <c r="C39" s="18">
        <v>6731</v>
      </c>
      <c r="D39" s="18">
        <v>2742</v>
      </c>
      <c r="E39" s="26">
        <v>1988</v>
      </c>
      <c r="F39" s="26">
        <v>979</v>
      </c>
      <c r="G39" s="19">
        <v>564</v>
      </c>
      <c r="H39" s="20">
        <f t="shared" si="8"/>
        <v>77.615694164989932</v>
      </c>
      <c r="I39" s="20">
        <f t="shared" si="9"/>
        <v>40.736889020947856</v>
      </c>
      <c r="J39" s="21">
        <f t="shared" si="10"/>
        <v>616</v>
      </c>
      <c r="K39" s="22">
        <v>143</v>
      </c>
      <c r="L39" s="22">
        <v>85</v>
      </c>
      <c r="M39" s="22">
        <v>134</v>
      </c>
      <c r="N39" s="22">
        <v>58</v>
      </c>
      <c r="O39" s="22">
        <v>74</v>
      </c>
      <c r="P39" s="22">
        <v>82</v>
      </c>
      <c r="Q39" s="22">
        <v>40</v>
      </c>
    </row>
    <row r="40" spans="1:17" ht="17.100000000000001" customHeight="1" x14ac:dyDescent="0.35">
      <c r="A40" s="31"/>
      <c r="B40" s="25" t="s">
        <v>74</v>
      </c>
      <c r="C40" s="18">
        <v>967</v>
      </c>
      <c r="D40" s="18">
        <v>608</v>
      </c>
      <c r="E40" s="26">
        <v>456</v>
      </c>
      <c r="F40" s="26">
        <v>265</v>
      </c>
      <c r="G40" s="19">
        <v>102</v>
      </c>
      <c r="H40" s="20">
        <f t="shared" si="8"/>
        <v>80.482456140350877</v>
      </c>
      <c r="I40" s="20">
        <f t="shared" si="9"/>
        <v>62.874870734229575</v>
      </c>
      <c r="J40" s="21">
        <f t="shared" si="10"/>
        <v>206</v>
      </c>
      <c r="K40" s="22">
        <v>56</v>
      </c>
      <c r="L40" s="22">
        <v>33</v>
      </c>
      <c r="M40" s="22">
        <v>40</v>
      </c>
      <c r="N40" s="22">
        <v>23</v>
      </c>
      <c r="O40" s="22">
        <v>23</v>
      </c>
      <c r="P40" s="22">
        <v>23</v>
      </c>
      <c r="Q40" s="22">
        <v>8</v>
      </c>
    </row>
    <row r="41" spans="1:17" ht="17.100000000000001" customHeight="1" x14ac:dyDescent="0.35">
      <c r="A41" s="31"/>
      <c r="B41" s="23" t="s">
        <v>1</v>
      </c>
      <c r="C41" s="6">
        <f t="shared" ref="C41" si="94">SUM(C37:C40)</f>
        <v>26157</v>
      </c>
      <c r="D41" s="6">
        <f t="shared" ref="D41" si="95">SUM(D37:D40)</f>
        <v>9879</v>
      </c>
      <c r="E41" s="27">
        <f t="shared" ref="E41" si="96">SUM(E37:E40)</f>
        <v>7223</v>
      </c>
      <c r="F41" s="27">
        <f t="shared" ref="F41" si="97">SUM(F37:F40)</f>
        <v>3569</v>
      </c>
      <c r="G41" s="6">
        <f>SUM(G37:G40)</f>
        <v>1985</v>
      </c>
      <c r="H41" s="7">
        <f>SUM(F41+G41)/E41*100</f>
        <v>76.893257649176235</v>
      </c>
      <c r="I41" s="7">
        <f>SUM(D41)/C41*100</f>
        <v>37.768092671177889</v>
      </c>
      <c r="J41" s="6">
        <f>SUM(K41:Q41)</f>
        <v>2305</v>
      </c>
      <c r="K41" s="6">
        <f>SUM(K37:K40)</f>
        <v>626</v>
      </c>
      <c r="L41" s="6">
        <f t="shared" ref="L41" si="98">SUM(L37:L40)</f>
        <v>291</v>
      </c>
      <c r="M41" s="6">
        <f t="shared" ref="M41" si="99">SUM(M37:M40)</f>
        <v>467</v>
      </c>
      <c r="N41" s="6">
        <f t="shared" ref="N41" si="100">SUM(N37:N40)</f>
        <v>267</v>
      </c>
      <c r="O41" s="6">
        <f t="shared" ref="O41" si="101">SUM(O37:O40)</f>
        <v>229</v>
      </c>
      <c r="P41" s="6">
        <f t="shared" ref="P41" si="102">SUM(P37:P40)</f>
        <v>260</v>
      </c>
      <c r="Q41" s="6">
        <f t="shared" ref="Q41" si="103">SUM(Q37:Q40)</f>
        <v>165</v>
      </c>
    </row>
    <row r="42" spans="1:17" ht="17.100000000000001" customHeight="1" x14ac:dyDescent="0.35">
      <c r="A42" s="31" t="s">
        <v>15</v>
      </c>
      <c r="B42" s="25" t="s">
        <v>14</v>
      </c>
      <c r="C42" s="18">
        <v>3024</v>
      </c>
      <c r="D42" s="18">
        <v>2080</v>
      </c>
      <c r="E42" s="26">
        <v>1473</v>
      </c>
      <c r="F42" s="26">
        <v>782</v>
      </c>
      <c r="G42" s="19">
        <v>470</v>
      </c>
      <c r="H42" s="20">
        <f t="shared" ref="H42" si="104">SUM(F42+G42)/E42*100</f>
        <v>84.996605566870329</v>
      </c>
      <c r="I42" s="20">
        <f t="shared" ref="I42" si="105">SUM(D42)/C42*100</f>
        <v>68.783068783068785</v>
      </c>
      <c r="J42" s="21">
        <f t="shared" ref="J42" si="106">SUM(K42:Q42)</f>
        <v>640</v>
      </c>
      <c r="K42" s="22">
        <v>235</v>
      </c>
      <c r="L42" s="22">
        <v>70</v>
      </c>
      <c r="M42" s="22">
        <v>100</v>
      </c>
      <c r="N42" s="22">
        <v>57</v>
      </c>
      <c r="O42" s="22">
        <v>70</v>
      </c>
      <c r="P42" s="22">
        <v>69</v>
      </c>
      <c r="Q42" s="22">
        <v>39</v>
      </c>
    </row>
    <row r="43" spans="1:17" ht="17.100000000000001" customHeight="1" x14ac:dyDescent="0.35">
      <c r="A43" s="31"/>
      <c r="B43" s="23" t="s">
        <v>1</v>
      </c>
      <c r="C43" s="6">
        <f>SUM(C42)</f>
        <v>3024</v>
      </c>
      <c r="D43" s="6">
        <f t="shared" ref="D43" si="107">SUM(D42)</f>
        <v>2080</v>
      </c>
      <c r="E43" s="27">
        <f t="shared" ref="E43" si="108">SUM(E42)</f>
        <v>1473</v>
      </c>
      <c r="F43" s="27">
        <f t="shared" ref="F43" si="109">SUM(F42)</f>
        <v>782</v>
      </c>
      <c r="G43" s="6">
        <f>SUM(G42)</f>
        <v>470</v>
      </c>
      <c r="H43" s="7">
        <f>SUM(F43+G43)/E43*100</f>
        <v>84.996605566870329</v>
      </c>
      <c r="I43" s="7">
        <f>SUM(D43)/C43*100</f>
        <v>68.783068783068785</v>
      </c>
      <c r="J43" s="6">
        <f t="shared" ref="J43:J45" si="110">SUM(K43:Q43)</f>
        <v>640</v>
      </c>
      <c r="K43" s="6">
        <f>SUM(K42)</f>
        <v>235</v>
      </c>
      <c r="L43" s="6">
        <f t="shared" ref="L43" si="111">SUM(L42)</f>
        <v>70</v>
      </c>
      <c r="M43" s="6">
        <f t="shared" ref="M43" si="112">SUM(M42)</f>
        <v>100</v>
      </c>
      <c r="N43" s="6">
        <f t="shared" ref="N43" si="113">SUM(N42)</f>
        <v>57</v>
      </c>
      <c r="O43" s="6">
        <f t="shared" ref="O43" si="114">SUM(O42)</f>
        <v>70</v>
      </c>
      <c r="P43" s="6">
        <f t="shared" ref="P43:Q43" si="115">SUM(P42)</f>
        <v>69</v>
      </c>
      <c r="Q43" s="6">
        <f t="shared" si="115"/>
        <v>39</v>
      </c>
    </row>
    <row r="44" spans="1:17" ht="17.100000000000001" customHeight="1" x14ac:dyDescent="0.35">
      <c r="A44" s="36" t="s">
        <v>70</v>
      </c>
      <c r="B44" s="25" t="s">
        <v>13</v>
      </c>
      <c r="C44" s="18">
        <v>9898</v>
      </c>
      <c r="D44" s="18">
        <v>2935</v>
      </c>
      <c r="E44" s="26">
        <v>2081</v>
      </c>
      <c r="F44" s="26">
        <v>924</v>
      </c>
      <c r="G44" s="19">
        <v>654</v>
      </c>
      <c r="H44" s="20">
        <f t="shared" ref="H44:H45" si="116">SUM(F44+G44)/E44*100</f>
        <v>75.828928399807779</v>
      </c>
      <c r="I44" s="20">
        <f t="shared" ref="I44:I45" si="117">SUM(D44)/C44*100</f>
        <v>29.65245504142251</v>
      </c>
      <c r="J44" s="21">
        <f t="shared" si="110"/>
        <v>558</v>
      </c>
      <c r="K44" s="22">
        <v>150</v>
      </c>
      <c r="L44" s="22">
        <v>86</v>
      </c>
      <c r="M44" s="22">
        <v>121</v>
      </c>
      <c r="N44" s="22">
        <v>59</v>
      </c>
      <c r="O44" s="22">
        <v>51</v>
      </c>
      <c r="P44" s="22">
        <v>54</v>
      </c>
      <c r="Q44" s="22">
        <v>37</v>
      </c>
    </row>
    <row r="45" spans="1:17" ht="17.100000000000001" customHeight="1" x14ac:dyDescent="0.35">
      <c r="A45" s="37"/>
      <c r="B45" s="25" t="s">
        <v>12</v>
      </c>
      <c r="C45" s="18">
        <v>19772</v>
      </c>
      <c r="D45" s="18">
        <v>5209</v>
      </c>
      <c r="E45" s="26">
        <v>3701</v>
      </c>
      <c r="F45" s="26">
        <v>1633</v>
      </c>
      <c r="G45" s="19">
        <v>1129</v>
      </c>
      <c r="H45" s="20">
        <f t="shared" si="116"/>
        <v>74.62847878951635</v>
      </c>
      <c r="I45" s="20">
        <f t="shared" si="117"/>
        <v>26.345336839975726</v>
      </c>
      <c r="J45" s="21">
        <f t="shared" si="110"/>
        <v>1041</v>
      </c>
      <c r="K45" s="22">
        <v>255</v>
      </c>
      <c r="L45" s="22">
        <v>141</v>
      </c>
      <c r="M45" s="22">
        <v>215</v>
      </c>
      <c r="N45" s="22">
        <v>127</v>
      </c>
      <c r="O45" s="22">
        <v>103</v>
      </c>
      <c r="P45" s="22">
        <v>105</v>
      </c>
      <c r="Q45" s="22">
        <v>95</v>
      </c>
    </row>
    <row r="46" spans="1:17" ht="17.100000000000001" customHeight="1" x14ac:dyDescent="0.35">
      <c r="A46" s="38"/>
      <c r="B46" s="23" t="s">
        <v>1</v>
      </c>
      <c r="C46" s="6">
        <f>SUM(C44:C45)</f>
        <v>29670</v>
      </c>
      <c r="D46" s="6">
        <f>SUM(D44:D45)</f>
        <v>8144</v>
      </c>
      <c r="E46" s="27">
        <f>SUM(E44:E45)</f>
        <v>5782</v>
      </c>
      <c r="F46" s="27">
        <f>SUM(F44:F45)</f>
        <v>2557</v>
      </c>
      <c r="G46" s="6">
        <f>SUM(G44:G45)</f>
        <v>1783</v>
      </c>
      <c r="H46" s="7">
        <f>SUM(F46+G46)/E46*100</f>
        <v>75.060532687651332</v>
      </c>
      <c r="I46" s="7">
        <f>SUM(D46)/C46*100</f>
        <v>27.448601280754971</v>
      </c>
      <c r="J46" s="6">
        <f>SUM(K46:Q46)</f>
        <v>1599</v>
      </c>
      <c r="K46" s="6">
        <f t="shared" ref="K46:Q46" si="118">SUM(K44:K45)</f>
        <v>405</v>
      </c>
      <c r="L46" s="6">
        <f t="shared" si="118"/>
        <v>227</v>
      </c>
      <c r="M46" s="6">
        <f t="shared" si="118"/>
        <v>336</v>
      </c>
      <c r="N46" s="6">
        <f t="shared" si="118"/>
        <v>186</v>
      </c>
      <c r="O46" s="6">
        <f t="shared" si="118"/>
        <v>154</v>
      </c>
      <c r="P46" s="6">
        <f t="shared" si="118"/>
        <v>159</v>
      </c>
      <c r="Q46" s="6">
        <f t="shared" si="118"/>
        <v>132</v>
      </c>
    </row>
    <row r="47" spans="1:17" ht="17.100000000000001" customHeight="1" x14ac:dyDescent="0.35">
      <c r="A47" s="36" t="s">
        <v>71</v>
      </c>
      <c r="B47" s="25" t="s">
        <v>11</v>
      </c>
      <c r="C47" s="18">
        <v>11830</v>
      </c>
      <c r="D47" s="18">
        <v>3828</v>
      </c>
      <c r="E47" s="26">
        <v>2775</v>
      </c>
      <c r="F47" s="26">
        <v>1307</v>
      </c>
      <c r="G47" s="19">
        <v>777</v>
      </c>
      <c r="H47" s="20">
        <f t="shared" ref="H47:H48" si="119">SUM(F47+G47)/E47*100</f>
        <v>75.099099099099092</v>
      </c>
      <c r="I47" s="20">
        <f t="shared" ref="I47:I48" si="120">SUM(D47)/C47*100</f>
        <v>32.358410819949277</v>
      </c>
      <c r="J47" s="21">
        <f t="shared" ref="J47:J48" si="121">SUM(K47:Q47)</f>
        <v>772</v>
      </c>
      <c r="K47" s="19">
        <v>197</v>
      </c>
      <c r="L47" s="19">
        <v>97</v>
      </c>
      <c r="M47" s="19">
        <v>158</v>
      </c>
      <c r="N47" s="19">
        <v>96</v>
      </c>
      <c r="O47" s="19">
        <v>83</v>
      </c>
      <c r="P47" s="19">
        <v>79</v>
      </c>
      <c r="Q47" s="19">
        <v>62</v>
      </c>
    </row>
    <row r="48" spans="1:17" ht="17.100000000000001" customHeight="1" x14ac:dyDescent="0.35">
      <c r="A48" s="37"/>
      <c r="B48" s="25" t="s">
        <v>10</v>
      </c>
      <c r="C48" s="18">
        <v>11365</v>
      </c>
      <c r="D48" s="18">
        <v>3601</v>
      </c>
      <c r="E48" s="26">
        <v>2550</v>
      </c>
      <c r="F48" s="26">
        <v>1125</v>
      </c>
      <c r="G48" s="19">
        <v>814</v>
      </c>
      <c r="H48" s="20">
        <f t="shared" si="119"/>
        <v>76.039215686274503</v>
      </c>
      <c r="I48" s="20">
        <f t="shared" si="120"/>
        <v>31.684997800263972</v>
      </c>
      <c r="J48" s="21">
        <f t="shared" si="121"/>
        <v>731</v>
      </c>
      <c r="K48" s="19">
        <v>180</v>
      </c>
      <c r="L48" s="19">
        <v>96</v>
      </c>
      <c r="M48" s="19">
        <v>138</v>
      </c>
      <c r="N48" s="19">
        <v>81</v>
      </c>
      <c r="O48" s="19">
        <v>78</v>
      </c>
      <c r="P48" s="19">
        <v>100</v>
      </c>
      <c r="Q48" s="19">
        <v>58</v>
      </c>
    </row>
    <row r="49" spans="1:17" ht="17.100000000000001" customHeight="1" x14ac:dyDescent="0.35">
      <c r="A49" s="38"/>
      <c r="B49" s="23" t="s">
        <v>1</v>
      </c>
      <c r="C49" s="6">
        <f>SUM(C47:C48)</f>
        <v>23195</v>
      </c>
      <c r="D49" s="6">
        <f>SUM(D47:D48)</f>
        <v>7429</v>
      </c>
      <c r="E49" s="27">
        <f>SUM(E47:E48)</f>
        <v>5325</v>
      </c>
      <c r="F49" s="27">
        <f>SUM(F47:F48)</f>
        <v>2432</v>
      </c>
      <c r="G49" s="6">
        <f>SUM(G47:G48)</f>
        <v>1591</v>
      </c>
      <c r="H49" s="7">
        <f>SUM(F49+G49)/E49*100</f>
        <v>75.549295774647888</v>
      </c>
      <c r="I49" s="7">
        <f>SUM(D49)/C49*100</f>
        <v>32.028454408277646</v>
      </c>
      <c r="J49" s="6">
        <f>SUM(K49:Q49)</f>
        <v>1503</v>
      </c>
      <c r="K49" s="6">
        <f t="shared" ref="K49:Q49" si="122">SUM(K47:K48)</f>
        <v>377</v>
      </c>
      <c r="L49" s="6">
        <f t="shared" si="122"/>
        <v>193</v>
      </c>
      <c r="M49" s="6">
        <f t="shared" si="122"/>
        <v>296</v>
      </c>
      <c r="N49" s="6">
        <f t="shared" si="122"/>
        <v>177</v>
      </c>
      <c r="O49" s="6">
        <f t="shared" si="122"/>
        <v>161</v>
      </c>
      <c r="P49" s="6">
        <f t="shared" si="122"/>
        <v>179</v>
      </c>
      <c r="Q49" s="6">
        <f t="shared" si="122"/>
        <v>120</v>
      </c>
    </row>
    <row r="50" spans="1:17" ht="17.100000000000001" customHeight="1" x14ac:dyDescent="0.35">
      <c r="A50" s="31" t="s">
        <v>9</v>
      </c>
      <c r="B50" s="25" t="s">
        <v>8</v>
      </c>
      <c r="C50" s="18">
        <v>1012</v>
      </c>
      <c r="D50" s="18">
        <v>548</v>
      </c>
      <c r="E50" s="26">
        <v>376</v>
      </c>
      <c r="F50" s="26">
        <v>151</v>
      </c>
      <c r="G50" s="19">
        <v>117</v>
      </c>
      <c r="H50" s="20">
        <f t="shared" ref="H50:H56" si="123">SUM(F50+G50)/E50*100</f>
        <v>71.276595744680847</v>
      </c>
      <c r="I50" s="20">
        <f t="shared" ref="I50:I56" si="124">SUM(D50)/C50*100</f>
        <v>54.1501976284585</v>
      </c>
      <c r="J50" s="21">
        <f t="shared" ref="J50:J56" si="125">SUM(K50:Q50)</f>
        <v>109</v>
      </c>
      <c r="K50" s="19">
        <v>29</v>
      </c>
      <c r="L50" s="19">
        <v>11</v>
      </c>
      <c r="M50" s="19">
        <v>23</v>
      </c>
      <c r="N50" s="19">
        <v>12</v>
      </c>
      <c r="O50" s="19">
        <v>12</v>
      </c>
      <c r="P50" s="19">
        <v>16</v>
      </c>
      <c r="Q50" s="19">
        <v>6</v>
      </c>
    </row>
    <row r="51" spans="1:17" ht="17.100000000000001" customHeight="1" x14ac:dyDescent="0.35">
      <c r="A51" s="31"/>
      <c r="B51" s="25" t="s">
        <v>7</v>
      </c>
      <c r="C51" s="18">
        <v>723</v>
      </c>
      <c r="D51" s="18">
        <v>447</v>
      </c>
      <c r="E51" s="26">
        <v>317</v>
      </c>
      <c r="F51" s="26">
        <v>168</v>
      </c>
      <c r="G51" s="19">
        <v>77</v>
      </c>
      <c r="H51" s="20">
        <f t="shared" si="123"/>
        <v>77.287066246056781</v>
      </c>
      <c r="I51" s="20">
        <f t="shared" si="124"/>
        <v>61.825726141078839</v>
      </c>
      <c r="J51" s="21">
        <f t="shared" si="125"/>
        <v>119</v>
      </c>
      <c r="K51" s="19">
        <v>13</v>
      </c>
      <c r="L51" s="19">
        <v>13</v>
      </c>
      <c r="M51" s="19">
        <v>21</v>
      </c>
      <c r="N51" s="19">
        <v>19</v>
      </c>
      <c r="O51" s="19">
        <v>25</v>
      </c>
      <c r="P51" s="19">
        <v>16</v>
      </c>
      <c r="Q51" s="19">
        <v>12</v>
      </c>
    </row>
    <row r="52" spans="1:17" ht="17.100000000000001" customHeight="1" x14ac:dyDescent="0.35">
      <c r="A52" s="31"/>
      <c r="B52" s="25" t="s">
        <v>6</v>
      </c>
      <c r="C52" s="18">
        <v>1762</v>
      </c>
      <c r="D52" s="18">
        <v>751</v>
      </c>
      <c r="E52" s="26">
        <v>536</v>
      </c>
      <c r="F52" s="26">
        <v>248</v>
      </c>
      <c r="G52" s="19">
        <v>151</v>
      </c>
      <c r="H52" s="20">
        <f t="shared" si="123"/>
        <v>74.440298507462686</v>
      </c>
      <c r="I52" s="20">
        <f t="shared" si="124"/>
        <v>42.622020431328032</v>
      </c>
      <c r="J52" s="21">
        <f t="shared" si="125"/>
        <v>184</v>
      </c>
      <c r="K52" s="19">
        <v>51</v>
      </c>
      <c r="L52" s="19">
        <v>15</v>
      </c>
      <c r="M52" s="19">
        <v>25</v>
      </c>
      <c r="N52" s="19">
        <v>27</v>
      </c>
      <c r="O52" s="19">
        <v>20</v>
      </c>
      <c r="P52" s="19">
        <v>28</v>
      </c>
      <c r="Q52" s="19">
        <v>18</v>
      </c>
    </row>
    <row r="53" spans="1:17" ht="17.100000000000001" customHeight="1" x14ac:dyDescent="0.35">
      <c r="A53" s="31"/>
      <c r="B53" s="25" t="s">
        <v>5</v>
      </c>
      <c r="C53" s="18">
        <v>1882</v>
      </c>
      <c r="D53" s="18">
        <v>801</v>
      </c>
      <c r="E53" s="26">
        <v>556</v>
      </c>
      <c r="F53" s="26">
        <v>242</v>
      </c>
      <c r="G53" s="19">
        <v>156</v>
      </c>
      <c r="H53" s="20">
        <f t="shared" si="123"/>
        <v>71.582733812949641</v>
      </c>
      <c r="I53" s="20">
        <f t="shared" si="124"/>
        <v>42.561105207226355</v>
      </c>
      <c r="J53" s="21">
        <f t="shared" si="125"/>
        <v>181</v>
      </c>
      <c r="K53" s="19">
        <v>45</v>
      </c>
      <c r="L53" s="19">
        <v>25</v>
      </c>
      <c r="M53" s="19">
        <v>25</v>
      </c>
      <c r="N53" s="19">
        <v>22</v>
      </c>
      <c r="O53" s="19">
        <v>20</v>
      </c>
      <c r="P53" s="19">
        <v>28</v>
      </c>
      <c r="Q53" s="19">
        <v>16</v>
      </c>
    </row>
    <row r="54" spans="1:17" ht="17.100000000000001" customHeight="1" x14ac:dyDescent="0.35">
      <c r="A54" s="31"/>
      <c r="B54" s="25" t="s">
        <v>4</v>
      </c>
      <c r="C54" s="18">
        <v>7682</v>
      </c>
      <c r="D54" s="18">
        <v>2547</v>
      </c>
      <c r="E54" s="26">
        <v>1817</v>
      </c>
      <c r="F54" s="26">
        <v>834</v>
      </c>
      <c r="G54" s="19">
        <v>525</v>
      </c>
      <c r="H54" s="20">
        <f t="shared" si="123"/>
        <v>74.7936158503027</v>
      </c>
      <c r="I54" s="20">
        <f t="shared" si="124"/>
        <v>33.155428273887011</v>
      </c>
      <c r="J54" s="21">
        <f t="shared" si="125"/>
        <v>591</v>
      </c>
      <c r="K54" s="19">
        <v>184</v>
      </c>
      <c r="L54" s="19">
        <v>64</v>
      </c>
      <c r="M54" s="19">
        <v>118</v>
      </c>
      <c r="N54" s="19">
        <v>56</v>
      </c>
      <c r="O54" s="19">
        <v>68</v>
      </c>
      <c r="P54" s="19">
        <v>56</v>
      </c>
      <c r="Q54" s="19">
        <v>45</v>
      </c>
    </row>
    <row r="55" spans="1:17" ht="17.100000000000001" customHeight="1" x14ac:dyDescent="0.35">
      <c r="A55" s="31"/>
      <c r="B55" s="25" t="s">
        <v>3</v>
      </c>
      <c r="C55" s="18">
        <v>5213</v>
      </c>
      <c r="D55" s="18">
        <v>1851</v>
      </c>
      <c r="E55" s="26">
        <v>1319</v>
      </c>
      <c r="F55" s="26">
        <v>595</v>
      </c>
      <c r="G55" s="19">
        <v>379</v>
      </c>
      <c r="H55" s="20">
        <f t="shared" si="123"/>
        <v>73.843821076573164</v>
      </c>
      <c r="I55" s="20">
        <f t="shared" si="124"/>
        <v>35.507385382697102</v>
      </c>
      <c r="J55" s="21">
        <f t="shared" si="125"/>
        <v>392</v>
      </c>
      <c r="K55" s="19">
        <v>103</v>
      </c>
      <c r="L55" s="19">
        <v>46</v>
      </c>
      <c r="M55" s="19">
        <v>70</v>
      </c>
      <c r="N55" s="19">
        <v>48</v>
      </c>
      <c r="O55" s="19">
        <v>41</v>
      </c>
      <c r="P55" s="19">
        <v>50</v>
      </c>
      <c r="Q55" s="19">
        <v>34</v>
      </c>
    </row>
    <row r="56" spans="1:17" ht="17.100000000000001" customHeight="1" x14ac:dyDescent="0.35">
      <c r="A56" s="31"/>
      <c r="B56" s="25" t="s">
        <v>2</v>
      </c>
      <c r="C56" s="18">
        <v>6729</v>
      </c>
      <c r="D56" s="18">
        <v>2515</v>
      </c>
      <c r="E56" s="26">
        <v>1721</v>
      </c>
      <c r="F56" s="26">
        <v>711</v>
      </c>
      <c r="G56" s="19">
        <v>549</v>
      </c>
      <c r="H56" s="20">
        <f t="shared" si="123"/>
        <v>73.213248111563047</v>
      </c>
      <c r="I56" s="20">
        <f t="shared" si="124"/>
        <v>37.375538713033137</v>
      </c>
      <c r="J56" s="21">
        <f t="shared" si="125"/>
        <v>507</v>
      </c>
      <c r="K56" s="19">
        <v>147</v>
      </c>
      <c r="L56" s="19">
        <v>62</v>
      </c>
      <c r="M56" s="19">
        <v>95</v>
      </c>
      <c r="N56" s="19">
        <v>70</v>
      </c>
      <c r="O56" s="19">
        <v>49</v>
      </c>
      <c r="P56" s="19">
        <v>50</v>
      </c>
      <c r="Q56" s="19">
        <v>34</v>
      </c>
    </row>
    <row r="57" spans="1:17" ht="17.100000000000001" customHeight="1" x14ac:dyDescent="0.35">
      <c r="A57" s="31"/>
      <c r="B57" s="23" t="s">
        <v>1</v>
      </c>
      <c r="C57" s="15">
        <f>SUM(C50:C56)</f>
        <v>25003</v>
      </c>
      <c r="D57" s="15">
        <f>SUM(D50:D56)</f>
        <v>9460</v>
      </c>
      <c r="E57" s="28">
        <f>SUM(E50:E56)</f>
        <v>6642</v>
      </c>
      <c r="F57" s="28">
        <f>SUM(F50:F56)</f>
        <v>2949</v>
      </c>
      <c r="G57" s="15">
        <f>SUM(G50:G56)</f>
        <v>1954</v>
      </c>
      <c r="H57" s="7">
        <f>SUM(F57+G57)/E57*100</f>
        <v>73.818127070159591</v>
      </c>
      <c r="I57" s="7">
        <f>SUM(D57)/C57*100</f>
        <v>37.835459744830615</v>
      </c>
      <c r="J57" s="6">
        <f>SUM(K57:Q57)</f>
        <v>2083</v>
      </c>
      <c r="K57" s="6">
        <f>SUM(K50:K56)</f>
        <v>572</v>
      </c>
      <c r="L57" s="6">
        <f t="shared" ref="L57:Q57" si="126">SUM(L50:L56)</f>
        <v>236</v>
      </c>
      <c r="M57" s="6">
        <f t="shared" si="126"/>
        <v>377</v>
      </c>
      <c r="N57" s="6">
        <f t="shared" si="126"/>
        <v>254</v>
      </c>
      <c r="O57" s="6">
        <f t="shared" si="126"/>
        <v>235</v>
      </c>
      <c r="P57" s="6">
        <f t="shared" si="126"/>
        <v>244</v>
      </c>
      <c r="Q57" s="6">
        <f t="shared" si="126"/>
        <v>165</v>
      </c>
    </row>
    <row r="58" spans="1:17" ht="17.100000000000001" customHeight="1" x14ac:dyDescent="0.35">
      <c r="A58" s="32" t="s">
        <v>66</v>
      </c>
      <c r="B58" s="33"/>
      <c r="C58" s="18">
        <v>8</v>
      </c>
      <c r="D58" s="18">
        <v>5</v>
      </c>
      <c r="E58" s="26">
        <v>5</v>
      </c>
      <c r="F58" s="26">
        <v>5</v>
      </c>
      <c r="G58" s="19">
        <v>0</v>
      </c>
      <c r="H58" s="20">
        <f>SUM(F58+G58)/E58*100</f>
        <v>100</v>
      </c>
      <c r="I58" s="20">
        <f>SUM(D58)/C58*100</f>
        <v>62.5</v>
      </c>
      <c r="J58" s="17"/>
      <c r="K58" s="17"/>
      <c r="L58" s="17"/>
      <c r="M58" s="17"/>
      <c r="N58" s="17"/>
      <c r="O58" s="17"/>
      <c r="P58" s="17"/>
      <c r="Q58" s="17"/>
    </row>
    <row r="59" spans="1:17" ht="17.100000000000001" customHeight="1" x14ac:dyDescent="0.35">
      <c r="A59" s="34" t="s">
        <v>0</v>
      </c>
      <c r="B59" s="35"/>
      <c r="C59" s="3">
        <f>SUM(C57,C49,C46,C43,C41,C36,C33,C30,C27,C24,C19,C16,C11,C58)</f>
        <v>497887</v>
      </c>
      <c r="D59" s="3">
        <f>SUM(D57,D49,D46,D43,D41,D36,D33,D30,D27,D24,D19,D16,D11,D58)</f>
        <v>145483</v>
      </c>
      <c r="E59" s="29">
        <f>SUM(E57,E49,E46,E43,E41,E36,E33,E30,E27,E24,E19,E16,E11,E58)</f>
        <v>106246</v>
      </c>
      <c r="F59" s="29">
        <f>SUM(F57,F49,F46,F43,F41,F36,F33,F30,F27,F24,F19,F16,F11,F58)</f>
        <v>52185</v>
      </c>
      <c r="G59" s="3">
        <f>SUM(G57,G49,G46,G43,G41,G36,G33,G30,G27,G24,G19,G16,G11,G58)</f>
        <v>29308</v>
      </c>
      <c r="H59" s="5">
        <f>SUM(F59+G59)/E59*100</f>
        <v>76.702181729194507</v>
      </c>
      <c r="I59" s="5">
        <f>SUM(D59)/C59*100</f>
        <v>29.220084075302228</v>
      </c>
      <c r="J59" s="4">
        <f>SUM(K59:Q59)</f>
        <v>31356</v>
      </c>
      <c r="K59" s="3">
        <f t="shared" ref="K59:Q59" si="127">SUM(K57,K49,K46,K43,K41,K36,K33,K30,K27,K24,K19,K16,K11,K58)</f>
        <v>8003</v>
      </c>
      <c r="L59" s="3">
        <f t="shared" si="127"/>
        <v>4033</v>
      </c>
      <c r="M59" s="3">
        <f t="shared" si="127"/>
        <v>6611</v>
      </c>
      <c r="N59" s="3">
        <f t="shared" si="127"/>
        <v>3680</v>
      </c>
      <c r="O59" s="3">
        <f t="shared" si="127"/>
        <v>3129</v>
      </c>
      <c r="P59" s="3">
        <f t="shared" si="127"/>
        <v>3385</v>
      </c>
      <c r="Q59" s="3">
        <f t="shared" si="127"/>
        <v>2515</v>
      </c>
    </row>
    <row r="60" spans="1:17" x14ac:dyDescent="0.35">
      <c r="A60" s="16" t="s">
        <v>67</v>
      </c>
    </row>
  </sheetData>
  <mergeCells count="15">
    <mergeCell ref="A58:B58"/>
    <mergeCell ref="A59:B59"/>
    <mergeCell ref="A50:A57"/>
    <mergeCell ref="A28:A30"/>
    <mergeCell ref="A31:A33"/>
    <mergeCell ref="A34:A36"/>
    <mergeCell ref="A37:A41"/>
    <mergeCell ref="A42:A43"/>
    <mergeCell ref="A44:A46"/>
    <mergeCell ref="A47:A49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2024-05-21T06:09:56Z</cp:lastPrinted>
  <dcterms:created xsi:type="dcterms:W3CDTF">2020-10-28T05:07:54Z</dcterms:created>
  <dcterms:modified xsi:type="dcterms:W3CDTF">2024-11-08T06:41:06Z</dcterms:modified>
</cp:coreProperties>
</file>