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11AA8BFC-3388-490A-8564-2BD32472DC41}" xr6:coauthVersionLast="47" xr6:coauthVersionMax="47" xr10:uidLastSave="{00000000-0000-0000-0000-000000000000}"/>
  <bookViews>
    <workbookView xWindow="-120" yWindow="-120" windowWidth="23280" windowHeight="14880" tabRatio="846" xr2:uid="{00000000-000D-0000-FFFF-FFFF00000000}"/>
  </bookViews>
  <sheets>
    <sheet name="別紙　他指定事業等" sheetId="71" r:id="rId1"/>
    <sheet name="特例による指定を不要とする旨の申出書" sheetId="75" r:id="rId2"/>
    <sheet name="(参考様式１)平面図" sheetId="9" r:id="rId3"/>
    <sheet name="(参考様式２)設備、備品" sheetId="60" r:id="rId4"/>
    <sheet name="(参考様式３)経歴書" sheetId="74" r:id="rId5"/>
    <sheet name="(参考様式４)実務経験証明書" sheetId="69" r:id="rId6"/>
    <sheet name="(参考様式５)実務経験見込証明書" sheetId="73" r:id="rId7"/>
    <sheet name="(参考様式５の２)実務経験見込証明書 (特例)" sheetId="78" r:id="rId8"/>
    <sheet name="(参考様式６)苦情解決措置" sheetId="12" r:id="rId9"/>
    <sheet name="(参考様式７)対象特定理由" sheetId="14" r:id="rId10"/>
    <sheet name="(参考様式８)誓約書" sheetId="79" r:id="rId11"/>
    <sheet name="別紙⑤" sheetId="84" r:id="rId12"/>
    <sheet name="別紙⑥" sheetId="86" r:id="rId13"/>
    <sheet name="勤務形態一覧表（汎用）" sheetId="87" r:id="rId14"/>
    <sheet name="(参考様式９)勤務形態一覧表（児発・放デイ）" sheetId="89" r:id="rId15"/>
    <sheet name="(参考様式９)勤務形態一覧表（主として重症心身障害児）" sheetId="90" r:id="rId16"/>
    <sheet name="(参考様式９)勤務形態一覧表（児童発達支援センター）" sheetId="91" r:id="rId17"/>
    <sheet name="(参考様式９)勤務形態一覧表（居宅訪問型児童発達支援）" sheetId="92" r:id="rId18"/>
    <sheet name="(参考様式９)勤務形態一覧表（保育所等訪問支援）" sheetId="93" r:id="rId19"/>
    <sheet name="(参考様式９)勤務形態一覧（特定相談支援・障害児相談支援）" sheetId="88" r:id="rId20"/>
  </sheets>
  <definedNames>
    <definedName name="___kk06">#REF!</definedName>
    <definedName name="___kk29">#REF!</definedName>
    <definedName name="__kk06">#REF!</definedName>
    <definedName name="__kk1">#REF!</definedName>
    <definedName name="__kk29">#REF!</definedName>
    <definedName name="_xlnm._FilterDatabase" localSheetId="14" hidden="1">'(参考様式９)勤務形態一覧表（児発・放デイ）'!$AK$5:$AK$6</definedName>
    <definedName name="_kk06">#REF!</definedName>
    <definedName name="_kk1">#REF!</definedName>
    <definedName name="_kk29">#REF!</definedName>
    <definedName name="Avrg">#REF!</definedName>
    <definedName name="avrg1">#REF!</definedName>
    <definedName name="ｂ">#N/A</definedName>
    <definedName name="ｄ">#N/A</definedName>
    <definedName name="ｆ">#N/A</definedName>
    <definedName name="ｇ">#N/A</definedName>
    <definedName name="houjin">#REF!</definedName>
    <definedName name="jigyoumeishou">#REF!</definedName>
    <definedName name="jiritu">#REF!</definedName>
    <definedName name="kanagawaken">#REF!</definedName>
    <definedName name="kawasaki">#REF!</definedName>
    <definedName name="kk">#REF!</definedName>
    <definedName name="KK_03">#REF!</definedName>
    <definedName name="kk_04">#REF!</definedName>
    <definedName name="KK_06">#REF!</definedName>
    <definedName name="kk_07">#REF!</definedName>
    <definedName name="KK2_3">#REF!</definedName>
    <definedName name="ｌ">#N/A</definedName>
    <definedName name="n" localSheetId="7">'(参考様式５の２)実務経験見込証明書 (特例)'!$A$1:$P$37</definedName>
    <definedName name="_xlnm.Print_Area" localSheetId="3">'(参考様式２)設備、備品'!$A$1:$E$55</definedName>
    <definedName name="_xlnm.Print_Area" localSheetId="7">'(参考様式５の２)実務経験見込証明書 (特例)'!$A$1:$P$37</definedName>
    <definedName name="_xlnm.Print_Area" localSheetId="9">'(参考様式７)対象特定理由'!$A$1:$T$45</definedName>
    <definedName name="_xlnm.Print_Area" localSheetId="10">'(参考様式８)誓約書'!$A$1:$M$22</definedName>
    <definedName name="_xlnm.Print_Area" localSheetId="19">'(参考様式９)勤務形態一覧（特定相談支援・障害児相談支援）'!$A$1:$AN$76</definedName>
    <definedName name="_xlnm.Print_Area" localSheetId="17">'(参考様式９)勤務形態一覧表（居宅訪問型児童発達支援）'!$A$1:$AN$73</definedName>
    <definedName name="_xlnm.Print_Area" localSheetId="16">'(参考様式９)勤務形態一覧表（児童発達支援センター）'!$A$1:$AN$81</definedName>
    <definedName name="_xlnm.Print_Area" localSheetId="14">'(参考様式９)勤務形態一覧表（児発・放デイ）'!$A$1:$AN$76</definedName>
    <definedName name="_xlnm.Print_Area" localSheetId="15">'(参考様式９)勤務形態一覧表（主として重症心身障害児）'!$A$1:$AN$74</definedName>
    <definedName name="_xlnm.Print_Area" localSheetId="18">'(参考様式９)勤務形態一覧表（保育所等訪問支援）'!$A$1:$AN$73</definedName>
    <definedName name="_xlnm.Print_Area" localSheetId="13">'勤務形態一覧表（汎用）'!$A$1:$AN$64</definedName>
    <definedName name="_xlnm.Print_Area" localSheetId="11">別紙⑤!$A$1:$C$18</definedName>
    <definedName name="_xlnm.Print_Area" localSheetId="12">別紙⑥!$A$1:$C$14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ｔ">#N/A</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ｖ">#N/A</definedName>
    <definedName name="ｘ">#N/A</definedName>
    <definedName name="ｙ">#N/A</definedName>
    <definedName name="yokohama">#REF!</definedName>
    <definedName name="ｚ">#N/A</definedName>
    <definedName name="い">#N/A</definedName>
    <definedName name="医療型障害児入所施設">#REF!</definedName>
    <definedName name="一般相談支援事業">#REF!</definedName>
    <definedName name="機能訓練">#REF!</definedName>
    <definedName name="居宅介護">#REF!</definedName>
    <definedName name="居宅介護・重度訪問介護・同行援護・行動援護">#REF!</definedName>
    <definedName name="居宅訪問型児童発達支援">#REF!</definedName>
    <definedName name="共同生活援助">#REF!</definedName>
    <definedName name="共同生活援助・介護サービス包括型">#REF!</definedName>
    <definedName name="共同生活援助・外部サービス利用型">#REF!</definedName>
    <definedName name="共同生活援助・日中サービス支援型">#REF!</definedName>
    <definedName name="行動援護">#REF!</definedName>
    <definedName name="児童発達支援・児童発達支援センターであるもの">#REF!</definedName>
    <definedName name="児童発達支援・主として重症心身障害児を対象とする場合">#REF!</definedName>
    <definedName name="児童発達支援・放課後等デイサービス">#REF!</definedName>
    <definedName name="自立生活援助">#REF!</definedName>
    <definedName name="就労移行支援">#REF!</definedName>
    <definedName name="就労継続支援Ａ型">#REF!</definedName>
    <definedName name="就労継続支援Ａ型・B型">#REF!</definedName>
    <definedName name="就労継続支援Ｂ型">#REF!</definedName>
    <definedName name="就労選択支援">#REF!</definedName>
    <definedName name="就労定着支援">#REF!</definedName>
    <definedName name="重度障害者等包括支援">#REF!</definedName>
    <definedName name="重度訪問介護">#REF!</definedName>
    <definedName name="障害者支援施設">#REF!</definedName>
    <definedName name="生活介護">#REF!</definedName>
    <definedName name="生活訓練">#REF!</definedName>
    <definedName name="短期入所・空床利用型">#REF!</definedName>
    <definedName name="短期入所・単独型">#REF!</definedName>
    <definedName name="短期入所・併設型">#REF!</definedName>
    <definedName name="同行援護">#REF!</definedName>
    <definedName name="特定相談支援・障害児相談支援">#REF!</definedName>
    <definedName name="認定指定就労移行支援">#REF!</definedName>
    <definedName name="福祉型障害児入所施設">#REF!</definedName>
    <definedName name="保育所等訪問支援">#REF!</definedName>
    <definedName name="利用日数記入例">#REF!</definedName>
    <definedName name="療養介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2" i="88" l="1"/>
  <c r="AK32" i="93"/>
  <c r="AK32" i="92"/>
  <c r="AK33" i="91"/>
  <c r="AK33" i="90"/>
  <c r="AK33" i="89"/>
  <c r="AK32" i="87"/>
  <c r="AL41" i="93"/>
  <c r="AG41" i="93"/>
  <c r="AA41" i="93"/>
  <c r="U41" i="93"/>
  <c r="O41" i="93"/>
  <c r="I41" i="93"/>
  <c r="E41" i="93"/>
  <c r="C41" i="93"/>
  <c r="X40" i="93"/>
  <c r="R40" i="93"/>
  <c r="O40" i="93"/>
  <c r="O39" i="93"/>
  <c r="AL37" i="93"/>
  <c r="AL40" i="93" s="1"/>
  <c r="AG37" i="93"/>
  <c r="AJ40" i="93" s="1"/>
  <c r="AA37" i="93"/>
  <c r="AD40" i="93" s="1"/>
  <c r="U37" i="93"/>
  <c r="U40" i="93" s="1"/>
  <c r="O37" i="93"/>
  <c r="R39" i="93" s="1"/>
  <c r="I37" i="93"/>
  <c r="L40" i="93" s="1"/>
  <c r="E37" i="93"/>
  <c r="F40" i="93" s="1"/>
  <c r="C37" i="93"/>
  <c r="C40" i="93" s="1"/>
  <c r="AJ31" i="93"/>
  <c r="AI31" i="93"/>
  <c r="AH31" i="93"/>
  <c r="AG31" i="93"/>
  <c r="AF31" i="93"/>
  <c r="AE31" i="93"/>
  <c r="AD31" i="93"/>
  <c r="AC31" i="93"/>
  <c r="AB31" i="93"/>
  <c r="AA31" i="93"/>
  <c r="Z31" i="93"/>
  <c r="Y31" i="93"/>
  <c r="X31" i="93"/>
  <c r="W31" i="93"/>
  <c r="V31" i="93"/>
  <c r="U31" i="93"/>
  <c r="T31" i="93"/>
  <c r="S31" i="93"/>
  <c r="R31" i="93"/>
  <c r="Q31" i="93"/>
  <c r="P31" i="93"/>
  <c r="O31" i="93"/>
  <c r="N31" i="93"/>
  <c r="M31" i="93"/>
  <c r="L31" i="93"/>
  <c r="K31" i="93"/>
  <c r="J31" i="93"/>
  <c r="I31" i="93"/>
  <c r="H31" i="93"/>
  <c r="G31" i="93"/>
  <c r="F31" i="93"/>
  <c r="AK31" i="93" s="1"/>
  <c r="AL31" i="93" s="1"/>
  <c r="AK30" i="93"/>
  <c r="AK29" i="93"/>
  <c r="AK28" i="93"/>
  <c r="AK27" i="93"/>
  <c r="AK26" i="93"/>
  <c r="AK25" i="93"/>
  <c r="AK24" i="93"/>
  <c r="AK23" i="93"/>
  <c r="AK22" i="93"/>
  <c r="AK21" i="93"/>
  <c r="AL20" i="93"/>
  <c r="AK20" i="93"/>
  <c r="AK19" i="93"/>
  <c r="AK18" i="93"/>
  <c r="AK17" i="93"/>
  <c r="AK16" i="93"/>
  <c r="AK15" i="93"/>
  <c r="AL15" i="93" s="1"/>
  <c r="AK14" i="93"/>
  <c r="AK13" i="93"/>
  <c r="AK12" i="93"/>
  <c r="AK11" i="93"/>
  <c r="AG10" i="93"/>
  <c r="AF10" i="93"/>
  <c r="AE10" i="93"/>
  <c r="AD10" i="93"/>
  <c r="AC10" i="93"/>
  <c r="AB10" i="93"/>
  <c r="AA10" i="93"/>
  <c r="Z10" i="93"/>
  <c r="Y10" i="93"/>
  <c r="X10" i="93"/>
  <c r="W10" i="93"/>
  <c r="V10" i="93"/>
  <c r="U10" i="93"/>
  <c r="T10" i="93"/>
  <c r="S10" i="93"/>
  <c r="R10" i="93"/>
  <c r="Q10" i="93"/>
  <c r="P10" i="93"/>
  <c r="O10" i="93"/>
  <c r="N10" i="93"/>
  <c r="M10" i="93"/>
  <c r="L10" i="93"/>
  <c r="K10" i="93"/>
  <c r="J10" i="93"/>
  <c r="I10" i="93"/>
  <c r="H10" i="93"/>
  <c r="G10" i="93"/>
  <c r="F10" i="93"/>
  <c r="AH10" i="93" s="1"/>
  <c r="AG9" i="93"/>
  <c r="AF9" i="93"/>
  <c r="AE9" i="93"/>
  <c r="AD9" i="93"/>
  <c r="AC9" i="93"/>
  <c r="AB9" i="93"/>
  <c r="AA9" i="93"/>
  <c r="Z9" i="93"/>
  <c r="Y9" i="93"/>
  <c r="X9" i="93"/>
  <c r="W9" i="93"/>
  <c r="V9" i="93"/>
  <c r="U9" i="93"/>
  <c r="T9" i="93"/>
  <c r="S9" i="93"/>
  <c r="R9" i="93"/>
  <c r="Q9" i="93"/>
  <c r="P9" i="93"/>
  <c r="O9" i="93"/>
  <c r="N9" i="93"/>
  <c r="M9" i="93"/>
  <c r="L9" i="93"/>
  <c r="K9" i="93"/>
  <c r="J9" i="93"/>
  <c r="I9" i="93"/>
  <c r="H9" i="93"/>
  <c r="G9" i="93"/>
  <c r="F9" i="93"/>
  <c r="AH9" i="93" s="1"/>
  <c r="AL41" i="92"/>
  <c r="AG41" i="92"/>
  <c r="AA41" i="92"/>
  <c r="U41" i="92"/>
  <c r="O41" i="92"/>
  <c r="I41" i="92"/>
  <c r="E41" i="92"/>
  <c r="C41" i="92"/>
  <c r="X40" i="92"/>
  <c r="L40" i="92"/>
  <c r="D40" i="92"/>
  <c r="AL39" i="92"/>
  <c r="X39" i="92"/>
  <c r="I39" i="92"/>
  <c r="AL37" i="92"/>
  <c r="AM40" i="92" s="1"/>
  <c r="AG37" i="92"/>
  <c r="AJ40" i="92" s="1"/>
  <c r="AA37" i="92"/>
  <c r="AD40" i="92" s="1"/>
  <c r="U37" i="92"/>
  <c r="U40" i="92" s="1"/>
  <c r="O37" i="92"/>
  <c r="R40" i="92" s="1"/>
  <c r="I37" i="92"/>
  <c r="L39" i="92" s="1"/>
  <c r="E37" i="92"/>
  <c r="F40" i="92" s="1"/>
  <c r="C37" i="92"/>
  <c r="C40" i="92" s="1"/>
  <c r="AJ31" i="92"/>
  <c r="AI31" i="92"/>
  <c r="AH31" i="92"/>
  <c r="AG31" i="92"/>
  <c r="AF31" i="92"/>
  <c r="AE31" i="92"/>
  <c r="AD31" i="92"/>
  <c r="AC31" i="92"/>
  <c r="AB31" i="92"/>
  <c r="AA31" i="92"/>
  <c r="Z31" i="92"/>
  <c r="Y31" i="92"/>
  <c r="X31" i="92"/>
  <c r="W31" i="92"/>
  <c r="V31" i="92"/>
  <c r="U31" i="92"/>
  <c r="T31" i="92"/>
  <c r="S31" i="92"/>
  <c r="R31" i="92"/>
  <c r="Q31" i="92"/>
  <c r="P31" i="92"/>
  <c r="O31" i="92"/>
  <c r="N31" i="92"/>
  <c r="M31" i="92"/>
  <c r="L31" i="92"/>
  <c r="K31" i="92"/>
  <c r="J31" i="92"/>
  <c r="I31" i="92"/>
  <c r="H31" i="92"/>
  <c r="AK31" i="92" s="1"/>
  <c r="G31" i="92"/>
  <c r="F31" i="92"/>
  <c r="AK30" i="92"/>
  <c r="AK29" i="92"/>
  <c r="AK28" i="92"/>
  <c r="AK27" i="92"/>
  <c r="AK26" i="92"/>
  <c r="AK25" i="92"/>
  <c r="AK24" i="92"/>
  <c r="AK23" i="92"/>
  <c r="AK22" i="92"/>
  <c r="AK21" i="92"/>
  <c r="AK20" i="92"/>
  <c r="AK19" i="92"/>
  <c r="AK18" i="92"/>
  <c r="AK17" i="92"/>
  <c r="AK16" i="92"/>
  <c r="AK15" i="92"/>
  <c r="AK14" i="92"/>
  <c r="AK13" i="92"/>
  <c r="AK12" i="92"/>
  <c r="AK11" i="92"/>
  <c r="AG10" i="92"/>
  <c r="AF10" i="92"/>
  <c r="AE10" i="92"/>
  <c r="AD10" i="92"/>
  <c r="AC10" i="92"/>
  <c r="AB10" i="92"/>
  <c r="AA10" i="92"/>
  <c r="Z10" i="92"/>
  <c r="Y10" i="92"/>
  <c r="X10" i="92"/>
  <c r="W10" i="92"/>
  <c r="V10" i="92"/>
  <c r="U10" i="92"/>
  <c r="T10" i="92"/>
  <c r="S10" i="92"/>
  <c r="R10" i="92"/>
  <c r="Q10" i="92"/>
  <c r="P10" i="92"/>
  <c r="O10" i="92"/>
  <c r="N10" i="92"/>
  <c r="M10" i="92"/>
  <c r="L10" i="92"/>
  <c r="K10" i="92"/>
  <c r="J10" i="92"/>
  <c r="I10" i="92"/>
  <c r="H10" i="92"/>
  <c r="G10" i="92"/>
  <c r="F10" i="92"/>
  <c r="AH10" i="92" s="1"/>
  <c r="AG9" i="92"/>
  <c r="AF9" i="92"/>
  <c r="AE9" i="92"/>
  <c r="AD9" i="92"/>
  <c r="AC9" i="92"/>
  <c r="AB9" i="92"/>
  <c r="AA9" i="92"/>
  <c r="Z9" i="92"/>
  <c r="Y9" i="92"/>
  <c r="X9" i="92"/>
  <c r="W9" i="92"/>
  <c r="V9" i="92"/>
  <c r="U9" i="92"/>
  <c r="T9" i="92"/>
  <c r="S9" i="92"/>
  <c r="R9" i="92"/>
  <c r="Q9" i="92"/>
  <c r="P9" i="92"/>
  <c r="O9" i="92"/>
  <c r="N9" i="92"/>
  <c r="M9" i="92"/>
  <c r="L9" i="92"/>
  <c r="K9" i="92"/>
  <c r="J9" i="92"/>
  <c r="I9" i="92"/>
  <c r="H9" i="92"/>
  <c r="G9" i="92"/>
  <c r="F9" i="92"/>
  <c r="AH9" i="92" s="1"/>
  <c r="E49" i="91"/>
  <c r="E48" i="91"/>
  <c r="C48" i="91"/>
  <c r="E44" i="91"/>
  <c r="C44" i="91"/>
  <c r="AL42" i="91"/>
  <c r="AG42" i="91"/>
  <c r="AA42" i="91"/>
  <c r="U42" i="91"/>
  <c r="O42" i="91"/>
  <c r="I42" i="91"/>
  <c r="E42" i="91"/>
  <c r="C42" i="91"/>
  <c r="AL38" i="91"/>
  <c r="AG38" i="91"/>
  <c r="AA38" i="91"/>
  <c r="AO16" i="91" s="1"/>
  <c r="U38" i="91"/>
  <c r="O38" i="91"/>
  <c r="I38" i="91"/>
  <c r="E38" i="91"/>
  <c r="C38" i="91"/>
  <c r="AJ32" i="91"/>
  <c r="AI32" i="91"/>
  <c r="AH32" i="91"/>
  <c r="AG32" i="91"/>
  <c r="AF32" i="91"/>
  <c r="AE32" i="91"/>
  <c r="AD32" i="91"/>
  <c r="AC32" i="91"/>
  <c r="AB32" i="91"/>
  <c r="AA32" i="91"/>
  <c r="Z32" i="91"/>
  <c r="Y32" i="91"/>
  <c r="X32" i="91"/>
  <c r="W32" i="91"/>
  <c r="V32" i="91"/>
  <c r="U32" i="91"/>
  <c r="T32" i="91"/>
  <c r="S32" i="91"/>
  <c r="R32" i="91"/>
  <c r="Q32" i="91"/>
  <c r="P32" i="91"/>
  <c r="O32" i="91"/>
  <c r="N32" i="91"/>
  <c r="M32" i="91"/>
  <c r="L32" i="91"/>
  <c r="K32" i="91"/>
  <c r="J32" i="91"/>
  <c r="I32" i="91"/>
  <c r="H32" i="91"/>
  <c r="G32" i="91"/>
  <c r="F32" i="91"/>
  <c r="AK32" i="91" s="1"/>
  <c r="AO31" i="91"/>
  <c r="AK31" i="91"/>
  <c r="AO30" i="91"/>
  <c r="AK30" i="91"/>
  <c r="AO29" i="91"/>
  <c r="AK29" i="91"/>
  <c r="AO28" i="91"/>
  <c r="AK28" i="91"/>
  <c r="AO27" i="91"/>
  <c r="AK27" i="91"/>
  <c r="AO26" i="91"/>
  <c r="AK26" i="91"/>
  <c r="AO25" i="91"/>
  <c r="AK25" i="91"/>
  <c r="AO24" i="91"/>
  <c r="AK24" i="91"/>
  <c r="AO23" i="91"/>
  <c r="AK23" i="91"/>
  <c r="AO22" i="91"/>
  <c r="AK22" i="91"/>
  <c r="AO21" i="91"/>
  <c r="AK21" i="91"/>
  <c r="AO20" i="91"/>
  <c r="AK20" i="91"/>
  <c r="AO19" i="91"/>
  <c r="AK19" i="91"/>
  <c r="AO18" i="91"/>
  <c r="AK18" i="91"/>
  <c r="AO17" i="91"/>
  <c r="AK17" i="91"/>
  <c r="AK16" i="91"/>
  <c r="AK15" i="91"/>
  <c r="AK14" i="91"/>
  <c r="AK13" i="91"/>
  <c r="AO12" i="91"/>
  <c r="AK12" i="91"/>
  <c r="AG11" i="91"/>
  <c r="AF11" i="91"/>
  <c r="AE11" i="91"/>
  <c r="AD11" i="91"/>
  <c r="AC11" i="91"/>
  <c r="AB11" i="91"/>
  <c r="AA11" i="91"/>
  <c r="Z11" i="91"/>
  <c r="Y11" i="91"/>
  <c r="X11" i="91"/>
  <c r="W11" i="91"/>
  <c r="V11" i="91"/>
  <c r="U11" i="91"/>
  <c r="T11" i="91"/>
  <c r="S11" i="91"/>
  <c r="R11" i="91"/>
  <c r="Q11" i="91"/>
  <c r="P11" i="91"/>
  <c r="O11" i="91"/>
  <c r="N11" i="91"/>
  <c r="M11" i="91"/>
  <c r="L11" i="91"/>
  <c r="K11" i="91"/>
  <c r="J11" i="91"/>
  <c r="I11" i="91"/>
  <c r="H11" i="91"/>
  <c r="G11" i="91"/>
  <c r="F11" i="91"/>
  <c r="AH11" i="91" s="1"/>
  <c r="AG10" i="91"/>
  <c r="AF10" i="91"/>
  <c r="AE10" i="91"/>
  <c r="AD10" i="91"/>
  <c r="AC10" i="91"/>
  <c r="AB10" i="91"/>
  <c r="AA10" i="91"/>
  <c r="Z10" i="91"/>
  <c r="Y10" i="91"/>
  <c r="X10" i="91"/>
  <c r="W10" i="91"/>
  <c r="V10" i="91"/>
  <c r="U10" i="91"/>
  <c r="T10" i="91"/>
  <c r="S10" i="91"/>
  <c r="R10" i="91"/>
  <c r="Q10" i="91"/>
  <c r="P10" i="91"/>
  <c r="O10" i="91"/>
  <c r="N10" i="91"/>
  <c r="M10" i="91"/>
  <c r="L10" i="91"/>
  <c r="K10" i="91"/>
  <c r="J10" i="91"/>
  <c r="I10" i="91"/>
  <c r="H10" i="91"/>
  <c r="G10" i="91"/>
  <c r="F10" i="91"/>
  <c r="AL27" i="91" s="1"/>
  <c r="AL41" i="90"/>
  <c r="AG41" i="90"/>
  <c r="AA41" i="90"/>
  <c r="U41" i="90"/>
  <c r="O41" i="90"/>
  <c r="I41" i="90"/>
  <c r="E41" i="90"/>
  <c r="C41" i="90"/>
  <c r="AL37" i="90"/>
  <c r="AG37" i="90"/>
  <c r="AA37" i="90"/>
  <c r="U37" i="90"/>
  <c r="O37" i="90"/>
  <c r="I37" i="90"/>
  <c r="E37" i="90"/>
  <c r="AO12" i="90" s="1"/>
  <c r="C37" i="90"/>
  <c r="AJ32" i="90"/>
  <c r="AI32" i="90"/>
  <c r="AH32" i="90"/>
  <c r="AG32" i="90"/>
  <c r="AF32" i="90"/>
  <c r="AE32" i="90"/>
  <c r="AD32" i="90"/>
  <c r="AC32" i="90"/>
  <c r="AB32" i="90"/>
  <c r="AA32" i="90"/>
  <c r="Z32" i="90"/>
  <c r="Y32" i="90"/>
  <c r="X32" i="90"/>
  <c r="W32" i="90"/>
  <c r="V32" i="90"/>
  <c r="U32" i="90"/>
  <c r="T32" i="90"/>
  <c r="S32" i="90"/>
  <c r="R32" i="90"/>
  <c r="Q32" i="90"/>
  <c r="P32" i="90"/>
  <c r="O32" i="90"/>
  <c r="N32" i="90"/>
  <c r="M32" i="90"/>
  <c r="L32" i="90"/>
  <c r="K32" i="90"/>
  <c r="J32" i="90"/>
  <c r="I32" i="90"/>
  <c r="H32" i="90"/>
  <c r="G32" i="90"/>
  <c r="F32" i="90"/>
  <c r="AO31" i="90"/>
  <c r="AK31" i="90"/>
  <c r="AO30" i="90"/>
  <c r="AK30" i="90"/>
  <c r="AO29" i="90"/>
  <c r="AK29" i="90"/>
  <c r="AO28" i="90"/>
  <c r="AK28" i="90"/>
  <c r="AO27" i="90"/>
  <c r="AK27" i="90"/>
  <c r="AO26" i="90"/>
  <c r="AK26" i="90"/>
  <c r="AO25" i="90"/>
  <c r="AK25" i="90"/>
  <c r="AO24" i="90"/>
  <c r="AK24" i="90"/>
  <c r="AO23" i="90"/>
  <c r="AK23" i="90"/>
  <c r="AO22" i="90"/>
  <c r="AK22" i="90"/>
  <c r="AO21" i="90"/>
  <c r="AK21" i="90"/>
  <c r="AO20" i="90"/>
  <c r="AK20" i="90"/>
  <c r="AO19" i="90"/>
  <c r="AK19" i="90"/>
  <c r="AL19" i="90" s="1"/>
  <c r="AO18" i="90"/>
  <c r="AK18" i="90"/>
  <c r="AO17" i="90"/>
  <c r="AK17" i="90"/>
  <c r="AK16" i="90"/>
  <c r="AK15" i="90"/>
  <c r="AK14" i="90"/>
  <c r="AK13" i="90"/>
  <c r="AK12" i="90"/>
  <c r="AG11" i="90"/>
  <c r="AF11" i="90"/>
  <c r="AE11" i="90"/>
  <c r="AD11" i="90"/>
  <c r="AC11" i="90"/>
  <c r="AB11" i="90"/>
  <c r="AA11" i="90"/>
  <c r="Z11" i="90"/>
  <c r="Y11" i="90"/>
  <c r="X11" i="90"/>
  <c r="W11" i="90"/>
  <c r="V11" i="90"/>
  <c r="U11" i="90"/>
  <c r="T11" i="90"/>
  <c r="S11" i="90"/>
  <c r="R11" i="90"/>
  <c r="Q11" i="90"/>
  <c r="P11" i="90"/>
  <c r="O11" i="90"/>
  <c r="N11" i="90"/>
  <c r="M11" i="90"/>
  <c r="L11" i="90"/>
  <c r="K11" i="90"/>
  <c r="J11" i="90"/>
  <c r="I11" i="90"/>
  <c r="H11" i="90"/>
  <c r="G11" i="90"/>
  <c r="F11" i="90"/>
  <c r="AG10" i="90"/>
  <c r="AF10" i="90"/>
  <c r="AE10" i="90"/>
  <c r="AD10" i="90"/>
  <c r="AC10" i="90"/>
  <c r="AB10" i="90"/>
  <c r="AA10" i="90"/>
  <c r="Z10" i="90"/>
  <c r="Y10" i="90"/>
  <c r="X10" i="90"/>
  <c r="W10" i="90"/>
  <c r="V10" i="90"/>
  <c r="U10" i="90"/>
  <c r="T10" i="90"/>
  <c r="S10" i="90"/>
  <c r="R10" i="90"/>
  <c r="Q10" i="90"/>
  <c r="P10" i="90"/>
  <c r="O10" i="90"/>
  <c r="N10" i="90"/>
  <c r="M10" i="90"/>
  <c r="L10" i="90"/>
  <c r="K10" i="90"/>
  <c r="J10" i="90"/>
  <c r="I10" i="90"/>
  <c r="H10" i="90"/>
  <c r="G10" i="90"/>
  <c r="F10" i="90"/>
  <c r="AL25" i="90" s="1"/>
  <c r="AL43" i="89"/>
  <c r="AG43" i="89"/>
  <c r="AA43" i="89"/>
  <c r="U43" i="89"/>
  <c r="O43" i="89"/>
  <c r="I43" i="89"/>
  <c r="E43" i="89"/>
  <c r="C43" i="89"/>
  <c r="AL39" i="89"/>
  <c r="AG39" i="89"/>
  <c r="AA39" i="89"/>
  <c r="U39" i="89"/>
  <c r="O39" i="89"/>
  <c r="I39" i="89"/>
  <c r="E39" i="89"/>
  <c r="AO13" i="89" s="1"/>
  <c r="C39" i="89"/>
  <c r="AJ32" i="89"/>
  <c r="AI32" i="89"/>
  <c r="AH32" i="89"/>
  <c r="AG32" i="89"/>
  <c r="AF32" i="89"/>
  <c r="AE32" i="89"/>
  <c r="AD32" i="89"/>
  <c r="AC32" i="89"/>
  <c r="AB32" i="89"/>
  <c r="AA32" i="89"/>
  <c r="Z32" i="89"/>
  <c r="Y32" i="89"/>
  <c r="X32" i="89"/>
  <c r="W32" i="89"/>
  <c r="V32" i="89"/>
  <c r="U32" i="89"/>
  <c r="T32" i="89"/>
  <c r="S32" i="89"/>
  <c r="R32" i="89"/>
  <c r="Q32" i="89"/>
  <c r="P32" i="89"/>
  <c r="O32" i="89"/>
  <c r="N32" i="89"/>
  <c r="M32" i="89"/>
  <c r="L32" i="89"/>
  <c r="K32" i="89"/>
  <c r="J32" i="89"/>
  <c r="I32" i="89"/>
  <c r="H32" i="89"/>
  <c r="G32" i="89"/>
  <c r="F32" i="89"/>
  <c r="AO31" i="89"/>
  <c r="AK31" i="89"/>
  <c r="AO30" i="89"/>
  <c r="AK30" i="89"/>
  <c r="AO29" i="89"/>
  <c r="AK29" i="89"/>
  <c r="AO28" i="89"/>
  <c r="AK28" i="89"/>
  <c r="AO27" i="89"/>
  <c r="AK27" i="89"/>
  <c r="AO26" i="89"/>
  <c r="AK26" i="89"/>
  <c r="AO25" i="89"/>
  <c r="AK25" i="89"/>
  <c r="AO24" i="89"/>
  <c r="AK24" i="89"/>
  <c r="AO23" i="89"/>
  <c r="AK23" i="89"/>
  <c r="AO22" i="89"/>
  <c r="AK22" i="89"/>
  <c r="AO21" i="89"/>
  <c r="AK21" i="89"/>
  <c r="AO20" i="89"/>
  <c r="AK20" i="89"/>
  <c r="AO19" i="89"/>
  <c r="AK19" i="89"/>
  <c r="AO18" i="89"/>
  <c r="AK18" i="89"/>
  <c r="AO17" i="89"/>
  <c r="AK17" i="89"/>
  <c r="AK16" i="89"/>
  <c r="AK15" i="89"/>
  <c r="AK14" i="89"/>
  <c r="AK13" i="89"/>
  <c r="AK12" i="89"/>
  <c r="AH11" i="89"/>
  <c r="AG11" i="89"/>
  <c r="AF11" i="89"/>
  <c r="AE11" i="89"/>
  <c r="AD11" i="89"/>
  <c r="AC11" i="89"/>
  <c r="AB11" i="89"/>
  <c r="AA11" i="89"/>
  <c r="Z11" i="89"/>
  <c r="Y11" i="89"/>
  <c r="X11" i="89"/>
  <c r="W11" i="89"/>
  <c r="V11" i="89"/>
  <c r="U11" i="89"/>
  <c r="T11" i="89"/>
  <c r="S11" i="89"/>
  <c r="R11" i="89"/>
  <c r="Q11" i="89"/>
  <c r="P11" i="89"/>
  <c r="O11" i="89"/>
  <c r="N11" i="89"/>
  <c r="M11" i="89"/>
  <c r="L11" i="89"/>
  <c r="K11" i="89"/>
  <c r="J11" i="89"/>
  <c r="I11" i="89"/>
  <c r="H11" i="89"/>
  <c r="G11" i="89"/>
  <c r="F11" i="89"/>
  <c r="AJ11" i="89" s="1"/>
  <c r="AG10" i="89"/>
  <c r="AF10" i="89"/>
  <c r="AE10" i="89"/>
  <c r="AD10" i="89"/>
  <c r="AC10" i="89"/>
  <c r="AB10" i="89"/>
  <c r="AA10" i="89"/>
  <c r="Z10" i="89"/>
  <c r="Y10" i="89"/>
  <c r="X10" i="89"/>
  <c r="W10" i="89"/>
  <c r="V10" i="89"/>
  <c r="U10" i="89"/>
  <c r="T10" i="89"/>
  <c r="S10" i="89"/>
  <c r="R10" i="89"/>
  <c r="Q10" i="89"/>
  <c r="P10" i="89"/>
  <c r="O10" i="89"/>
  <c r="N10" i="89"/>
  <c r="M10" i="89"/>
  <c r="L10" i="89"/>
  <c r="K10" i="89"/>
  <c r="J10" i="89"/>
  <c r="I10" i="89"/>
  <c r="H10" i="89"/>
  <c r="G10" i="89"/>
  <c r="F10" i="89"/>
  <c r="AL26" i="89" s="1"/>
  <c r="AL44" i="88"/>
  <c r="AG44" i="88"/>
  <c r="AA44" i="88"/>
  <c r="U44" i="88"/>
  <c r="O44" i="88"/>
  <c r="I44" i="88"/>
  <c r="E44" i="88"/>
  <c r="C44" i="88"/>
  <c r="AL43" i="88"/>
  <c r="AL42" i="88"/>
  <c r="AL40" i="88"/>
  <c r="AM43" i="88" s="1"/>
  <c r="AG40" i="88"/>
  <c r="AA40" i="88"/>
  <c r="AD43" i="88" s="1"/>
  <c r="U40" i="88"/>
  <c r="X43" i="88" s="1"/>
  <c r="O40" i="88"/>
  <c r="O42" i="88" s="1"/>
  <c r="I40" i="88"/>
  <c r="E40" i="88"/>
  <c r="E42" i="88" s="1"/>
  <c r="C40" i="88"/>
  <c r="D43" i="88" s="1"/>
  <c r="R38" i="88"/>
  <c r="R37" i="88"/>
  <c r="V37" i="88" s="1"/>
  <c r="Z37" i="88" s="1"/>
  <c r="AJ31" i="88"/>
  <c r="AI31" i="88"/>
  <c r="AH31" i="88"/>
  <c r="AG31" i="88"/>
  <c r="AF31" i="88"/>
  <c r="AE31" i="88"/>
  <c r="AD31" i="88"/>
  <c r="AC31" i="88"/>
  <c r="AB31" i="88"/>
  <c r="AA31" i="88"/>
  <c r="Z31" i="88"/>
  <c r="Y31" i="88"/>
  <c r="X31" i="88"/>
  <c r="W31" i="88"/>
  <c r="V31" i="88"/>
  <c r="U31" i="88"/>
  <c r="T31" i="88"/>
  <c r="S31" i="88"/>
  <c r="R31" i="88"/>
  <c r="Q31" i="88"/>
  <c r="P31" i="88"/>
  <c r="O31" i="88"/>
  <c r="N31" i="88"/>
  <c r="M31" i="88"/>
  <c r="L31" i="88"/>
  <c r="K31" i="88"/>
  <c r="J31" i="88"/>
  <c r="I31" i="88"/>
  <c r="H31" i="88"/>
  <c r="G31" i="88"/>
  <c r="F31" i="88"/>
  <c r="AK30" i="88"/>
  <c r="AK29" i="88"/>
  <c r="AK28" i="88"/>
  <c r="AK27" i="88"/>
  <c r="AK26" i="88"/>
  <c r="AK25" i="88"/>
  <c r="AK24" i="88"/>
  <c r="AK23" i="88"/>
  <c r="AK22" i="88"/>
  <c r="AK21" i="88"/>
  <c r="AK20" i="88"/>
  <c r="AK19" i="88"/>
  <c r="AK18" i="88"/>
  <c r="AK17" i="88"/>
  <c r="AK16" i="88"/>
  <c r="AK15" i="88"/>
  <c r="AK14" i="88"/>
  <c r="AK13" i="88"/>
  <c r="AK12" i="88"/>
  <c r="AK11" i="88"/>
  <c r="AG10" i="88"/>
  <c r="AF10" i="88"/>
  <c r="AE10" i="88"/>
  <c r="AD10" i="88"/>
  <c r="AC10" i="88"/>
  <c r="AB10" i="88"/>
  <c r="AA10" i="88"/>
  <c r="Z10" i="88"/>
  <c r="Y10" i="88"/>
  <c r="X10" i="88"/>
  <c r="W10" i="88"/>
  <c r="V10" i="88"/>
  <c r="U10" i="88"/>
  <c r="T10" i="88"/>
  <c r="S10" i="88"/>
  <c r="R10" i="88"/>
  <c r="Q10" i="88"/>
  <c r="P10" i="88"/>
  <c r="O10" i="88"/>
  <c r="N10" i="88"/>
  <c r="M10" i="88"/>
  <c r="L10" i="88"/>
  <c r="K10" i="88"/>
  <c r="J10" i="88"/>
  <c r="I10" i="88"/>
  <c r="H10" i="88"/>
  <c r="G10" i="88"/>
  <c r="F10" i="88"/>
  <c r="AJ10" i="88" s="1"/>
  <c r="AG9" i="88"/>
  <c r="AF9" i="88"/>
  <c r="AE9" i="88"/>
  <c r="AD9" i="88"/>
  <c r="AC9" i="88"/>
  <c r="AB9" i="88"/>
  <c r="AA9" i="88"/>
  <c r="Z9" i="88"/>
  <c r="Y9" i="88"/>
  <c r="X9" i="88"/>
  <c r="W9" i="88"/>
  <c r="V9" i="88"/>
  <c r="U9" i="88"/>
  <c r="T9" i="88"/>
  <c r="S9" i="88"/>
  <c r="R9" i="88"/>
  <c r="Q9" i="88"/>
  <c r="P9" i="88"/>
  <c r="O9" i="88"/>
  <c r="N9" i="88"/>
  <c r="M9" i="88"/>
  <c r="L9" i="88"/>
  <c r="K9" i="88"/>
  <c r="J9" i="88"/>
  <c r="I9" i="88"/>
  <c r="H9" i="88"/>
  <c r="G9" i="88"/>
  <c r="F9" i="88"/>
  <c r="E36" i="88" s="1"/>
  <c r="AJ31" i="87"/>
  <c r="AI31" i="87"/>
  <c r="AH31" i="87"/>
  <c r="AG31" i="87"/>
  <c r="AF31" i="87"/>
  <c r="AE31" i="87"/>
  <c r="AD31" i="87"/>
  <c r="AC31" i="87"/>
  <c r="AB31" i="87"/>
  <c r="AA31" i="87"/>
  <c r="Z31" i="87"/>
  <c r="Y31" i="87"/>
  <c r="X31" i="87"/>
  <c r="W31" i="87"/>
  <c r="V31" i="87"/>
  <c r="U31" i="87"/>
  <c r="T31" i="87"/>
  <c r="S31" i="87"/>
  <c r="R31" i="87"/>
  <c r="Q31" i="87"/>
  <c r="P31" i="87"/>
  <c r="O31" i="87"/>
  <c r="N31" i="87"/>
  <c r="M31" i="87"/>
  <c r="L31" i="87"/>
  <c r="K31" i="87"/>
  <c r="J31" i="87"/>
  <c r="I31" i="87"/>
  <c r="H31" i="87"/>
  <c r="G31" i="87"/>
  <c r="F31" i="87"/>
  <c r="AK30" i="87"/>
  <c r="AK29" i="87"/>
  <c r="AK28" i="87"/>
  <c r="AK27" i="87"/>
  <c r="AK26" i="87"/>
  <c r="AK25" i="87"/>
  <c r="AK24" i="87"/>
  <c r="AK23" i="87"/>
  <c r="AK22" i="87"/>
  <c r="AK21" i="87"/>
  <c r="AK20" i="87"/>
  <c r="AK19" i="87"/>
  <c r="AK18" i="87"/>
  <c r="AK17" i="87"/>
  <c r="AK16" i="87"/>
  <c r="AK15" i="87"/>
  <c r="AK14" i="87"/>
  <c r="AK13" i="87"/>
  <c r="AK12" i="87"/>
  <c r="AK11" i="87"/>
  <c r="AG10" i="87"/>
  <c r="AF10" i="87"/>
  <c r="AE10" i="87"/>
  <c r="AD10" i="87"/>
  <c r="AC10" i="87"/>
  <c r="AB10" i="87"/>
  <c r="AA10" i="87"/>
  <c r="Z10" i="87"/>
  <c r="Y10" i="87"/>
  <c r="X10" i="87"/>
  <c r="W10" i="87"/>
  <c r="V10" i="87"/>
  <c r="U10" i="87"/>
  <c r="T10" i="87"/>
  <c r="S10" i="87"/>
  <c r="R10" i="87"/>
  <c r="Q10" i="87"/>
  <c r="P10" i="87"/>
  <c r="O10" i="87"/>
  <c r="N10" i="87"/>
  <c r="M10" i="87"/>
  <c r="L10" i="87"/>
  <c r="K10" i="87"/>
  <c r="J10" i="87"/>
  <c r="I10" i="87"/>
  <c r="H10" i="87"/>
  <c r="G10" i="87"/>
  <c r="F10" i="87"/>
  <c r="AJ10" i="87" s="1"/>
  <c r="AG9" i="87"/>
  <c r="AF9" i="87"/>
  <c r="AE9" i="87"/>
  <c r="AD9" i="87"/>
  <c r="AC9" i="87"/>
  <c r="AB9" i="87"/>
  <c r="AA9" i="87"/>
  <c r="Z9" i="87"/>
  <c r="Y9" i="87"/>
  <c r="X9" i="87"/>
  <c r="W9" i="87"/>
  <c r="V9" i="87"/>
  <c r="U9" i="87"/>
  <c r="T9" i="87"/>
  <c r="S9" i="87"/>
  <c r="R9" i="87"/>
  <c r="Q9" i="87"/>
  <c r="P9" i="87"/>
  <c r="O9" i="87"/>
  <c r="N9" i="87"/>
  <c r="M9" i="87"/>
  <c r="L9" i="87"/>
  <c r="K9" i="87"/>
  <c r="J9" i="87"/>
  <c r="I9" i="87"/>
  <c r="H9" i="87"/>
  <c r="G9" i="87"/>
  <c r="F9" i="87"/>
  <c r="AI9" i="87" s="1"/>
  <c r="F42" i="88" l="1"/>
  <c r="AO13" i="91"/>
  <c r="AA42" i="88"/>
  <c r="AO13" i="90"/>
  <c r="O39" i="92"/>
  <c r="AD42" i="88"/>
  <c r="AO14" i="90"/>
  <c r="U39" i="92"/>
  <c r="AL40" i="92"/>
  <c r="AA40" i="93"/>
  <c r="X39" i="93"/>
  <c r="AA39" i="93"/>
  <c r="D40" i="93"/>
  <c r="E43" i="88"/>
  <c r="F43" i="88"/>
  <c r="O43" i="88"/>
  <c r="AO14" i="91"/>
  <c r="D39" i="92"/>
  <c r="I40" i="92"/>
  <c r="E40" i="93"/>
  <c r="AA43" i="88"/>
  <c r="D39" i="93"/>
  <c r="O40" i="92"/>
  <c r="E39" i="93"/>
  <c r="L36" i="88"/>
  <c r="AL14" i="88"/>
  <c r="AL23" i="88"/>
  <c r="O36" i="88"/>
  <c r="AL19" i="88"/>
  <c r="AL28" i="88"/>
  <c r="AL13" i="88"/>
  <c r="AL15" i="88"/>
  <c r="AL24" i="88"/>
  <c r="AL18" i="88"/>
  <c r="AH9" i="88"/>
  <c r="AL11" i="88"/>
  <c r="AL20" i="88"/>
  <c r="AL29" i="88"/>
  <c r="AL27" i="88"/>
  <c r="AI9" i="88"/>
  <c r="AL16" i="88"/>
  <c r="AL25" i="88"/>
  <c r="AL30" i="88"/>
  <c r="D36" i="88"/>
  <c r="AL12" i="88"/>
  <c r="AL21" i="88"/>
  <c r="AL26" i="88"/>
  <c r="F36" i="88"/>
  <c r="AJ9" i="88"/>
  <c r="AL17" i="88"/>
  <c r="AL22" i="88"/>
  <c r="I36" i="88"/>
  <c r="AI10" i="93"/>
  <c r="AI9" i="93"/>
  <c r="AJ10" i="93"/>
  <c r="AL26" i="93"/>
  <c r="AJ9" i="93"/>
  <c r="AL11" i="93"/>
  <c r="AL16" i="93"/>
  <c r="AL27" i="93"/>
  <c r="AL22" i="93"/>
  <c r="AL12" i="93"/>
  <c r="AL23" i="93"/>
  <c r="AL28" i="93"/>
  <c r="AL18" i="93"/>
  <c r="AL19" i="93"/>
  <c r="AL24" i="93"/>
  <c r="AL14" i="93"/>
  <c r="AL30" i="93"/>
  <c r="AL16" i="92"/>
  <c r="AL24" i="92"/>
  <c r="AI10" i="92"/>
  <c r="AL31" i="92"/>
  <c r="AJ10" i="92"/>
  <c r="AL12" i="92"/>
  <c r="AL20" i="92"/>
  <c r="AL28" i="92"/>
  <c r="AL12" i="91"/>
  <c r="AL14" i="91"/>
  <c r="AL32" i="91"/>
  <c r="AI11" i="91"/>
  <c r="AJ11" i="91"/>
  <c r="AL17" i="91"/>
  <c r="AL25" i="91"/>
  <c r="AL18" i="91"/>
  <c r="AL22" i="91"/>
  <c r="AL26" i="91"/>
  <c r="AL30" i="91"/>
  <c r="AL23" i="90"/>
  <c r="AL27" i="90"/>
  <c r="AL15" i="90"/>
  <c r="AL31" i="90"/>
  <c r="AL20" i="90"/>
  <c r="AL28" i="90"/>
  <c r="AL12" i="90"/>
  <c r="AL21" i="90"/>
  <c r="AL18" i="90"/>
  <c r="AL29" i="90"/>
  <c r="AL13" i="90"/>
  <c r="AL26" i="90"/>
  <c r="AI11" i="89"/>
  <c r="AL12" i="89"/>
  <c r="AL22" i="89"/>
  <c r="AL29" i="89"/>
  <c r="AJ10" i="89"/>
  <c r="AL19" i="89"/>
  <c r="AL14" i="89"/>
  <c r="AL27" i="89"/>
  <c r="AL25" i="89"/>
  <c r="AH10" i="89"/>
  <c r="AL16" i="89"/>
  <c r="AL20" i="89"/>
  <c r="AL30" i="89"/>
  <c r="AL17" i="89"/>
  <c r="AL24" i="89"/>
  <c r="AL13" i="89"/>
  <c r="AL21" i="89"/>
  <c r="AL28" i="89"/>
  <c r="AJ9" i="87"/>
  <c r="AL11" i="87"/>
  <c r="AL18" i="87"/>
  <c r="AL12" i="87"/>
  <c r="AL19" i="87"/>
  <c r="AL25" i="87"/>
  <c r="AL13" i="87"/>
  <c r="AL20" i="87"/>
  <c r="AL26" i="87"/>
  <c r="AL14" i="87"/>
  <c r="AL27" i="87"/>
  <c r="AL15" i="87"/>
  <c r="AL21" i="87"/>
  <c r="AL28" i="87"/>
  <c r="AH10" i="87"/>
  <c r="AL16" i="87"/>
  <c r="AL22" i="87"/>
  <c r="AL29" i="87"/>
  <c r="AI10" i="87"/>
  <c r="AL23" i="87"/>
  <c r="AL30" i="87"/>
  <c r="AH9" i="87"/>
  <c r="AL17" i="87"/>
  <c r="AL24" i="87"/>
  <c r="AK31" i="87"/>
  <c r="AL31" i="87" s="1"/>
  <c r="AK32" i="90"/>
  <c r="AL32" i="90" s="1"/>
  <c r="AJ43" i="88"/>
  <c r="AJ42" i="88"/>
  <c r="AG43" i="88"/>
  <c r="AG42" i="88"/>
  <c r="L43" i="88"/>
  <c r="L42" i="88"/>
  <c r="I43" i="88"/>
  <c r="I42" i="88"/>
  <c r="R43" i="88"/>
  <c r="R42" i="88"/>
  <c r="AK31" i="88"/>
  <c r="AL31" i="88" s="1"/>
  <c r="AH10" i="88"/>
  <c r="AK32" i="89"/>
  <c r="AL32" i="89" s="1"/>
  <c r="AO15" i="89"/>
  <c r="I42" i="89" s="1"/>
  <c r="AO12" i="89"/>
  <c r="AA41" i="89" s="1"/>
  <c r="AO14" i="89"/>
  <c r="AO16" i="89"/>
  <c r="AH11" i="90"/>
  <c r="AJ11" i="90"/>
  <c r="AI11" i="90"/>
  <c r="AI10" i="88"/>
  <c r="AI10" i="91"/>
  <c r="AI9" i="92"/>
  <c r="AL14" i="92"/>
  <c r="AL18" i="92"/>
  <c r="AL22" i="92"/>
  <c r="AL26" i="92"/>
  <c r="AL30" i="92"/>
  <c r="AM39" i="93"/>
  <c r="AM40" i="93"/>
  <c r="AJ9" i="92"/>
  <c r="R39" i="92"/>
  <c r="AM39" i="92"/>
  <c r="C39" i="93"/>
  <c r="U39" i="93"/>
  <c r="AO15" i="90"/>
  <c r="R40" i="90" s="1"/>
  <c r="O39" i="90"/>
  <c r="AL39" i="90"/>
  <c r="AJ10" i="91"/>
  <c r="AI10" i="89"/>
  <c r="AM39" i="90"/>
  <c r="AL20" i="91"/>
  <c r="AL28" i="91"/>
  <c r="AL11" i="92"/>
  <c r="AL15" i="92"/>
  <c r="AL19" i="92"/>
  <c r="AL23" i="92"/>
  <c r="AL27" i="92"/>
  <c r="C39" i="92"/>
  <c r="C39" i="90"/>
  <c r="AL15" i="91"/>
  <c r="AL23" i="91"/>
  <c r="AL31" i="91"/>
  <c r="AM42" i="88"/>
  <c r="AH10" i="90"/>
  <c r="AO16" i="90"/>
  <c r="O40" i="90" s="1"/>
  <c r="D39" i="90"/>
  <c r="D40" i="90"/>
  <c r="X40" i="90"/>
  <c r="AO15" i="91"/>
  <c r="E39" i="92"/>
  <c r="AA39" i="92"/>
  <c r="E40" i="92"/>
  <c r="AA40" i="92"/>
  <c r="F39" i="93"/>
  <c r="AD39" i="93"/>
  <c r="AL16" i="90"/>
  <c r="AL24" i="90"/>
  <c r="C40" i="90"/>
  <c r="C42" i="88"/>
  <c r="U42" i="88"/>
  <c r="C43" i="88"/>
  <c r="U43" i="88"/>
  <c r="AL15" i="89"/>
  <c r="AL23" i="89"/>
  <c r="AL31" i="89"/>
  <c r="AI10" i="90"/>
  <c r="AL14" i="90"/>
  <c r="AL22" i="90"/>
  <c r="AL30" i="90"/>
  <c r="E39" i="90"/>
  <c r="AA39" i="90"/>
  <c r="E40" i="90"/>
  <c r="AA40" i="90"/>
  <c r="AL13" i="91"/>
  <c r="AL21" i="91"/>
  <c r="AL29" i="91"/>
  <c r="F39" i="92"/>
  <c r="AD39" i="92"/>
  <c r="AL13" i="93"/>
  <c r="AL17" i="93"/>
  <c r="AL21" i="93"/>
  <c r="AL25" i="93"/>
  <c r="AL29" i="93"/>
  <c r="I39" i="93"/>
  <c r="AG39" i="93"/>
  <c r="I40" i="93"/>
  <c r="AG40" i="93"/>
  <c r="U39" i="90"/>
  <c r="D42" i="88"/>
  <c r="X42" i="88"/>
  <c r="AL18" i="89"/>
  <c r="O41" i="89"/>
  <c r="AJ10" i="90"/>
  <c r="AL17" i="90"/>
  <c r="F39" i="90"/>
  <c r="AD39" i="90"/>
  <c r="F40" i="90"/>
  <c r="AL16" i="91"/>
  <c r="AL24" i="91"/>
  <c r="AL13" i="92"/>
  <c r="AL17" i="92"/>
  <c r="AL21" i="92"/>
  <c r="AL25" i="92"/>
  <c r="AL29" i="92"/>
  <c r="AG39" i="92"/>
  <c r="AG40" i="92"/>
  <c r="L39" i="93"/>
  <c r="AJ39" i="93"/>
  <c r="AG39" i="90"/>
  <c r="I40" i="90"/>
  <c r="AH10" i="91"/>
  <c r="AL19" i="91"/>
  <c r="X40" i="91"/>
  <c r="AJ39" i="92"/>
  <c r="AL39" i="93"/>
  <c r="AL40" i="90" l="1"/>
  <c r="AM40" i="90"/>
  <c r="C41" i="89"/>
  <c r="AJ41" i="89"/>
  <c r="AG42" i="89"/>
  <c r="AJ39" i="90"/>
  <c r="C42" i="89"/>
  <c r="L41" i="89"/>
  <c r="E42" i="89"/>
  <c r="AL42" i="89"/>
  <c r="C41" i="91"/>
  <c r="AG41" i="89"/>
  <c r="R39" i="90"/>
  <c r="D42" i="89"/>
  <c r="I41" i="89"/>
  <c r="AD40" i="90"/>
  <c r="L42" i="89"/>
  <c r="E40" i="91"/>
  <c r="U41" i="91"/>
  <c r="L40" i="91"/>
  <c r="AJ41" i="91"/>
  <c r="E46" i="91"/>
  <c r="AJ40" i="90"/>
  <c r="F47" i="91"/>
  <c r="AG40" i="90"/>
  <c r="AA42" i="89"/>
  <c r="AJ40" i="91"/>
  <c r="D40" i="91"/>
  <c r="F40" i="91"/>
  <c r="L41" i="91"/>
  <c r="X39" i="90"/>
  <c r="AG41" i="91"/>
  <c r="E41" i="89"/>
  <c r="L40" i="90"/>
  <c r="AM41" i="91"/>
  <c r="D41" i="89"/>
  <c r="AJ42" i="89"/>
  <c r="C47" i="91"/>
  <c r="F46" i="91"/>
  <c r="O41" i="91"/>
  <c r="U40" i="91"/>
  <c r="AM40" i="91"/>
  <c r="AL41" i="91"/>
  <c r="I40" i="91"/>
  <c r="D46" i="91"/>
  <c r="AA41" i="91"/>
  <c r="L39" i="90"/>
  <c r="I41" i="91"/>
  <c r="AD41" i="91"/>
  <c r="E41" i="91"/>
  <c r="D47" i="91"/>
  <c r="AD42" i="89"/>
  <c r="AD41" i="89"/>
  <c r="F42" i="89"/>
  <c r="F41" i="89"/>
  <c r="X42" i="89"/>
  <c r="X41" i="89"/>
  <c r="U41" i="89"/>
  <c r="U42" i="89"/>
  <c r="AM41" i="89"/>
  <c r="R41" i="89"/>
  <c r="AM42" i="89"/>
  <c r="R42" i="89"/>
  <c r="U40" i="90"/>
  <c r="X41" i="91"/>
  <c r="I39" i="90"/>
  <c r="AD40" i="91"/>
  <c r="E47" i="91"/>
  <c r="R41" i="91"/>
  <c r="AG40" i="91"/>
  <c r="C46" i="91"/>
  <c r="C40" i="91"/>
  <c r="R40" i="91"/>
  <c r="AL40" i="91"/>
  <c r="D41" i="91"/>
  <c r="O40" i="91"/>
  <c r="F41" i="91"/>
  <c r="AA40" i="91"/>
  <c r="AL41" i="89"/>
  <c r="O42" i="89"/>
</calcChain>
</file>

<file path=xl/sharedStrings.xml><?xml version="1.0" encoding="utf-8"?>
<sst xmlns="http://schemas.openxmlformats.org/spreadsheetml/2006/main" count="1074" uniqueCount="347">
  <si>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</si>
  <si>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</si>
  <si>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電話番号</t>
    <rPh sb="0" eb="2">
      <t>デンワ</t>
    </rPh>
    <rPh sb="2" eb="4">
      <t>バンゴウ</t>
    </rPh>
    <phoneticPr fontId="4"/>
  </si>
  <si>
    <t>事業所名</t>
    <rPh sb="0" eb="3">
      <t>ジギョウショ</t>
    </rPh>
    <rPh sb="3" eb="4">
      <t>メイ</t>
    </rPh>
    <phoneticPr fontId="4"/>
  </si>
  <si>
    <t>印</t>
    <rPh sb="0" eb="1">
      <t>イン</t>
    </rPh>
    <phoneticPr fontId="4"/>
  </si>
  <si>
    <t>設備･備品等一覧表</t>
  </si>
  <si>
    <t>　　</t>
  </si>
  <si>
    <t>（参考様式１）</t>
    <rPh sb="1" eb="3">
      <t>サンコウ</t>
    </rPh>
    <rPh sb="3" eb="5">
      <t>ヨウシキ</t>
    </rPh>
    <phoneticPr fontId="4"/>
  </si>
  <si>
    <t>平面図</t>
    <rPh sb="0" eb="3">
      <t>ヘイメンズ</t>
    </rPh>
    <phoneticPr fontId="4"/>
  </si>
  <si>
    <t>事業所の名称</t>
    <rPh sb="0" eb="3">
      <t>ジギョウショ</t>
    </rPh>
    <rPh sb="4" eb="6">
      <t>メイショウ</t>
    </rPh>
    <phoneticPr fontId="4"/>
  </si>
  <si>
    <t>（参考様式２）</t>
    <rPh sb="1" eb="3">
      <t>サンコウ</t>
    </rPh>
    <rPh sb="3" eb="5">
      <t>ヨウシキ</t>
    </rPh>
    <phoneticPr fontId="4"/>
  </si>
  <si>
    <t>サービス種類（　　　　　　　　　　　　　　　　　　　　）</t>
  </si>
  <si>
    <t>事業所名（　　　　　　　　　　　　　　　　　　　　　　）</t>
    <rPh sb="0" eb="3">
      <t>ジギョウショ</t>
    </rPh>
    <rPh sb="3" eb="4">
      <t>メイ</t>
    </rPh>
    <phoneticPr fontId="4"/>
  </si>
  <si>
    <t>設備の概要</t>
  </si>
  <si>
    <t>設備基準上適合すべき項目等についての状況</t>
    <rPh sb="12" eb="13">
      <t>トウ</t>
    </rPh>
    <phoneticPr fontId="4"/>
  </si>
  <si>
    <t>サービス提供上配慮すべき設備の概要</t>
    <rPh sb="4" eb="6">
      <t>テイキョウ</t>
    </rPh>
    <rPh sb="6" eb="7">
      <t>ジョウ</t>
    </rPh>
    <rPh sb="7" eb="9">
      <t>ハイリョ</t>
    </rPh>
    <rPh sb="12" eb="14">
      <t>セツビ</t>
    </rPh>
    <rPh sb="15" eb="17">
      <t>ガイヨウ</t>
    </rPh>
    <phoneticPr fontId="4"/>
  </si>
  <si>
    <t>非常災害設備等</t>
    <rPh sb="0" eb="2">
      <t>ヒジョウ</t>
    </rPh>
    <rPh sb="2" eb="4">
      <t>サイガイ</t>
    </rPh>
    <rPh sb="4" eb="6">
      <t>セツビ</t>
    </rPh>
    <rPh sb="6" eb="7">
      <t>トウ</t>
    </rPh>
    <phoneticPr fontId="4"/>
  </si>
  <si>
    <t>室名</t>
    <rPh sb="0" eb="1">
      <t>シツ</t>
    </rPh>
    <rPh sb="1" eb="2">
      <t>メイ</t>
    </rPh>
    <phoneticPr fontId="4"/>
  </si>
  <si>
    <t>備品の品目及び数量</t>
    <rPh sb="0" eb="2">
      <t>ビヒン</t>
    </rPh>
    <rPh sb="3" eb="5">
      <t>ヒンモク</t>
    </rPh>
    <rPh sb="5" eb="6">
      <t>オヨ</t>
    </rPh>
    <rPh sb="7" eb="9">
      <t>スウリョウ</t>
    </rPh>
    <phoneticPr fontId="4"/>
  </si>
  <si>
    <t>（参考様式３）</t>
    <rPh sb="1" eb="3">
      <t>サンコウ</t>
    </rPh>
    <rPh sb="3" eb="5">
      <t>ヨウシキ</t>
    </rPh>
    <phoneticPr fontId="4"/>
  </si>
  <si>
    <t>○○○経歴書</t>
    <rPh sb="3" eb="6">
      <t>ケイレキショ</t>
    </rPh>
    <phoneticPr fontId="4"/>
  </si>
  <si>
    <t>生年月日</t>
    <rPh sb="0" eb="2">
      <t>セイネン</t>
    </rPh>
    <rPh sb="2" eb="4">
      <t>ガッピ</t>
    </rPh>
    <phoneticPr fontId="4"/>
  </si>
  <si>
    <t>主な職歴等</t>
    <rPh sb="0" eb="1">
      <t>オモ</t>
    </rPh>
    <rPh sb="2" eb="4">
      <t>ショクレキ</t>
    </rPh>
    <rPh sb="4" eb="5">
      <t>トウ</t>
    </rPh>
    <phoneticPr fontId="4"/>
  </si>
  <si>
    <t>年　月　～　年　月</t>
    <rPh sb="0" eb="1">
      <t>ネン</t>
    </rPh>
    <rPh sb="2" eb="3">
      <t>ガツ</t>
    </rPh>
    <rPh sb="6" eb="7">
      <t>ネン</t>
    </rPh>
    <rPh sb="8" eb="9">
      <t>ガツ</t>
    </rPh>
    <phoneticPr fontId="4"/>
  </si>
  <si>
    <t>勤務先等</t>
    <rPh sb="0" eb="2">
      <t>キンム</t>
    </rPh>
    <rPh sb="2" eb="3">
      <t>サキ</t>
    </rPh>
    <rPh sb="3" eb="4">
      <t>トウ</t>
    </rPh>
    <phoneticPr fontId="4"/>
  </si>
  <si>
    <t>職務内容</t>
    <rPh sb="0" eb="2">
      <t>ショクム</t>
    </rPh>
    <rPh sb="2" eb="4">
      <t>ナイヨウ</t>
    </rPh>
    <phoneticPr fontId="4"/>
  </si>
  <si>
    <t>職務に関連する資格</t>
    <rPh sb="0" eb="2">
      <t>ショクム</t>
    </rPh>
    <rPh sb="3" eb="5">
      <t>カンレン</t>
    </rPh>
    <rPh sb="7" eb="9">
      <t>シカク</t>
    </rPh>
    <phoneticPr fontId="4"/>
  </si>
  <si>
    <t>資格の種類</t>
    <rPh sb="0" eb="2">
      <t>シカク</t>
    </rPh>
    <rPh sb="3" eb="5">
      <t>シュルイ</t>
    </rPh>
    <phoneticPr fontId="4"/>
  </si>
  <si>
    <t>資格取得年月日</t>
    <rPh sb="0" eb="2">
      <t>シカク</t>
    </rPh>
    <rPh sb="2" eb="4">
      <t>シュトク</t>
    </rPh>
    <rPh sb="4" eb="7">
      <t>ネンガッピ</t>
    </rPh>
    <phoneticPr fontId="4"/>
  </si>
  <si>
    <t>（参考様式４）</t>
    <rPh sb="1" eb="3">
      <t>サンコウ</t>
    </rPh>
    <rPh sb="3" eb="5">
      <t>ヨウシキ</t>
    </rPh>
    <phoneticPr fontId="4"/>
  </si>
  <si>
    <t>事業所又は施設名</t>
    <rPh sb="0" eb="3">
      <t>ジギョウショ</t>
    </rPh>
    <rPh sb="3" eb="4">
      <t>マタ</t>
    </rPh>
    <rPh sb="5" eb="7">
      <t>シセツ</t>
    </rPh>
    <rPh sb="7" eb="8">
      <t>メイ</t>
    </rPh>
    <phoneticPr fontId="4"/>
  </si>
  <si>
    <t>申請するサービス種類</t>
    <rPh sb="0" eb="2">
      <t>シンセイ</t>
    </rPh>
    <rPh sb="8" eb="10">
      <t>シュルイ</t>
    </rPh>
    <phoneticPr fontId="4"/>
  </si>
  <si>
    <t>措　置　の　概　要</t>
    <rPh sb="0" eb="1">
      <t>ソ</t>
    </rPh>
    <rPh sb="2" eb="3">
      <t>チ</t>
    </rPh>
    <rPh sb="6" eb="7">
      <t>オオムネ</t>
    </rPh>
    <rPh sb="8" eb="9">
      <t>ヨウ</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</si>
  <si>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</si>
  <si>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　※具体的な対応方針</t>
    <rPh sb="2" eb="5">
      <t>グタイテキ</t>
    </rPh>
    <rPh sb="6" eb="8">
      <t>タイオウ</t>
    </rPh>
    <rPh sb="8" eb="10">
      <t>ホウシン</t>
    </rPh>
    <phoneticPr fontId="4"/>
  </si>
  <si>
    <t>３　その他参考事項</t>
    <rPh sb="4" eb="5">
      <t>タ</t>
    </rPh>
    <rPh sb="5" eb="7">
      <t>サンコウ</t>
    </rPh>
    <rPh sb="7" eb="9">
      <t>ジコウ</t>
    </rPh>
    <phoneticPr fontId="4"/>
  </si>
  <si>
    <t>（参考様式５）</t>
    <rPh sb="1" eb="3">
      <t>サンコウ</t>
    </rPh>
    <rPh sb="3" eb="5">
      <t>ヨウシキ</t>
    </rPh>
    <phoneticPr fontId="4"/>
  </si>
  <si>
    <t>（参考様式６）</t>
    <rPh sb="1" eb="3">
      <t>サンコウ</t>
    </rPh>
    <rPh sb="3" eb="5">
      <t>ヨウシキ</t>
    </rPh>
    <phoneticPr fontId="4"/>
  </si>
  <si>
    <t>※該当するものを○で囲むこと。</t>
    <rPh sb="1" eb="3">
      <t>ガイトウ</t>
    </rPh>
    <rPh sb="10" eb="11">
      <t>カコ</t>
    </rPh>
    <phoneticPr fontId="4"/>
  </si>
  <si>
    <t>２　主たる対象者を１のとおり特定する理由</t>
    <rPh sb="2" eb="3">
      <t>シュ</t>
    </rPh>
    <rPh sb="5" eb="7">
      <t>タイショウ</t>
    </rPh>
    <rPh sb="7" eb="8">
      <t>シャ</t>
    </rPh>
    <rPh sb="14" eb="16">
      <t>トクテイ</t>
    </rPh>
    <rPh sb="18" eb="20">
      <t>リユウ</t>
    </rPh>
    <phoneticPr fontId="4"/>
  </si>
  <si>
    <t>３　今後における主たる対象者の拡充の予定</t>
    <rPh sb="2" eb="4">
      <t>コンゴ</t>
    </rPh>
    <rPh sb="8" eb="9">
      <t>シュ</t>
    </rPh>
    <rPh sb="11" eb="14">
      <t>タイショウシャ</t>
    </rPh>
    <rPh sb="15" eb="17">
      <t>カクジュウ</t>
    </rPh>
    <rPh sb="18" eb="20">
      <t>ヨテイ</t>
    </rPh>
    <phoneticPr fontId="4"/>
  </si>
  <si>
    <t>（１）拡充予定の有無</t>
    <rPh sb="3" eb="5">
      <t>カクジュウ</t>
    </rPh>
    <rPh sb="5" eb="7">
      <t>ヨテイ</t>
    </rPh>
    <rPh sb="8" eb="10">
      <t>ウム</t>
    </rPh>
    <phoneticPr fontId="4"/>
  </si>
  <si>
    <t>あり</t>
  </si>
  <si>
    <t>・</t>
  </si>
  <si>
    <t>なし</t>
  </si>
  <si>
    <t>（２）拡充予定の内容及び予定時期</t>
    <rPh sb="3" eb="5">
      <t>カクジュウ</t>
    </rPh>
    <rPh sb="5" eb="7">
      <t>ヨテイ</t>
    </rPh>
    <rPh sb="8" eb="10">
      <t>ナイヨウ</t>
    </rPh>
    <rPh sb="10" eb="11">
      <t>オヨ</t>
    </rPh>
    <rPh sb="12" eb="14">
      <t>ヨテイ</t>
    </rPh>
    <rPh sb="14" eb="16">
      <t>ジキ</t>
    </rPh>
    <phoneticPr fontId="4"/>
  </si>
  <si>
    <t>（３）拡充のための方策</t>
    <rPh sb="3" eb="5">
      <t>カクジュウ</t>
    </rPh>
    <rPh sb="9" eb="11">
      <t>ホウサク</t>
    </rPh>
    <phoneticPr fontId="4"/>
  </si>
  <si>
    <t>（参考様式７）</t>
    <rPh sb="1" eb="3">
      <t>サンコウ</t>
    </rPh>
    <rPh sb="3" eb="5">
      <t>ヨウシキ</t>
    </rPh>
    <phoneticPr fontId="4"/>
  </si>
  <si>
    <t>３</t>
  </si>
  <si>
    <t>４</t>
  </si>
  <si>
    <t>５</t>
  </si>
  <si>
    <t>氏　　名</t>
    <rPh sb="0" eb="1">
      <t>シ</t>
    </rPh>
    <rPh sb="3" eb="4">
      <t>メイ</t>
    </rPh>
    <phoneticPr fontId="4"/>
  </si>
  <si>
    <t>実 務 経 験 証 明 書</t>
    <rPh sb="0" eb="1">
      <t>ジツ</t>
    </rPh>
    <rPh sb="2" eb="3">
      <t>ツトム</t>
    </rPh>
    <rPh sb="4" eb="5">
      <t>キョウ</t>
    </rPh>
    <rPh sb="6" eb="7">
      <t>シルシ</t>
    </rPh>
    <rPh sb="8" eb="9">
      <t>アカシ</t>
    </rPh>
    <rPh sb="10" eb="11">
      <t>メイ</t>
    </rPh>
    <rPh sb="12" eb="13">
      <t>ショ</t>
    </rPh>
    <phoneticPr fontId="4"/>
  </si>
  <si>
    <t>代表者氏名</t>
    <rPh sb="0" eb="3">
      <t>ダイヒョウシャ</t>
    </rPh>
    <rPh sb="3" eb="5">
      <t>シメイ</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</si>
  <si>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</si>
  <si>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現　住　所</t>
    <rPh sb="0" eb="1">
      <t>ウツツ</t>
    </rPh>
    <rPh sb="2" eb="3">
      <t>ジュウ</t>
    </rPh>
    <rPh sb="4" eb="5">
      <t>ショ</t>
    </rPh>
    <phoneticPr fontId="4"/>
  </si>
  <si>
    <t>施設又は事業所名</t>
    <rPh sb="0" eb="2">
      <t>シセツ</t>
    </rPh>
    <rPh sb="2" eb="3">
      <t>マタ</t>
    </rPh>
    <rPh sb="4" eb="6">
      <t>ジギョウ</t>
    </rPh>
    <rPh sb="6" eb="7">
      <t>ショ</t>
    </rPh>
    <rPh sb="7" eb="8">
      <t>メイ</t>
    </rPh>
    <phoneticPr fontId="4"/>
  </si>
  <si>
    <t>業　務　期　間</t>
    <rPh sb="0" eb="1">
      <t>ギョウ</t>
    </rPh>
    <rPh sb="2" eb="3">
      <t>ツトム</t>
    </rPh>
    <rPh sb="4" eb="5">
      <t>キ</t>
    </rPh>
    <rPh sb="6" eb="7">
      <t>アイダ</t>
    </rPh>
    <phoneticPr fontId="4"/>
  </si>
  <si>
    <t>業　務　内　容</t>
    <rPh sb="0" eb="1">
      <t>ギョウ</t>
    </rPh>
    <rPh sb="2" eb="3">
      <t>ツトム</t>
    </rPh>
    <rPh sb="4" eb="5">
      <t>ナイ</t>
    </rPh>
    <rPh sb="6" eb="7">
      <t>カタチ</t>
    </rPh>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</si>
  <si>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</si>
  <si>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</si>
  <si>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※適合の可否</t>
    <rPh sb="1" eb="3">
      <t>テキゴウ</t>
    </rPh>
    <rPh sb="4" eb="6">
      <t>カヒ</t>
    </rPh>
    <phoneticPr fontId="4"/>
  </si>
  <si>
    <t>注</t>
    <rPh sb="0" eb="1">
      <t>チュウ</t>
    </rPh>
    <phoneticPr fontId="4"/>
  </si>
  <si>
    <t>注　１　各室の用途及び面積を記載すること。</t>
    <rPh sb="0" eb="1">
      <t>チュウ</t>
    </rPh>
    <rPh sb="4" eb="6">
      <t>カクシツ</t>
    </rPh>
    <rPh sb="7" eb="9">
      <t>ヨウト</t>
    </rPh>
    <rPh sb="9" eb="10">
      <t>オヨ</t>
    </rPh>
    <rPh sb="11" eb="13">
      <t>メンセキ</t>
    </rPh>
    <rPh sb="14" eb="16">
      <t>キサイ</t>
    </rPh>
    <phoneticPr fontId="4"/>
  </si>
  <si>
    <t>　　２　当該事業所の専用部分と他の事業所等との共用部分がある場合はそれぞれ色分けする等して使用関係を分かり易く表示すること。</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4"/>
  </si>
  <si>
    <t>　当該管理者が管理する事業所が複数の場合は、「事業所の名称」欄を適宜拡張して、その全てを記載すること。</t>
    <rPh sb="1" eb="3">
      <t>トウガイ</t>
    </rPh>
    <rPh sb="3" eb="6">
      <t>カンリシャ</t>
    </rPh>
    <rPh sb="7" eb="9">
      <t>カンリ</t>
    </rPh>
    <rPh sb="11" eb="14">
      <t>ジギョウショ</t>
    </rPh>
    <rPh sb="15" eb="17">
      <t>フクスウ</t>
    </rPh>
    <rPh sb="18" eb="20">
      <t>バアイ</t>
    </rPh>
    <rPh sb="23" eb="26">
      <t>ジギョウショ</t>
    </rPh>
    <rPh sb="27" eb="29">
      <t>メイショウ</t>
    </rPh>
    <rPh sb="30" eb="31">
      <t>ラン</t>
    </rPh>
    <rPh sb="32" eb="34">
      <t>テキギ</t>
    </rPh>
    <rPh sb="34" eb="36">
      <t>カクチョウ</t>
    </rPh>
    <rPh sb="41" eb="42">
      <t>スベ</t>
    </rPh>
    <phoneticPr fontId="4"/>
  </si>
  <si>
    <t>施設又は事業所の所在地及び名称</t>
    <rPh sb="0" eb="2">
      <t>シセツ</t>
    </rPh>
    <rPh sb="2" eb="3">
      <t>マタ</t>
    </rPh>
    <rPh sb="4" eb="7">
      <t>ジギョウショ</t>
    </rPh>
    <rPh sb="8" eb="11">
      <t>ショザイチ</t>
    </rPh>
    <rPh sb="11" eb="12">
      <t>オヨ</t>
    </rPh>
    <rPh sb="13" eb="15">
      <t>メイショウ</t>
    </rPh>
    <phoneticPr fontId="4"/>
  </si>
  <si>
    <t>１</t>
  </si>
  <si>
    <t>２</t>
  </si>
  <si>
    <t>現在、既に必要とする実務経験期間を満たしている場合は、実務経験証明書作成日までの期間または、退職した日までの期間を記入すること。</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</si>
  <si>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備考　上の事項は例示であるので、これにかかわらず適宜項目を追加し、その内容について具体的に</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4"/>
  </si>
  <si>
    <t>　　に記載すること。</t>
    <rPh sb="3" eb="5">
      <t>キサイ</t>
    </rPh>
    <phoneticPr fontId="4"/>
  </si>
  <si>
    <t>指定年月日</t>
    <rPh sb="0" eb="2">
      <t>シテイ</t>
    </rPh>
    <rPh sb="2" eb="5">
      <t>ネンガッピ</t>
    </rPh>
    <phoneticPr fontId="4"/>
  </si>
  <si>
    <t>　必要に応じて写真等を添付し、その旨を合わせて記載すること。</t>
  </si>
  <si>
    <t>　 ｢適合の可否｣欄には、何も記載しないこと。</t>
  </si>
  <si>
    <t>１</t>
  </si>
  <si>
    <t>２</t>
  </si>
  <si>
    <t>指定障害児通所支援事業等の主たる対象者を特定する理由等</t>
    <rPh sb="0" eb="2">
      <t>シテイ</t>
    </rPh>
    <rPh sb="2" eb="4">
      <t>ショウガイ</t>
    </rPh>
    <rPh sb="4" eb="5">
      <t>ジ</t>
    </rPh>
    <rPh sb="5" eb="7">
      <t>ツウショ</t>
    </rPh>
    <rPh sb="7" eb="9">
      <t>シエン</t>
    </rPh>
    <rPh sb="9" eb="11">
      <t>ジギョウ</t>
    </rPh>
    <rPh sb="11" eb="12">
      <t>トウ</t>
    </rPh>
    <rPh sb="13" eb="14">
      <t>シュ</t>
    </rPh>
    <rPh sb="16" eb="18">
      <t>タイショウ</t>
    </rPh>
    <rPh sb="18" eb="19">
      <t>シャ</t>
    </rPh>
    <rPh sb="20" eb="22">
      <t>トクテイ</t>
    </rPh>
    <rPh sb="24" eb="26">
      <t>リユウ</t>
    </rPh>
    <rPh sb="26" eb="27">
      <t>トウ</t>
    </rPh>
    <phoneticPr fontId="4"/>
  </si>
  <si>
    <t>サービスの種類</t>
    <rPh sb="5" eb="7">
      <t>シュルイ</t>
    </rPh>
    <phoneticPr fontId="4"/>
  </si>
  <si>
    <t>１　申請に係るサービスの主たる対象者</t>
    <rPh sb="2" eb="4">
      <t>シンセイ</t>
    </rPh>
    <rPh sb="5" eb="6">
      <t>カカ</t>
    </rPh>
    <rPh sb="12" eb="13">
      <t>シュ</t>
    </rPh>
    <rPh sb="15" eb="17">
      <t>タイショウ</t>
    </rPh>
    <rPh sb="17" eb="18">
      <t>シャ</t>
    </rPh>
    <phoneticPr fontId="4"/>
  </si>
  <si>
    <t>６</t>
  </si>
  <si>
    <t>７</t>
  </si>
  <si>
    <t>８</t>
  </si>
  <si>
    <t>介護保険法</t>
    <phoneticPr fontId="4"/>
  </si>
  <si>
    <t>施設又は事業所名欄には、施設等で提供するサービス等の種別も記入すること。</t>
    <rPh sb="0" eb="2">
      <t>シセツ</t>
    </rPh>
    <rPh sb="2" eb="3">
      <t>マタ</t>
    </rPh>
    <rPh sb="4" eb="7">
      <t>ジギョウショ</t>
    </rPh>
    <rPh sb="7" eb="8">
      <t>メイ</t>
    </rPh>
    <rPh sb="8" eb="9">
      <t>ラン</t>
    </rPh>
    <rPh sb="12" eb="14">
      <t>シセツ</t>
    </rPh>
    <rPh sb="14" eb="15">
      <t>トウ</t>
    </rPh>
    <rPh sb="16" eb="18">
      <t>テイキョウ</t>
    </rPh>
    <rPh sb="24" eb="25">
      <t>トウ</t>
    </rPh>
    <rPh sb="26" eb="28">
      <t>シュベツ</t>
    </rPh>
    <rPh sb="29" eb="31">
      <t>キニュウ</t>
    </rPh>
    <phoneticPr fontId="4"/>
  </si>
  <si>
    <t>業務内容欄は、看護師、児童指導員等の職名を記入し、証明を受ける者の本来業務について、「障害児通所支援事業の放課後等デイサービスにおいて、障がい児に対する訓練指導業務に従事」、「○○実施要綱の○○事業において、○○に対する○○業務に従事」等、具体的に記入すること。</t>
    <rPh sb="0" eb="2">
      <t>ギョウム</t>
    </rPh>
    <rPh sb="2" eb="4">
      <t>ナイヨウ</t>
    </rPh>
    <rPh sb="4" eb="5">
      <t>ラン</t>
    </rPh>
    <rPh sb="7" eb="10">
      <t>カンゴシ</t>
    </rPh>
    <rPh sb="11" eb="13">
      <t>ジドウ</t>
    </rPh>
    <rPh sb="13" eb="16">
      <t>シドウイン</t>
    </rPh>
    <rPh sb="16" eb="17">
      <t>トウ</t>
    </rPh>
    <rPh sb="18" eb="20">
      <t>ショクメイ</t>
    </rPh>
    <rPh sb="21" eb="23">
      <t>キニュウ</t>
    </rPh>
    <rPh sb="33" eb="35">
      <t>ホンライ</t>
    </rPh>
    <rPh sb="35" eb="37">
      <t>ギョウム</t>
    </rPh>
    <rPh sb="43" eb="46">
      <t>ショウガイジ</t>
    </rPh>
    <rPh sb="46" eb="48">
      <t>ツウショ</t>
    </rPh>
    <rPh sb="48" eb="50">
      <t>シエン</t>
    </rPh>
    <rPh sb="50" eb="52">
      <t>ジギョウ</t>
    </rPh>
    <rPh sb="53" eb="56">
      <t>ホウカゴ</t>
    </rPh>
    <rPh sb="56" eb="57">
      <t>トウ</t>
    </rPh>
    <rPh sb="68" eb="69">
      <t>ショウ</t>
    </rPh>
    <rPh sb="71" eb="72">
      <t>ジ</t>
    </rPh>
    <rPh sb="73" eb="74">
      <t>タイ</t>
    </rPh>
    <rPh sb="76" eb="78">
      <t>クンレン</t>
    </rPh>
    <rPh sb="78" eb="80">
      <t>シドウ</t>
    </rPh>
    <rPh sb="80" eb="82">
      <t>ギョウム</t>
    </rPh>
    <rPh sb="83" eb="85">
      <t>ジュウジ</t>
    </rPh>
    <rPh sb="90" eb="92">
      <t>ジッシ</t>
    </rPh>
    <rPh sb="92" eb="94">
      <t>ヨウコウ</t>
    </rPh>
    <rPh sb="97" eb="99">
      <t>ジギョウ</t>
    </rPh>
    <rPh sb="107" eb="108">
      <t>タイ</t>
    </rPh>
    <rPh sb="112" eb="114">
      <t>ギョウム</t>
    </rPh>
    <rPh sb="115" eb="117">
      <t>ジュウジ</t>
    </rPh>
    <rPh sb="118" eb="119">
      <t>ナド</t>
    </rPh>
    <rPh sb="120" eb="123">
      <t>グタイテキ</t>
    </rPh>
    <rPh sb="124" eb="126">
      <t>キニュウ</t>
    </rPh>
    <phoneticPr fontId="4"/>
  </si>
  <si>
    <t>４</t>
    <phoneticPr fontId="4"/>
  </si>
  <si>
    <t>身体に障がいのある児童（肢体不自由　・　視覚　・　聴覚言語　・　内部障がい）</t>
    <rPh sb="0" eb="2">
      <t>シンタイ</t>
    </rPh>
    <rPh sb="3" eb="4">
      <t>ショウ</t>
    </rPh>
    <rPh sb="9" eb="11">
      <t>ジドウ</t>
    </rPh>
    <rPh sb="12" eb="14">
      <t>シタイ</t>
    </rPh>
    <rPh sb="14" eb="17">
      <t>フジユウ</t>
    </rPh>
    <rPh sb="20" eb="22">
      <t>シカク</t>
    </rPh>
    <rPh sb="25" eb="27">
      <t>チョウカク</t>
    </rPh>
    <rPh sb="27" eb="29">
      <t>ゲンゴ</t>
    </rPh>
    <rPh sb="32" eb="34">
      <t>ナイブ</t>
    </rPh>
    <rPh sb="34" eb="35">
      <t>ショウ</t>
    </rPh>
    <phoneticPr fontId="4"/>
  </si>
  <si>
    <t>知的障がいのある児童　・　精神に障がいのある児童</t>
    <rPh sb="8" eb="10">
      <t>ジドウ</t>
    </rPh>
    <phoneticPr fontId="4"/>
  </si>
  <si>
    <t>重症心身障がい児　・　難聴児</t>
    <rPh sb="0" eb="2">
      <t>ジュウショウ</t>
    </rPh>
    <rPh sb="2" eb="4">
      <t>シンシン</t>
    </rPh>
    <rPh sb="4" eb="5">
      <t>ショウ</t>
    </rPh>
    <rPh sb="7" eb="8">
      <t>ジ</t>
    </rPh>
    <rPh sb="11" eb="13">
      <t>ナンチョウ</t>
    </rPh>
    <rPh sb="13" eb="14">
      <t>ジ</t>
    </rPh>
    <phoneticPr fontId="4"/>
  </si>
  <si>
    <t>（別紙）</t>
    <rPh sb="1" eb="3">
      <t>ベッシ</t>
    </rPh>
    <phoneticPr fontId="4"/>
  </si>
  <si>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4"/>
  </si>
  <si>
    <r>
      <t>法律の名称</t>
    </r>
    <r>
      <rPr>
        <sz val="11"/>
        <rFont val="ＭＳ Ｐゴシック"/>
        <family val="3"/>
        <charset val="128"/>
      </rPr>
      <t>及びサービスの種類</t>
    </r>
    <rPh sb="0" eb="2">
      <t>ホウリツ</t>
    </rPh>
    <rPh sb="3" eb="5">
      <t>メイショウ</t>
    </rPh>
    <rPh sb="5" eb="6">
      <t>オヨ</t>
    </rPh>
    <rPh sb="12" eb="14">
      <t>シュルイ</t>
    </rPh>
    <phoneticPr fontId="4"/>
  </si>
  <si>
    <t>指定事業所番号</t>
    <rPh sb="0" eb="2">
      <t>シテイ</t>
    </rPh>
    <rPh sb="2" eb="5">
      <t>ジギョウショ</t>
    </rPh>
    <rPh sb="5" eb="7">
      <t>バンゴウ</t>
    </rPh>
    <phoneticPr fontId="4"/>
  </si>
  <si>
    <t>障害者の日常生活及び社会生活
を総合的に支援するための法律</t>
    <rPh sb="0" eb="3">
      <t>ショウガイシャ</t>
    </rPh>
    <rPh sb="4" eb="6">
      <t>ニチジョウ</t>
    </rPh>
    <rPh sb="6" eb="8">
      <t>セイカツ</t>
    </rPh>
    <rPh sb="8" eb="9">
      <t>オヨ</t>
    </rPh>
    <rPh sb="10" eb="12">
      <t>シャカイ</t>
    </rPh>
    <rPh sb="12" eb="14">
      <t>セイカツ</t>
    </rPh>
    <phoneticPr fontId="4"/>
  </si>
  <si>
    <t>児童福祉法</t>
    <phoneticPr fontId="4"/>
  </si>
  <si>
    <t>業務期間欄は、証明を受ける者が要援護者に対する直接的な援助を行っていた期間を記入すること。（産休・育休・療養休暇や長期研修期間等は業務期間となりません）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モノ</t>
    </rPh>
    <rPh sb="15" eb="16">
      <t>ヨウ</t>
    </rPh>
    <rPh sb="16" eb="18">
      <t>エンゴ</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4"/>
  </si>
  <si>
    <t>施設・事業所の種別（</t>
    <rPh sb="0" eb="2">
      <t>シセツ</t>
    </rPh>
    <rPh sb="3" eb="6">
      <t>ジギョウショ</t>
    </rPh>
    <rPh sb="7" eb="9">
      <t>シュベツ</t>
    </rPh>
    <phoneticPr fontId="4"/>
  </si>
  <si>
    <t>）</t>
    <phoneticPr fontId="4"/>
  </si>
  <si>
    <t>職名（</t>
    <rPh sb="0" eb="2">
      <t>ショクメイ</t>
    </rPh>
    <phoneticPr fontId="4"/>
  </si>
  <si>
    <t>日</t>
    <rPh sb="0" eb="1">
      <t>ヒ</t>
    </rPh>
    <phoneticPr fontId="4"/>
  </si>
  <si>
    <t>実 務 経 験 見 込 証 明 書</t>
    <rPh sb="0" eb="1">
      <t>ジツ</t>
    </rPh>
    <rPh sb="2" eb="3">
      <t>ツトム</t>
    </rPh>
    <rPh sb="4" eb="5">
      <t>ヘ</t>
    </rPh>
    <rPh sb="6" eb="7">
      <t>ゲン</t>
    </rPh>
    <rPh sb="8" eb="9">
      <t>ミ</t>
    </rPh>
    <rPh sb="10" eb="11">
      <t>コ</t>
    </rPh>
    <rPh sb="12" eb="13">
      <t>アカシ</t>
    </rPh>
    <rPh sb="14" eb="15">
      <t>アキラ</t>
    </rPh>
    <rPh sb="16" eb="17">
      <t>ショ</t>
    </rPh>
    <phoneticPr fontId="4"/>
  </si>
  <si>
    <t>年</t>
    <rPh sb="0" eb="1">
      <t>ネン</t>
    </rPh>
    <phoneticPr fontId="4"/>
  </si>
  <si>
    <t>月</t>
    <rPh sb="0" eb="1">
      <t>ツキ</t>
    </rPh>
    <phoneticPr fontId="4"/>
  </si>
  <si>
    <t>日）</t>
    <rPh sb="0" eb="1">
      <t>ヒ</t>
    </rPh>
    <phoneticPr fontId="4"/>
  </si>
  <si>
    <t>月間）</t>
    <rPh sb="0" eb="1">
      <t>ツキ</t>
    </rPh>
    <rPh sb="1" eb="2">
      <t>カン</t>
    </rPh>
    <phoneticPr fontId="4"/>
  </si>
  <si>
    <t>（</t>
    <phoneticPr fontId="4"/>
  </si>
  <si>
    <t>日　　～</t>
    <rPh sb="0" eb="1">
      <t>ヒ</t>
    </rPh>
    <phoneticPr fontId="4"/>
  </si>
  <si>
    <t>松山市長　様</t>
    <rPh sb="0" eb="2">
      <t>マツヤマ</t>
    </rPh>
    <rPh sb="2" eb="3">
      <t>シ</t>
    </rPh>
    <rPh sb="3" eb="4">
      <t>チョウ</t>
    </rPh>
    <rPh sb="5" eb="6">
      <t>サマ</t>
    </rPh>
    <phoneticPr fontId="4"/>
  </si>
  <si>
    <t>電話番号（</t>
    <rPh sb="0" eb="2">
      <t>デンワ</t>
    </rPh>
    <rPh sb="2" eb="4">
      <t>バンゴウ</t>
    </rPh>
    <phoneticPr fontId="4"/>
  </si>
  <si>
    <t>（生年月日：</t>
    <phoneticPr fontId="4"/>
  </si>
  <si>
    <t>うち業務に従事した日数</t>
    <phoneticPr fontId="4"/>
  </si>
  <si>
    <t>フリガナ</t>
    <phoneticPr fontId="4"/>
  </si>
  <si>
    <t>氏名</t>
    <rPh sb="0" eb="1">
      <t>シ</t>
    </rPh>
    <rPh sb="1" eb="2">
      <t>メイ</t>
    </rPh>
    <phoneticPr fontId="4"/>
  </si>
  <si>
    <t>住所</t>
    <rPh sb="0" eb="1">
      <t>ジュウ</t>
    </rPh>
    <rPh sb="1" eb="2">
      <t>トコロ</t>
    </rPh>
    <phoneticPr fontId="4"/>
  </si>
  <si>
    <t>郵便番号</t>
    <rPh sb="0" eb="2">
      <t>ユウビン</t>
    </rPh>
    <rPh sb="2" eb="4">
      <t>バンゴウ</t>
    </rPh>
    <phoneticPr fontId="4"/>
  </si>
  <si>
    <t>-</t>
    <phoneticPr fontId="4"/>
  </si>
  <si>
    <t>期間</t>
    <rPh sb="0" eb="2">
      <t>キカン</t>
    </rPh>
    <phoneticPr fontId="4"/>
  </si>
  <si>
    <t>従事日数</t>
    <rPh sb="0" eb="2">
      <t>ジュウジ</t>
    </rPh>
    <rPh sb="2" eb="4">
      <t>ニッスウ</t>
    </rPh>
    <phoneticPr fontId="4"/>
  </si>
  <si>
    <t>～</t>
    <phoneticPr fontId="4"/>
  </si>
  <si>
    <t>月間</t>
    <rPh sb="0" eb="1">
      <t>ツキ</t>
    </rPh>
    <rPh sb="1" eb="2">
      <t>アイダ</t>
    </rPh>
    <phoneticPr fontId="4"/>
  </si>
  <si>
    <t>～</t>
    <phoneticPr fontId="4"/>
  </si>
  <si>
    <t>備考（研修等の受講の状況等）</t>
    <rPh sb="0" eb="2">
      <t>ビコウ</t>
    </rPh>
    <rPh sb="3" eb="5">
      <t>ケンシュウ</t>
    </rPh>
    <rPh sb="5" eb="6">
      <t>トウ</t>
    </rPh>
    <rPh sb="7" eb="9">
      <t>ジュコウ</t>
    </rPh>
    <rPh sb="10" eb="12">
      <t>ジョウキョウ</t>
    </rPh>
    <rPh sb="12" eb="13">
      <t>トウ</t>
    </rPh>
    <phoneticPr fontId="4"/>
  </si>
  <si>
    <t>　「○○○」には、「管理者」、「サービス提供責任者」、「サービス管理責任者」、「相談支援専門員」、「児童発達支援管理責任者」と記載すること。</t>
    <rPh sb="10" eb="13">
      <t>カンリシャ</t>
    </rPh>
    <rPh sb="20" eb="22">
      <t>テイキョウ</t>
    </rPh>
    <rPh sb="22" eb="25">
      <t>セキニンシャ</t>
    </rPh>
    <rPh sb="32" eb="34">
      <t>カンリ</t>
    </rPh>
    <rPh sb="34" eb="37">
      <t>セキニンシャ</t>
    </rPh>
    <rPh sb="50" eb="52">
      <t>ジドウ</t>
    </rPh>
    <rPh sb="52" eb="54">
      <t>ハッタツ</t>
    </rPh>
    <rPh sb="54" eb="56">
      <t>シエン</t>
    </rPh>
    <rPh sb="56" eb="58">
      <t>カンリ</t>
    </rPh>
    <rPh sb="58" eb="60">
      <t>セキニン</t>
    </rPh>
    <rPh sb="60" eb="61">
      <t>シャ</t>
    </rPh>
    <phoneticPr fontId="4"/>
  </si>
  <si>
    <t>　「住所」、「電話番号」欄には、自宅のものを記載すること。</t>
    <rPh sb="2" eb="4">
      <t>ジュウショ</t>
    </rPh>
    <rPh sb="7" eb="9">
      <t>デンワ</t>
    </rPh>
    <rPh sb="9" eb="11">
      <t>バンゴウ</t>
    </rPh>
    <rPh sb="12" eb="13">
      <t>ラン</t>
    </rPh>
    <rPh sb="16" eb="18">
      <t>ジタク</t>
    </rPh>
    <rPh sb="22" eb="24">
      <t>キサイ</t>
    </rPh>
    <phoneticPr fontId="4"/>
  </si>
  <si>
    <t>特例による指定を不要とする旨の申出書</t>
    <phoneticPr fontId="46"/>
  </si>
  <si>
    <t>年　　月　　日　</t>
    <phoneticPr fontId="46"/>
  </si>
  <si>
    <t xml:space="preserve">  松山市長　　　　　様</t>
    <phoneticPr fontId="46"/>
  </si>
  <si>
    <t>　住　所（法人にあつては、主たる事務所の所在地）</t>
    <phoneticPr fontId="46"/>
  </si>
  <si>
    <t xml:space="preserve">   </t>
    <phoneticPr fontId="46"/>
  </si>
  <si>
    <t xml:space="preserve">申出者  </t>
    <phoneticPr fontId="46"/>
  </si>
  <si>
    <t>　氏　名（法人にあつては、名称及び代表者の氏名）　　　　　印</t>
    <rPh sb="1" eb="2">
      <t>シ</t>
    </rPh>
    <rPh sb="3" eb="4">
      <t>メイ</t>
    </rPh>
    <rPh sb="5" eb="7">
      <t>ホウジン</t>
    </rPh>
    <rPh sb="13" eb="15">
      <t>メイショウ</t>
    </rPh>
    <rPh sb="15" eb="16">
      <t>オヨ</t>
    </rPh>
    <rPh sb="17" eb="20">
      <t>ダイヒョウシャ</t>
    </rPh>
    <rPh sb="21" eb="23">
      <t>シメイ</t>
    </rPh>
    <rPh sb="29" eb="30">
      <t>イン</t>
    </rPh>
    <phoneticPr fontId="46"/>
  </si>
  <si>
    <t>事　　業　　所</t>
    <phoneticPr fontId="46"/>
  </si>
  <si>
    <t>名　称</t>
    <phoneticPr fontId="46"/>
  </si>
  <si>
    <t>所在地</t>
    <phoneticPr fontId="46"/>
  </si>
  <si>
    <t>管　　理　　者</t>
    <phoneticPr fontId="46"/>
  </si>
  <si>
    <t>氏　名</t>
    <phoneticPr fontId="46"/>
  </si>
  <si>
    <t>住　所</t>
    <phoneticPr fontId="46"/>
  </si>
  <si>
    <t>申出に係る障害児通所支援の種類</t>
    <rPh sb="5" eb="7">
      <t>ショウガイ</t>
    </rPh>
    <rPh sb="7" eb="8">
      <t>ジ</t>
    </rPh>
    <rPh sb="8" eb="10">
      <t>ツウショ</t>
    </rPh>
    <rPh sb="10" eb="12">
      <t>シエン</t>
    </rPh>
    <phoneticPr fontId="46"/>
  </si>
  <si>
    <t>□児童発達支援</t>
    <phoneticPr fontId="46"/>
  </si>
  <si>
    <t>□放課後等デイサービス</t>
    <phoneticPr fontId="46"/>
  </si>
  <si>
    <t>注１　用紙の大きさは、日本産業規格Ａ４とすること。
　２　申出者が個人の場合にあっては、記名押印に代えて署名することができる。
　３　□のある欄は、該当する□の中にレ印を付すこと。</t>
    <phoneticPr fontId="46"/>
  </si>
  <si>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</si>
  <si>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</si>
  <si>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</si>
  <si>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</si>
  <si>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合計</t>
    <rPh sb="0" eb="2">
      <t>ゴウケイ</t>
    </rPh>
    <phoneticPr fontId="4"/>
  </si>
  <si>
    <t>サービス管理責任者実践研修を修了した後、速やかに修了証書の写しを提出すること。</t>
  </si>
  <si>
    <t>　証明内容を訂正した場合は、証明権者の職印を押印すること。なお、修正液による訂正は認められません。</t>
  </si>
  <si>
    <t>　「サービス管理責任者等の配置状況」欄が「①」又は「②」の場合、「個別支援計画作成の業務内容」欄の「①～③」の全てを、「サービス管理責任者等の配置状況」欄が「③」又は「④」の場合、「個別支援計画作成の業務内容」欄の「①～⑤」の全てを実施する際に「１回」とカウントし、少なくとも概ね計１０回以上行う必要があるので留意すること。</t>
  </si>
  <si>
    <r>
      <rPr>
        <sz val="10"/>
        <rFont val="DejaVu Sans"/>
        <family val="2"/>
      </rPr>
      <t>　「業務期間（見込）」欄は、実務経験被証明者が、</t>
    </r>
    <r>
      <rPr>
        <u/>
        <sz val="10"/>
        <rFont val="DejaVu Sans"/>
        <family val="2"/>
      </rPr>
      <t>基礎研修修了後から実践研修受講開始予定日までの間</t>
    </r>
    <r>
      <rPr>
        <sz val="10"/>
        <rFont val="DejaVu Sans"/>
        <family val="2"/>
      </rPr>
      <t>に個別支援計画作成の業務を行う期間を記入すること。（６か月未満の場合は実践研修を受講することはできない。）</t>
    </r>
  </si>
  <si>
    <t>受付印</t>
  </si>
  <si>
    <t>　基礎研修修了証の写しを添付すること。</t>
  </si>
  <si>
    <t>　「サービス管理責任者等の配置状況」欄が「①」又は「②」の場合、「個別支援計画作成の業務内容」欄の「①～③」の全て、「サービス管理責任者等の配置状況」欄が「③」又は「④」の場合、「個別支援計画作成の業務内容」欄の「①～⑤」の全ての業務に従事している必要があるので留意すること。</t>
  </si>
  <si>
    <t>　施設又は事業所名欄には、実務経験被証明者が個別支援計画作成業務に従事しているサービス等の種別も記入すること。</t>
  </si>
  <si>
    <t xml:space="preserve">　サービス管理責任者等実践研修の受講要件である基礎研修修了後の実務経験「２年以上」を「６か月以上」に短縮する場合、本様式により県へ届け出ること。
　⑴～⑶全てを満たす方はサービス管理責任者等基礎研修修了後の実務経験が６か月以上でサービス管理責任者等実践研修を受講することができる。
　　⑴　基礎研修受講開始日に既にサービス管理責任者等の配置に関する実務経験要件を満たしていること。
　　⑵　個別支援計画作成の業務に従事していること。
　　⑶　本様式で個別支援計画作成の業務に従事していることについて県に届け出ること。
　なお、実務経験被証明者がサービス管理責任者等として個別支援計画作成業務にこれから従事する場合は、別途変更届を提出すること。
</t>
  </si>
  <si>
    <t>注</t>
  </si>
  <si>
    <t>回（※６）</t>
  </si>
  <si>
    <t>個別支援計画の作成の一連の業務の実施回数（見込）</t>
  </si>
  <si>
    <t>　　　年　　　月　　　日～　　　年　　　月　　　日（　　　年　　　月間）（※５）</t>
  </si>
  <si>
    <t>　業務期間（見込）</t>
  </si>
  <si>
    <t>　　　年　　　月　　　日（※４）</t>
  </si>
  <si>
    <t>基礎研修修了日</t>
  </si>
  <si>
    <t>定期的に個別支援計画の実施状況の把握及び利用者についての継続的なアセスメント（モニタリング）を行い、少なくとも６月に１回以上個別支援計画の見直しを行い、必要に応じて個別支援計画の変更を行う。</t>
  </si>
  <si>
    <t>⑤</t>
  </si>
  <si>
    <t>上記原案の内容について利用者又はその家族に対して説明し、文書により利用者の同意を得、個別支援計画を利用者に交付する。</t>
  </si>
  <si>
    <t>④</t>
  </si>
  <si>
    <t>個別支援計画の作成に係る会議を開催し、上記原案の内容について担当者等からの意見を求める。（サービス管理責任者等のもとで業務に従事する場合は、サービス管理責任者等が開催する上記会議に参画する。）</t>
  </si>
  <si>
    <t>③</t>
  </si>
  <si>
    <t>アセスメント及び支援内容の検討結果に基づき個別支援計画の原案を作成する。</t>
  </si>
  <si>
    <t>②</t>
  </si>
  <si>
    <t>利用者について面接した上でアセスメントを行い、適切な支援内容の検討を行う。</t>
  </si>
  <si>
    <t>①</t>
  </si>
  <si>
    <t>個別支援計画作成の業務内容
（複数選択可）</t>
  </si>
  <si>
    <t>令和３年度末までに基礎研修修了者となっており、サービス管理責任者等とみなして個別支援計画の作成の一連の業務に従事する。</t>
  </si>
  <si>
    <t>やむを得ない事由によりサービス管理責任者等を欠いている事業所において、サービス管理責任者等とみなして個別支援計画の作成の一連の業務に従事する。</t>
  </si>
  <si>
    <t>サービス管理責任者等を２名以上配置する必要のある事業所において、２人目以降のサービス管理責任者等として個別支援計画の作成の一連の業務に従事する。</t>
  </si>
  <si>
    <t>サービス管理責任者又は児童発達支援管理責任者（以下「サービス管理責任者等」という。）のもとで基礎研修修了者が個別支援計画の原案の作成までの一連の業務に従事する。</t>
  </si>
  <si>
    <t>サービス管理責任者等の配置状況
（※３）</t>
  </si>
  <si>
    <t>施設・事業所のサービス種別（　　　　　　　　　　　　　　　　　　　　　）</t>
  </si>
  <si>
    <t>施設又は事業所名</t>
  </si>
  <si>
    <t>現　住　所</t>
  </si>
  <si>
    <t>（生年月日　　年　　月　　日）</t>
  </si>
  <si>
    <t>氏　　名</t>
  </si>
  <si>
    <t>　　下記の者の実務経験は、以下のとおりであることを証明します。</t>
  </si>
  <si>
    <t>電話番号</t>
  </si>
  <si>
    <t>印</t>
  </si>
  <si>
    <t>代表者氏名</t>
  </si>
  <si>
    <t>所在地及び法人名称</t>
  </si>
  <si>
    <t>　　　　年　　　　月　　　　日</t>
  </si>
  <si>
    <t>松山市長　宛</t>
    <rPh sb="0" eb="4">
      <t>マツヤマシチョウ</t>
    </rPh>
    <phoneticPr fontId="4"/>
  </si>
  <si>
    <t>番　　　　　号</t>
  </si>
  <si>
    <r>
      <rPr>
        <sz val="24"/>
        <rFont val="DejaVu Sans"/>
        <family val="2"/>
      </rPr>
      <t xml:space="preserve">実 務 経 験 見 込 証 明 書
</t>
    </r>
    <r>
      <rPr>
        <sz val="11"/>
        <rFont val="DejaVu Sans"/>
        <family val="2"/>
      </rPr>
      <t>（サービス管理責任者及び児童発達支援管理責任者研修（実践研修）を実務経験６か月で受講する場合）</t>
    </r>
  </si>
  <si>
    <r>
      <t>(</t>
    </r>
    <r>
      <rPr>
        <sz val="12"/>
        <rFont val="Yu Gothic"/>
        <family val="3"/>
        <charset val="128"/>
      </rPr>
      <t>参考様式５の２)</t>
    </r>
    <rPh sb="1" eb="5">
      <t>サンコウヨウシキ</t>
    </rPh>
    <phoneticPr fontId="4"/>
  </si>
  <si>
    <t>誓　約　書</t>
    <phoneticPr fontId="4"/>
  </si>
  <si>
    <t>月</t>
    <rPh sb="0" eb="1">
      <t>ゲツ</t>
    </rPh>
    <phoneticPr fontId="4"/>
  </si>
  <si>
    <t>日</t>
    <rPh sb="0" eb="1">
      <t>ニチ</t>
    </rPh>
    <phoneticPr fontId="4"/>
  </si>
  <si>
    <t>松山市長    殿</t>
    <rPh sb="0" eb="4">
      <t>マツヤマシチョウ</t>
    </rPh>
    <phoneticPr fontId="4"/>
  </si>
  <si>
    <t xml:space="preserve">申請者    </t>
    <phoneticPr fontId="4"/>
  </si>
  <si>
    <t>（名称）</t>
    <rPh sb="1" eb="3">
      <t>メイショウ</t>
    </rPh>
    <phoneticPr fontId="4"/>
  </si>
  <si>
    <t>（代表者の職名・氏名）</t>
    <rPh sb="1" eb="4">
      <t>ダイヒョウシャ</t>
    </rPh>
    <rPh sb="5" eb="7">
      <t>ショクメイ</t>
    </rPh>
    <rPh sb="8" eb="10">
      <t>シメイ</t>
    </rPh>
    <phoneticPr fontId="4"/>
  </si>
  <si>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4"/>
  </si>
  <si>
    <t>別紙①：　障害福祉サービス事業者向け</t>
    <rPh sb="0" eb="2">
      <t>ベッシ</t>
    </rPh>
    <rPh sb="5" eb="7">
      <t>ショウガイ</t>
    </rPh>
    <rPh sb="7" eb="9">
      <t>フクシ</t>
    </rPh>
    <rPh sb="13" eb="16">
      <t>ジギョウシャ</t>
    </rPh>
    <rPh sb="16" eb="17">
      <t>ム</t>
    </rPh>
    <phoneticPr fontId="4"/>
  </si>
  <si>
    <t>別紙②：　障害者支援施設向け</t>
    <rPh sb="0" eb="2">
      <t>ベッシ</t>
    </rPh>
    <rPh sb="5" eb="8">
      <t>ショウガイシャ</t>
    </rPh>
    <rPh sb="8" eb="10">
      <t>シエン</t>
    </rPh>
    <rPh sb="12" eb="13">
      <t>ム</t>
    </rPh>
    <phoneticPr fontId="4"/>
  </si>
  <si>
    <t>別紙③：　一般相談支援事業者向け</t>
    <rPh sb="0" eb="2">
      <t>ベッシ</t>
    </rPh>
    <rPh sb="5" eb="7">
      <t>イッパン</t>
    </rPh>
    <rPh sb="7" eb="9">
      <t>ソウダン</t>
    </rPh>
    <rPh sb="9" eb="11">
      <t>シエン</t>
    </rPh>
    <rPh sb="11" eb="14">
      <t>ジギョウシャ</t>
    </rPh>
    <rPh sb="14" eb="15">
      <t>ム</t>
    </rPh>
    <phoneticPr fontId="4"/>
  </si>
  <si>
    <t>別紙④：　特定相談支援事業者向け</t>
    <rPh sb="0" eb="2">
      <t>ベッシ</t>
    </rPh>
    <rPh sb="5" eb="7">
      <t>トクテイ</t>
    </rPh>
    <rPh sb="7" eb="9">
      <t>ソウダン</t>
    </rPh>
    <rPh sb="9" eb="11">
      <t>シエン</t>
    </rPh>
    <rPh sb="11" eb="14">
      <t>ジギョウシャ</t>
    </rPh>
    <rPh sb="14" eb="15">
      <t>ム</t>
    </rPh>
    <phoneticPr fontId="4"/>
  </si>
  <si>
    <t>別紙⑤：　障害児通所支援事業者向け</t>
    <rPh sb="0" eb="2">
      <t>ベッシ</t>
    </rPh>
    <rPh sb="5" eb="8">
      <t>ショウガイジ</t>
    </rPh>
    <rPh sb="8" eb="10">
      <t>ツウショ</t>
    </rPh>
    <rPh sb="10" eb="12">
      <t>シエン</t>
    </rPh>
    <rPh sb="12" eb="15">
      <t>ジギョウシャ</t>
    </rPh>
    <rPh sb="15" eb="16">
      <t>ム</t>
    </rPh>
    <phoneticPr fontId="4"/>
  </si>
  <si>
    <t>注　該当する種別に○を付けてください。</t>
    <rPh sb="0" eb="1">
      <t>チュウ</t>
    </rPh>
    <rPh sb="2" eb="4">
      <t>ガイトウ</t>
    </rPh>
    <rPh sb="6" eb="8">
      <t>シュベツ</t>
    </rPh>
    <rPh sb="11" eb="12">
      <t>ツ</t>
    </rPh>
    <phoneticPr fontId="4"/>
  </si>
  <si>
    <t>一</t>
    <rPh sb="0" eb="1">
      <t>イチ</t>
    </rPh>
    <phoneticPr fontId="4"/>
  </si>
  <si>
    <t>申請者が都道府県の条例で定める者でないとき。</t>
    <phoneticPr fontId="4"/>
  </si>
  <si>
    <t>二</t>
    <rPh sb="0" eb="1">
      <t>ニ</t>
    </rPh>
    <phoneticPr fontId="4"/>
  </si>
  <si>
    <t>三</t>
    <rPh sb="0" eb="1">
      <t>サン</t>
    </rPh>
    <phoneticPr fontId="4"/>
  </si>
  <si>
    <t>四</t>
    <rPh sb="0" eb="1">
      <t>ヨン</t>
    </rPh>
    <phoneticPr fontId="4"/>
  </si>
  <si>
    <t>五</t>
    <rPh sb="0" eb="1">
      <t>ゴ</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</si>
  <si>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4"/>
  </si>
  <si>
    <t>五の二</t>
    <rPh sb="0" eb="1">
      <t>ゴ</t>
    </rPh>
    <rPh sb="2" eb="3">
      <t>ニ</t>
    </rPh>
    <phoneticPr fontId="4"/>
  </si>
  <si>
    <t>申請者が、労働に関する法律の規定であって政令で定めるものにより罰金の刑に処せられ、その執行を終わり、又は執行を受けることがなくなるまでの者であるとき。</t>
    <phoneticPr fontId="4"/>
  </si>
  <si>
    <t>六</t>
    <rPh sb="0" eb="1">
      <t>ロク</t>
    </rPh>
    <phoneticPr fontId="4"/>
  </si>
  <si>
    <t>七</t>
    <rPh sb="0" eb="1">
      <t>ナナ</t>
    </rPh>
    <phoneticPr fontId="4"/>
  </si>
  <si>
    <t>八</t>
    <rPh sb="0" eb="1">
      <t>ハチ</t>
    </rPh>
    <phoneticPr fontId="4"/>
  </si>
  <si>
    <t>九</t>
    <rPh sb="0" eb="1">
      <t>キュウ</t>
    </rPh>
    <phoneticPr fontId="4"/>
  </si>
  <si>
    <t>十</t>
    <rPh sb="0" eb="1">
      <t>ジュウ</t>
    </rPh>
    <phoneticPr fontId="4"/>
  </si>
  <si>
    <t>十一</t>
    <rPh sb="0" eb="1">
      <t>ジュウ</t>
    </rPh>
    <rPh sb="1" eb="2">
      <t>イチ</t>
    </rPh>
    <phoneticPr fontId="4"/>
  </si>
  <si>
    <t>十二</t>
    <rPh sb="0" eb="1">
      <t>ジュウ</t>
    </rPh>
    <rPh sb="1" eb="2">
      <t>ニ</t>
    </rPh>
    <phoneticPr fontId="4"/>
  </si>
  <si>
    <t>十三</t>
    <rPh sb="0" eb="1">
      <t>ジュウ</t>
    </rPh>
    <rPh sb="1" eb="2">
      <t>サン</t>
    </rPh>
    <phoneticPr fontId="4"/>
  </si>
  <si>
    <t>申請者が法人でないとき。</t>
    <rPh sb="4" eb="6">
      <t>ホウジン</t>
    </rPh>
    <phoneticPr fontId="4"/>
  </si>
  <si>
    <t>（別紙⑤：　障害児通所支援事業者向け）</t>
    <rPh sb="1" eb="3">
      <t>ベッシ</t>
    </rPh>
    <rPh sb="6" eb="9">
      <t>ショウガイジ</t>
    </rPh>
    <rPh sb="9" eb="11">
      <t>ツウショ</t>
    </rPh>
    <rPh sb="11" eb="13">
      <t>シエン</t>
    </rPh>
    <rPh sb="13" eb="16">
      <t>ジギョウシャ</t>
    </rPh>
    <rPh sb="16" eb="17">
      <t>ム</t>
    </rPh>
    <phoneticPr fontId="66"/>
  </si>
  <si>
    <t>児童福祉法第２１条の５の１５第３項</t>
    <rPh sb="0" eb="2">
      <t>ジドウ</t>
    </rPh>
    <rPh sb="2" eb="4">
      <t>フクシ</t>
    </rPh>
    <rPh sb="4" eb="5">
      <t>ホウ</t>
    </rPh>
    <rPh sb="5" eb="6">
      <t>ダイ</t>
    </rPh>
    <rPh sb="8" eb="9">
      <t>ジョウ</t>
    </rPh>
    <rPh sb="14" eb="15">
      <t>ダイ</t>
    </rPh>
    <rPh sb="16" eb="17">
      <t>コウ</t>
    </rPh>
    <phoneticPr fontId="66"/>
  </si>
  <si>
    <t>当該申請に係る障害児通所支援事業所の従業者の知識及び技能並びに人員が、第二十一条の五の十九第一項の都道府県の条例で定める基準を満たしていないとき。</t>
    <phoneticPr fontId="4"/>
  </si>
  <si>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4"/>
  </si>
  <si>
    <t>申請者が禁錮以上の刑に処せられ、その執行を終わり、又は執行を受けることがなくなるまでの者であるとき。</t>
    <phoneticPr fontId="4"/>
  </si>
  <si>
    <t>申請者が、労働に関する法律の規定であつて政令で定めるものにより罰金の刑に処せられ、その執行を終わり、又は執行を受けることがなくなるまでの者であるとき。</t>
    <phoneticPr fontId="4"/>
  </si>
  <si>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</si>
  <si>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4"/>
  </si>
  <si>
    <t>削除</t>
    <rPh sb="0" eb="2">
      <t>サクジョ</t>
    </rPh>
    <phoneticPr fontId="4"/>
  </si>
  <si>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4"/>
  </si>
  <si>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4"/>
  </si>
  <si>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4"/>
  </si>
  <si>
    <t>申請者が、指定の申請前五年以内に障害児通所支援に関し不正又は著しく不当な行為をした者であるとき。</t>
    <phoneticPr fontId="4"/>
  </si>
  <si>
    <t>申請者が、法人で、その役員等のうちに第四号から第六号まで又は第九号から前号までのいずれかに該当する者のあるものであるとき。</t>
    <phoneticPr fontId="4"/>
  </si>
  <si>
    <t>十四</t>
    <rPh sb="0" eb="2">
      <t>ジュウヨン</t>
    </rPh>
    <phoneticPr fontId="4"/>
  </si>
  <si>
    <t>申請者が、法人でない者で、その管理者が第四号から第六号まで又は第九号から第十二号までのいずれかに該当する者であるとき。</t>
    <phoneticPr fontId="4"/>
  </si>
  <si>
    <t>児童福祉法第２４条の２８第２項</t>
    <rPh sb="0" eb="2">
      <t>ジドウ</t>
    </rPh>
    <rPh sb="2" eb="4">
      <t>フクシ</t>
    </rPh>
    <rPh sb="4" eb="5">
      <t>ホウ</t>
    </rPh>
    <rPh sb="5" eb="6">
      <t>ダイ</t>
    </rPh>
    <rPh sb="8" eb="9">
      <t>ジョウ</t>
    </rPh>
    <rPh sb="12" eb="13">
      <t>ダイ</t>
    </rPh>
    <rPh sb="14" eb="15">
      <t>コウ</t>
    </rPh>
    <phoneticPr fontId="66"/>
  </si>
  <si>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4"/>
  </si>
  <si>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4"/>
  </si>
  <si>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</si>
  <si>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4"/>
  </si>
  <si>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4"/>
  </si>
  <si>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4"/>
  </si>
  <si>
    <t>申請者が、指定の申請前五年以内に障害児相談支援に関し不正又は著しく不当な行為をした者であるとき。</t>
    <rPh sb="16" eb="19">
      <t>ショウガイジ</t>
    </rPh>
    <rPh sb="19" eb="21">
      <t>ソウダン</t>
    </rPh>
    <rPh sb="21" eb="23">
      <t>シエン</t>
    </rPh>
    <phoneticPr fontId="4"/>
  </si>
  <si>
    <t>申請者が、法人で、その役員等のうちに第四号から第六号まで又は第九号から前号のいずれかに該当する者のあるものであるとき。</t>
    <phoneticPr fontId="4"/>
  </si>
  <si>
    <t>(参考様式８)</t>
    <phoneticPr fontId="4"/>
  </si>
  <si>
    <t>別紙⑥：　障害児相談支援事業者向け</t>
    <rPh sb="0" eb="2">
      <t>ベッシ</t>
    </rPh>
    <rPh sb="5" eb="8">
      <t>ショウガイジ</t>
    </rPh>
    <rPh sb="8" eb="10">
      <t>ソウダン</t>
    </rPh>
    <rPh sb="10" eb="12">
      <t>シエン</t>
    </rPh>
    <rPh sb="12" eb="15">
      <t>ジギョウシャ</t>
    </rPh>
    <rPh sb="15" eb="16">
      <t>ム</t>
    </rPh>
    <phoneticPr fontId="4"/>
  </si>
  <si>
    <t>サービス種別</t>
    <rPh sb="4" eb="6">
      <t>シュベツ</t>
    </rPh>
    <phoneticPr fontId="71"/>
  </si>
  <si>
    <t>事業所名</t>
    <rPh sb="0" eb="3">
      <t>ジギョウショ</t>
    </rPh>
    <rPh sb="3" eb="4">
      <t>メイ</t>
    </rPh>
    <phoneticPr fontId="71"/>
  </si>
  <si>
    <t>(1)記載する期間</t>
    <rPh sb="3" eb="5">
      <t>キサイ</t>
    </rPh>
    <rPh sb="7" eb="9">
      <t>キカン</t>
    </rPh>
    <phoneticPr fontId="4"/>
  </si>
  <si>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</si>
  <si>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71"/>
  </si>
  <si>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</si>
  <si>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</si>
  <si>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</si>
  <si>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</si>
  <si>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</si>
  <si>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</si>
  <si>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</si>
  <si>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</si>
  <si>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</si>
  <si>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</si>
  <si>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</si>
  <si>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第５週</t>
    <rPh sb="0" eb="1">
      <t>ダイ</t>
    </rPh>
    <rPh sb="2" eb="3">
      <t>シュウ</t>
    </rPh>
    <phoneticPr fontId="4"/>
  </si>
  <si>
    <t>サービス提供時間</t>
    <rPh sb="4" eb="6">
      <t>テイキョウ</t>
    </rPh>
    <rPh sb="6" eb="8">
      <t>ジカン</t>
    </rPh>
    <phoneticPr fontId="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</si>
  <si>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71"/>
  </si>
  <si>
    <t>　(1) 「４週」・「暦月」のいずれかを選択してください。</t>
    <rPh sb="7" eb="8">
      <t>シュウ</t>
    </rPh>
    <rPh sb="11" eb="12">
      <t>レキ</t>
    </rPh>
    <rPh sb="12" eb="13">
      <t>ツキ</t>
    </rPh>
    <rPh sb="20" eb="22">
      <t>センタク</t>
    </rPh>
    <phoneticPr fontId="71"/>
  </si>
  <si>
    <t>　(2) 「予定」・「実績」のいずれかを選択してください。</t>
    <rPh sb="6" eb="8">
      <t>ヨテイ</t>
    </rPh>
    <rPh sb="11" eb="13">
      <t>ジッセキ</t>
    </rPh>
    <rPh sb="20" eb="22">
      <t>センタク</t>
    </rPh>
    <phoneticPr fontId="7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</si>
  <si>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71"/>
  </si>
  <si>
    <t>　(4) 従業者の職種を入力してください。</t>
    <rPh sb="5" eb="8">
      <t>ジュウギョウシャ</t>
    </rPh>
    <rPh sb="9" eb="11">
      <t>ショクシュ</t>
    </rPh>
    <rPh sb="12" eb="14">
      <t>ニュウリョク</t>
    </rPh>
    <phoneticPr fontId="71"/>
  </si>
  <si>
    <t xml:space="preserve"> 　　 記入の順序は、職種ごとにまとめてください。</t>
    <rPh sb="4" eb="6">
      <t>キニュウ</t>
    </rPh>
    <rPh sb="7" eb="9">
      <t>ジュンジョ</t>
    </rPh>
    <rPh sb="11" eb="13">
      <t>ショクシュ</t>
    </rPh>
    <phoneticPr fontId="7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</si>
  <si>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8"/>
  </si>
  <si>
    <t>記号</t>
    <rPh sb="0" eb="2">
      <t>キゴウ</t>
    </rPh>
    <phoneticPr fontId="71"/>
  </si>
  <si>
    <t>区分</t>
    <rPh sb="0" eb="2">
      <t>クブン</t>
    </rPh>
    <phoneticPr fontId="71"/>
  </si>
  <si>
    <t>A</t>
  </si>
  <si>
    <t>常勤で専従</t>
    <rPh sb="0" eb="2">
      <t>ジョウキン</t>
    </rPh>
    <rPh sb="3" eb="5">
      <t>センジュウ</t>
    </rPh>
    <phoneticPr fontId="71"/>
  </si>
  <si>
    <t>B</t>
  </si>
  <si>
    <t>常勤で兼務</t>
    <rPh sb="0" eb="2">
      <t>ジョウキン</t>
    </rPh>
    <rPh sb="3" eb="5">
      <t>ケンム</t>
    </rPh>
    <phoneticPr fontId="71"/>
  </si>
  <si>
    <t>C</t>
  </si>
  <si>
    <t>非常勤で専従</t>
    <rPh sb="0" eb="3">
      <t>ヒジョウキン</t>
    </rPh>
    <rPh sb="4" eb="6">
      <t>センジュウ</t>
    </rPh>
    <phoneticPr fontId="71"/>
  </si>
  <si>
    <t>D</t>
  </si>
  <si>
    <t>非常勤で兼務</t>
    <rPh sb="0" eb="3">
      <t>ヒジョウキン</t>
    </rPh>
    <rPh sb="4" eb="6">
      <t>ケンム</t>
    </rPh>
    <phoneticPr fontId="71"/>
  </si>
  <si>
    <t>（注）常勤・非常勤の区分について</t>
    <rPh sb="1" eb="2">
      <t>チュウ</t>
    </rPh>
    <rPh sb="3" eb="5">
      <t>ジョウキン</t>
    </rPh>
    <rPh sb="6" eb="9">
      <t>ヒジョウキン</t>
    </rPh>
    <rPh sb="10" eb="12">
      <t>クブン</t>
    </rPh>
    <phoneticPr fontId="7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</si>
  <si>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7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</si>
  <si>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71"/>
  </si>
  <si>
    <t>　(6) 従業者の保有する資格を入力してください。</t>
    <rPh sb="5" eb="8">
      <t>ジュウギョウシャ</t>
    </rPh>
    <rPh sb="9" eb="11">
      <t>ホユウ</t>
    </rPh>
    <rPh sb="13" eb="15">
      <t>シカク</t>
    </rPh>
    <rPh sb="16" eb="18">
      <t>ニュウリョク</t>
    </rPh>
    <phoneticPr fontId="7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</si>
  <si>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7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</si>
  <si>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71"/>
  </si>
  <si>
    <t>　(7) 従業者の氏名を記入してください。</t>
    <rPh sb="5" eb="8">
      <t>ジュウギョウシャ</t>
    </rPh>
    <rPh sb="9" eb="11">
      <t>シメイ</t>
    </rPh>
    <rPh sb="12" eb="14">
      <t>キニュウ</t>
    </rPh>
    <phoneticPr fontId="7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</si>
  <si>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7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</si>
  <si>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7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</si>
  <si>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</si>
  <si>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</si>
  <si>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7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</si>
  <si>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7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</si>
  <si>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7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</si>
  <si>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7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</si>
  <si>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71"/>
  </si>
  <si>
    <t>　　　 その他、特記事項欄としてもご活用ください。</t>
    <rPh sb="6" eb="7">
      <t>タ</t>
    </rPh>
    <rPh sb="8" eb="10">
      <t>トッキ</t>
    </rPh>
    <rPh sb="10" eb="12">
      <t>ジコウ</t>
    </rPh>
    <rPh sb="12" eb="13">
      <t>ラン</t>
    </rPh>
    <rPh sb="18" eb="20">
      <t>カツヨウ</t>
    </rPh>
    <phoneticPr fontId="8"/>
  </si>
  <si>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</si>
  <si>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</si>
  <si>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特定相談支援・障害児相談支援</t>
    <rPh sb="0" eb="2">
      <t>トクテイ</t>
    </rPh>
    <rPh sb="2" eb="4">
      <t>ソウダン</t>
    </rPh>
    <rPh sb="4" eb="6">
      <t>シエン</t>
    </rPh>
    <rPh sb="7" eb="10">
      <t>ショウガイジ</t>
    </rPh>
    <rPh sb="10" eb="12">
      <t>ソウダン</t>
    </rPh>
    <rPh sb="12" eb="14">
      <t>シエン</t>
    </rPh>
    <phoneticPr fontId="71"/>
  </si>
  <si>
    <t>※選択肢にない職種については直接入力してください</t>
    <phoneticPr fontId="72"/>
  </si>
  <si>
    <t>管理者</t>
    <rPh sb="0" eb="3">
      <t>カンリシャ</t>
    </rPh>
    <phoneticPr fontId="72"/>
  </si>
  <si>
    <t>相談支援専門員</t>
    <rPh sb="0" eb="7">
      <t>ソウダンシエンセンモンイン</t>
    </rPh>
    <phoneticPr fontId="72"/>
  </si>
  <si>
    <t>相談支援員</t>
    <rPh sb="0" eb="2">
      <t>ソウダン</t>
    </rPh>
    <rPh sb="2" eb="5">
      <t>シエンイン</t>
    </rPh>
    <phoneticPr fontId="72"/>
  </si>
  <si>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4"/>
  </si>
  <si>
    <t>計</t>
    <rPh sb="0" eb="1">
      <t>ケイ</t>
    </rPh>
    <phoneticPr fontId="4"/>
  </si>
  <si>
    <t>平均利用者数</t>
    <rPh sb="0" eb="2">
      <t>ヘイキン</t>
    </rPh>
    <rPh sb="2" eb="6">
      <t>リヨウシャスウ</t>
    </rPh>
    <phoneticPr fontId="4"/>
  </si>
  <si>
    <t>相談支援専門員の数の標準</t>
    <rPh sb="0" eb="2">
      <t>ソウダン</t>
    </rPh>
    <rPh sb="2" eb="7">
      <t>シエンセンモンイン</t>
    </rPh>
    <rPh sb="8" eb="9">
      <t>カズ</t>
    </rPh>
    <rPh sb="10" eb="12">
      <t>ヒョウジュン</t>
    </rPh>
    <phoneticPr fontId="4"/>
  </si>
  <si>
    <t>障害者</t>
    <rPh sb="0" eb="3">
      <t>ショウガイシャ</t>
    </rPh>
    <phoneticPr fontId="4"/>
  </si>
  <si>
    <t>障害児</t>
    <rPh sb="0" eb="3">
      <t>ショウガイジ</t>
    </rPh>
    <phoneticPr fontId="81"/>
  </si>
  <si>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</si>
  <si>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4"/>
  </si>
  <si>
    <t>専従</t>
    <rPh sb="0" eb="2">
      <t>センジュウ</t>
    </rPh>
    <phoneticPr fontId="81"/>
  </si>
  <si>
    <t>兼務</t>
    <rPh sb="0" eb="2">
      <t>ケンム</t>
    </rPh>
    <phoneticPr fontId="4"/>
  </si>
  <si>
    <t>兼務</t>
    <rPh sb="0" eb="2">
      <t>ケンム</t>
    </rPh>
    <phoneticPr fontId="81"/>
  </si>
  <si>
    <t>常勤</t>
    <rPh sb="0" eb="2">
      <t>ジョウキン</t>
    </rPh>
    <phoneticPr fontId="4"/>
  </si>
  <si>
    <t>非常勤</t>
    <rPh sb="0" eb="3">
      <t>ヒジョウキン</t>
    </rPh>
    <phoneticPr fontId="4"/>
  </si>
  <si>
    <t>常勤換算数</t>
    <rPh sb="0" eb="5">
      <t>ジョウキンカンサンスウ</t>
    </rPh>
    <phoneticPr fontId="72"/>
  </si>
  <si>
    <t>児童発達支援・放課後等デイサービス</t>
    <rPh sb="0" eb="2">
      <t>ジドウ</t>
    </rPh>
    <rPh sb="2" eb="4">
      <t>ハッタツ</t>
    </rPh>
    <rPh sb="4" eb="6">
      <t>シエン</t>
    </rPh>
    <rPh sb="7" eb="11">
      <t>ホウカゴトウ</t>
    </rPh>
    <phoneticPr fontId="71"/>
  </si>
  <si>
    <t>(2)-2　定員</t>
    <rPh sb="6" eb="8">
      <t>テイイン</t>
    </rPh>
    <phoneticPr fontId="72"/>
  </si>
  <si>
    <t>児童発達支援管理責任者</t>
  </si>
  <si>
    <t>児童指導員</t>
    <rPh sb="0" eb="2">
      <t>ジドウ</t>
    </rPh>
    <rPh sb="2" eb="5">
      <t>シドウイン</t>
    </rPh>
    <phoneticPr fontId="72"/>
  </si>
  <si>
    <t>保育士</t>
    <rPh sb="0" eb="3">
      <t>ホイクシ</t>
    </rPh>
    <phoneticPr fontId="72"/>
  </si>
  <si>
    <t>その他職員</t>
    <rPh sb="2" eb="3">
      <t>タ</t>
    </rPh>
    <rPh sb="3" eb="5">
      <t>ショクイン</t>
    </rPh>
    <phoneticPr fontId="72"/>
  </si>
  <si>
    <t>E</t>
    <phoneticPr fontId="72"/>
  </si>
  <si>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4"/>
  </si>
  <si>
    <t>　(2) -2　定員数を入力してください。</t>
    <rPh sb="8" eb="11">
      <t>テイインスウ</t>
    </rPh>
    <rPh sb="12" eb="14">
      <t>ニュウリョク</t>
    </rPh>
    <phoneticPr fontId="72"/>
  </si>
  <si>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71"/>
  </si>
  <si>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72"/>
  </si>
  <si>
    <t>嘱託医</t>
    <rPh sb="0" eb="2">
      <t>ショクタク</t>
    </rPh>
    <phoneticPr fontId="72"/>
  </si>
  <si>
    <t>児童発達支援・児童発達支援センターであるもの</t>
    <rPh sb="0" eb="6">
      <t>ジドウハッタツシエン</t>
    </rPh>
    <rPh sb="7" eb="11">
      <t>ジドウハッタツ</t>
    </rPh>
    <rPh sb="11" eb="13">
      <t>シエン</t>
    </rPh>
    <phoneticPr fontId="72"/>
  </si>
  <si>
    <t>居宅訪問型児童発達支援</t>
    <rPh sb="0" eb="2">
      <t>キョタク</t>
    </rPh>
    <rPh sb="2" eb="4">
      <t>ホウモン</t>
    </rPh>
    <rPh sb="4" eb="5">
      <t>ガタ</t>
    </rPh>
    <rPh sb="5" eb="7">
      <t>ジドウ</t>
    </rPh>
    <rPh sb="7" eb="9">
      <t>ハッタツ</t>
    </rPh>
    <rPh sb="9" eb="11">
      <t>シエン</t>
    </rPh>
    <phoneticPr fontId="71"/>
  </si>
  <si>
    <t>児童発達支援管理責任者</t>
    <rPh sb="0" eb="2">
      <t>ジドウ</t>
    </rPh>
    <rPh sb="2" eb="6">
      <t>ハッタツシエン</t>
    </rPh>
    <rPh sb="6" eb="8">
      <t>カンリ</t>
    </rPh>
    <rPh sb="8" eb="11">
      <t>セキニンシャ</t>
    </rPh>
    <phoneticPr fontId="72"/>
  </si>
  <si>
    <t>訪問支援員</t>
    <rPh sb="0" eb="2">
      <t>ホウモン</t>
    </rPh>
    <rPh sb="2" eb="5">
      <t>シエンイン</t>
    </rPh>
    <phoneticPr fontId="72"/>
  </si>
  <si>
    <t>保育所等訪問支援</t>
    <rPh sb="0" eb="3">
      <t>ホイクショ</t>
    </rPh>
    <rPh sb="3" eb="4">
      <t>トウ</t>
    </rPh>
    <rPh sb="4" eb="6">
      <t>ホウモン</t>
    </rPh>
    <rPh sb="6" eb="8">
      <t>シエン</t>
    </rPh>
    <phoneticPr fontId="71"/>
  </si>
  <si>
    <t>（参考様式９）従業者の勤務の体制及び勤務形態一覧表</t>
    <rPh sb="1" eb="5">
      <t>サンコウヨウシキ</t>
    </rPh>
    <rPh sb="7" eb="10">
      <t>ジュウギョウシャ</t>
    </rPh>
    <rPh sb="11" eb="13">
      <t>キンム</t>
    </rPh>
    <rPh sb="14" eb="16">
      <t>タイセイ</t>
    </rPh>
    <rPh sb="16" eb="17">
      <t>オヨ</t>
    </rPh>
    <rPh sb="18" eb="20">
      <t>キンム</t>
    </rPh>
    <rPh sb="20" eb="22">
      <t>ケイタイ</t>
    </rPh>
    <rPh sb="22" eb="25">
      <t>イチランヒョウ</t>
    </rPh>
    <phoneticPr fontId="4"/>
  </si>
  <si>
    <t>（参考様式９）従業者の勤務の体制及び勤務形態一覧表</t>
    <rPh sb="1" eb="3">
      <t>サンコウ</t>
    </rPh>
    <rPh sb="3" eb="5">
      <t>ヨウシキ</t>
    </rPh>
    <rPh sb="7" eb="10">
      <t>ジュウギョウシャ</t>
    </rPh>
    <rPh sb="11" eb="13">
      <t>キンム</t>
    </rPh>
    <rPh sb="14" eb="16">
      <t>タイセイ</t>
    </rPh>
    <rPh sb="16" eb="17">
      <t>オヨ</t>
    </rPh>
    <rPh sb="18" eb="20">
      <t>キンム</t>
    </rPh>
    <rPh sb="20" eb="22">
      <t>ケイタイ</t>
    </rPh>
    <rPh sb="22" eb="24">
      <t>イチラン</t>
    </rPh>
    <rPh sb="24" eb="25">
      <t>ヒョウ</t>
    </rPh>
    <phoneticPr fontId="4"/>
  </si>
  <si>
    <t>　　　　　　　　　　　　　　　　　　　　　　　　　　　　</t>
    <phoneticPr fontId="4"/>
  </si>
  <si>
    <t>（別紙⑥：　障害児相談支援事業者向け）</t>
    <rPh sb="1" eb="3">
      <t>ベッシ</t>
    </rPh>
    <rPh sb="6" eb="9">
      <t>ショウガイジ</t>
    </rPh>
    <rPh sb="9" eb="11">
      <t>ソウダン</t>
    </rPh>
    <rPh sb="11" eb="13">
      <t>シエン</t>
    </rPh>
    <rPh sb="13" eb="16">
      <t>ジギョウシャ</t>
    </rPh>
    <rPh sb="16" eb="17">
      <t>ム</t>
    </rPh>
    <phoneticPr fontId="6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</si>
</sst>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409]d;@"/>
    <numFmt numFmtId="179" formatCode="aaa"/>
    <numFmt numFmtId="180" formatCode="[$-409]d&quot;月&quot;"/>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b/>
      <sz val="12"/>
      <name val="HGｺﾞｼｯｸM"/>
      <family val="3"/>
      <charset val="128"/>
    </font>
    <font>
      <b/>
      <sz val="11"/>
      <name val="HGｺﾞｼｯｸM"/>
      <family val="3"/>
      <charset val="128"/>
    </font>
    <font>
      <sz val="10"/>
      <name val="HGｺﾞｼｯｸM"/>
      <family val="3"/>
      <charset val="128"/>
    </font>
    <font>
      <sz val="24"/>
      <name val="HG明朝B"/>
      <family val="1"/>
      <charset val="128"/>
    </font>
    <font>
      <sz val="12"/>
      <name val="HG明朝B"/>
      <family val="1"/>
      <charset val="128"/>
    </font>
    <font>
      <sz val="10"/>
      <name val="HG明朝B"/>
      <family val="1"/>
      <charset val="128"/>
    </font>
    <font>
      <sz val="24"/>
      <name val="ＭＳ ゴシック"/>
      <family val="3"/>
      <charset val="128"/>
    </font>
    <font>
      <sz val="1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9"/>
      <name val="ＭＳ ゴシック"/>
      <family val="3"/>
      <charset val="128"/>
    </font>
    <font>
      <b/>
      <sz val="18"/>
      <color indexed="6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2"/>
      <name val="DejaVu Sans"/>
      <family val="2"/>
    </font>
    <font>
      <sz val="10"/>
      <name val="DejaVu Sans"/>
      <family val="2"/>
    </font>
    <font>
      <u/>
      <sz val="10"/>
      <name val="DejaVu Sans"/>
      <family val="2"/>
    </font>
    <font>
      <sz val="11"/>
      <name val="DejaVu Sans"/>
      <family val="2"/>
    </font>
    <font>
      <sz val="24"/>
      <name val="DejaVu Sans"/>
      <family val="2"/>
    </font>
    <font>
      <sz val="12"/>
      <name val="DejaVu Sans"/>
      <family val="3"/>
    </font>
    <font>
      <sz val="12"/>
      <name val="Yu Gothic"/>
      <family val="3"/>
      <charset val="128"/>
    </font>
    <font>
      <sz val="10"/>
      <color rgb="FF000000"/>
      <name val="Times New Roman"/>
      <family val="1"/>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8"/>
      <name val="ＭＳ Ｐゴシック"/>
      <family val="3"/>
      <charset val="128"/>
      <scheme val="minor"/>
    </font>
    <font>
      <sz val="8"/>
      <color theme="1"/>
      <name val="ＭＳ Ｐゴシック"/>
      <family val="2"/>
      <scheme val="minor"/>
    </font>
    <font>
      <b/>
      <sz val="11"/>
      <name val="ＭＳ ゴシック"/>
      <family val="3"/>
      <charset val="128"/>
    </font>
    <font>
      <sz val="10"/>
      <color theme="1"/>
      <name val="ＭＳ Ｐゴシック"/>
      <family val="3"/>
      <charset val="128"/>
      <scheme val="minor"/>
    </font>
    <font>
      <sz val="10"/>
      <color indexed="8"/>
      <name val="ＭＳ ゴシック"/>
      <family val="3"/>
      <charset val="128"/>
    </font>
    <font>
      <sz val="6"/>
      <name val="游ゴシック"/>
      <family val="3"/>
      <charset val="128"/>
    </font>
    <font>
      <sz val="11"/>
      <color theme="1"/>
      <name val="ＭＳ ゴシック"/>
      <family val="3"/>
      <charset val="128"/>
    </font>
    <font>
      <sz val="10"/>
      <color theme="1"/>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8"/>
      <color rgb="FFC00000"/>
      <name val="ＭＳ ゴシック"/>
      <family val="3"/>
      <charset val="128"/>
    </font>
    <font>
      <sz val="6"/>
      <name val="ＭＳ ゴシック"/>
      <family val="3"/>
      <charset val="128"/>
    </font>
    <font>
      <sz val="12"/>
      <color theme="0" tint="-0.249977111117893"/>
      <name val="ＭＳ ゴシック"/>
      <family val="3"/>
      <charset val="128"/>
    </font>
    <font>
      <sz val="12"/>
      <color rgb="FFC00000"/>
      <name val="ＭＳ ゴシック"/>
      <family val="3"/>
      <charset val="128"/>
    </font>
    <font>
      <sz val="10"/>
      <color rgb="FFC00000"/>
      <name val="ＭＳ ゴシック"/>
      <family val="3"/>
      <charset val="128"/>
    </font>
  </fonts>
  <fills count="47">
    <fill>
      <patternFill patternType="none"/>
    </fill>
    <fill>
      <patternFill patternType="gray125"/>
    </fill>
    <fill>
      <patternFill patternType="solid">
        <fgColor indexed="31"/>
        <bgColor indexed="64"/>
      </patternFill>
    </fill>
    <fill>
      <patternFill patternType="solid">
        <fgColor indexed="9"/>
      </patternFill>
    </fill>
    <fill>
      <patternFill patternType="solid">
        <fgColor indexed="31"/>
      </patternFill>
    </fill>
    <fill>
      <patternFill patternType="solid">
        <fgColor indexed="45"/>
        <bgColor indexed="64"/>
      </patternFill>
    </fill>
    <fill>
      <patternFill patternType="solid">
        <fgColor indexed="47"/>
      </patternFill>
    </fill>
    <fill>
      <patternFill patternType="solid">
        <fgColor indexed="45"/>
      </patternFill>
    </fill>
    <fill>
      <patternFill patternType="solid">
        <fgColor indexed="42"/>
        <bgColor indexed="64"/>
      </patternFill>
    </fill>
    <fill>
      <patternFill patternType="solid">
        <fgColor indexed="26"/>
      </patternFill>
    </fill>
    <fill>
      <patternFill patternType="solid">
        <fgColor indexed="42"/>
      </patternFill>
    </fill>
    <fill>
      <patternFill patternType="solid">
        <fgColor indexed="46"/>
        <bgColor indexed="64"/>
      </patternFill>
    </fill>
    <fill>
      <patternFill patternType="solid">
        <fgColor indexed="46"/>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2"/>
      </patternFill>
    </fill>
    <fill>
      <patternFill patternType="solid">
        <fgColor indexed="44"/>
      </patternFill>
    </fill>
    <fill>
      <patternFill patternType="solid">
        <fgColor indexed="29"/>
        <bgColor indexed="64"/>
      </patternFill>
    </fill>
    <fill>
      <patternFill patternType="solid">
        <fgColor indexed="11"/>
        <bgColor indexed="64"/>
      </patternFill>
    </fill>
    <fill>
      <patternFill patternType="solid">
        <fgColor indexed="43"/>
      </patternFill>
    </fill>
    <fill>
      <patternFill patternType="solid">
        <fgColor indexed="11"/>
      </patternFill>
    </fill>
    <fill>
      <patternFill patternType="solid">
        <fgColor indexed="51"/>
        <bgColor indexed="64"/>
      </patternFill>
    </fill>
    <fill>
      <patternFill patternType="solid">
        <fgColor indexed="51"/>
      </patternFill>
    </fill>
    <fill>
      <patternFill patternType="solid">
        <fgColor indexed="30"/>
        <bgColor indexed="64"/>
      </patternFill>
    </fill>
    <fill>
      <patternFill patternType="solid">
        <fgColor indexed="49"/>
      </patternFill>
    </fill>
    <fill>
      <patternFill patternType="solid">
        <fgColor indexed="30"/>
      </patternFill>
    </fill>
    <fill>
      <patternFill patternType="solid">
        <fgColor indexed="36"/>
        <bgColor indexed="64"/>
      </patternFill>
    </fill>
    <fill>
      <patternFill patternType="solid">
        <fgColor indexed="36"/>
      </patternFill>
    </fill>
    <fill>
      <patternFill patternType="solid">
        <fgColor indexed="49"/>
        <bgColor indexed="64"/>
      </patternFill>
    </fill>
    <fill>
      <patternFill patternType="solid">
        <fgColor indexed="52"/>
        <bgColor indexed="64"/>
      </patternFill>
    </fill>
    <fill>
      <patternFill patternType="solid">
        <fgColor indexed="52"/>
      </patternFill>
    </fill>
    <fill>
      <patternFill patternType="solid">
        <fgColor indexed="62"/>
        <bgColor indexed="64"/>
      </patternFill>
    </fill>
    <fill>
      <patternFill patternType="solid">
        <fgColor indexed="62"/>
      </patternFill>
    </fill>
    <fill>
      <patternFill patternType="solid">
        <fgColor indexed="10"/>
        <bgColor indexed="64"/>
      </patternFill>
    </fill>
    <fill>
      <patternFill patternType="solid">
        <fgColor indexed="57"/>
        <bgColor indexed="64"/>
      </patternFill>
    </fill>
    <fill>
      <patternFill patternType="solid">
        <fgColor indexed="5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1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medium">
        <color indexed="64"/>
      </right>
      <top/>
      <bottom style="thin">
        <color indexed="64"/>
      </bottom>
      <diagonal/>
    </border>
    <border>
      <left style="medium">
        <color indexed="64"/>
      </left>
      <right style="hair">
        <color indexed="64"/>
      </right>
      <top/>
      <bottom style="thin">
        <color indexed="64"/>
      </bottom>
      <diagonal/>
    </border>
    <border>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bottom/>
      <diagonal/>
    </border>
    <border>
      <left/>
      <right style="medium">
        <color indexed="8"/>
      </right>
      <top/>
      <bottom style="medium">
        <color indexed="8"/>
      </bottom>
      <diagonal/>
    </border>
    <border>
      <left/>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bottom style="thin">
        <color indexed="8"/>
      </bottom>
      <diagonal/>
    </border>
    <border>
      <left style="medium">
        <color indexed="8"/>
      </left>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top/>
      <bottom style="thin">
        <color indexed="8"/>
      </bottom>
      <diagonal/>
    </border>
    <border>
      <left style="thin">
        <color indexed="8"/>
      </left>
      <right style="medium">
        <color indexed="8"/>
      </right>
      <top/>
      <bottom/>
      <diagonal/>
    </border>
    <border>
      <left/>
      <right style="medium">
        <color indexed="8"/>
      </right>
      <top/>
      <bottom/>
      <diagonal/>
    </border>
    <border>
      <left style="thin">
        <color indexed="8"/>
      </left>
      <right/>
      <top/>
      <bottom/>
      <diagonal/>
    </border>
    <border>
      <left/>
      <right style="medium">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medium">
        <color indexed="8"/>
      </left>
      <right/>
      <top style="thin">
        <color indexed="8"/>
      </top>
      <bottom style="double">
        <color indexed="8"/>
      </bottom>
      <diagonal/>
    </border>
    <border>
      <left/>
      <right style="medium">
        <color indexed="8"/>
      </right>
      <top style="medium">
        <color indexed="8"/>
      </top>
      <bottom style="thin">
        <color indexed="8"/>
      </bottom>
      <diagonal/>
    </border>
    <border>
      <left/>
      <right/>
      <top style="medium">
        <color indexed="8"/>
      </top>
      <bottom/>
      <diagonal/>
    </border>
    <border>
      <left style="thin">
        <color indexed="8"/>
      </left>
      <right/>
      <top style="medium">
        <color indexed="8"/>
      </top>
      <bottom/>
      <diagonal/>
    </border>
    <border>
      <left style="medium">
        <color indexed="8"/>
      </left>
      <right/>
      <top style="medium">
        <color indexed="8"/>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s>
  <cellStyleXfs count="106">
    <xf numFmtId="0" fontId="0" fillId="0" borderId="0"/>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3"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11" borderId="0" applyNumberFormat="0" applyBorder="0" applyAlignment="0" applyProtection="0">
      <alignment vertical="center"/>
    </xf>
    <xf numFmtId="0" fontId="22" fillId="16" borderId="0" applyNumberFormat="0" applyBorder="0" applyAlignment="0" applyProtection="0">
      <alignment vertical="center"/>
    </xf>
    <xf numFmtId="0" fontId="22" fillId="12" borderId="0" applyNumberFormat="0" applyBorder="0" applyAlignment="0" applyProtection="0">
      <alignment vertical="center"/>
    </xf>
    <xf numFmtId="0" fontId="22" fillId="15" borderId="0" applyNumberFormat="0" applyBorder="0" applyAlignment="0" applyProtection="0">
      <alignment vertical="center"/>
    </xf>
    <xf numFmtId="0" fontId="22" fillId="22" borderId="0" applyNumberFormat="0" applyBorder="0" applyAlignment="0" applyProtection="0">
      <alignment vertical="center"/>
    </xf>
    <xf numFmtId="0" fontId="22" fillId="6"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7" borderId="0" applyNumberFormat="0" applyBorder="0" applyAlignment="0" applyProtection="0">
      <alignment vertical="center"/>
    </xf>
    <xf numFmtId="0" fontId="23" fillId="16"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3" fillId="6"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3" fillId="25"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3" fillId="27" borderId="0" applyNumberFormat="0" applyBorder="0" applyAlignment="0" applyProtection="0">
      <alignment vertical="center"/>
    </xf>
    <xf numFmtId="0" fontId="23" fillId="36"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3" fillId="37" borderId="0" applyNumberFormat="0" applyBorder="0" applyAlignment="0" applyProtection="0">
      <alignment vertical="center"/>
    </xf>
    <xf numFmtId="0" fontId="24"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38" borderId="1" applyNumberFormat="0" applyAlignment="0" applyProtection="0">
      <alignment vertical="center"/>
    </xf>
    <xf numFmtId="0" fontId="26" fillId="39" borderId="0" applyNumberFormat="0" applyBorder="0" applyAlignment="0" applyProtection="0">
      <alignment vertical="center"/>
    </xf>
    <xf numFmtId="0" fontId="3" fillId="40" borderId="2" applyNumberFormat="0" applyFont="0" applyAlignment="0" applyProtection="0">
      <alignment vertical="center"/>
    </xf>
    <xf numFmtId="0" fontId="22" fillId="9" borderId="2" applyNumberFormat="0" applyFont="0" applyAlignment="0" applyProtection="0">
      <alignment vertical="center"/>
    </xf>
    <xf numFmtId="0" fontId="3" fillId="9" borderId="2" applyNumberFormat="0" applyFont="0" applyAlignment="0" applyProtection="0">
      <alignment vertical="center"/>
    </xf>
    <xf numFmtId="0" fontId="27" fillId="0" borderId="3" applyNumberFormat="0" applyFill="0" applyAlignment="0" applyProtection="0">
      <alignment vertical="center"/>
    </xf>
    <xf numFmtId="0" fontId="28" fillId="5" borderId="0" applyNumberFormat="0" applyBorder="0" applyAlignment="0" applyProtection="0">
      <alignment vertical="center"/>
    </xf>
    <xf numFmtId="0" fontId="29" fillId="41" borderId="4" applyNumberFormat="0" applyAlignment="0" applyProtection="0">
      <alignment vertical="center"/>
    </xf>
    <xf numFmtId="0" fontId="29" fillId="3" borderId="4" applyNumberFormat="0" applyAlignment="0" applyProtection="0">
      <alignment vertical="center"/>
    </xf>
    <xf numFmtId="0" fontId="29" fillId="16" borderId="4" applyNumberFormat="0" applyAlignment="0" applyProtection="0">
      <alignment vertical="center"/>
    </xf>
    <xf numFmtId="0" fontId="30" fillId="0" borderId="0" applyNumberFormat="0" applyFill="0" applyBorder="0" applyAlignment="0" applyProtection="0">
      <alignment vertical="center"/>
    </xf>
    <xf numFmtId="0" fontId="31" fillId="0" borderId="5" applyNumberFormat="0" applyFill="0" applyAlignment="0" applyProtection="0">
      <alignment vertical="center"/>
    </xf>
    <xf numFmtId="0" fontId="42" fillId="0" borderId="6" applyNumberFormat="0" applyFill="0" applyAlignment="0" applyProtection="0">
      <alignment vertical="center"/>
    </xf>
    <xf numFmtId="0" fontId="31" fillId="0" borderId="5" applyNumberFormat="0" applyFill="0" applyAlignment="0" applyProtection="0">
      <alignment vertical="center"/>
    </xf>
    <xf numFmtId="0" fontId="32" fillId="0" borderId="7" applyNumberFormat="0" applyFill="0" applyAlignment="0" applyProtection="0">
      <alignment vertical="center"/>
    </xf>
    <xf numFmtId="0" fontId="43" fillId="0" borderId="7" applyNumberFormat="0" applyFill="0" applyAlignment="0" applyProtection="0">
      <alignment vertical="center"/>
    </xf>
    <xf numFmtId="0" fontId="32" fillId="0" borderId="7" applyNumberFormat="0" applyFill="0" applyAlignment="0" applyProtection="0">
      <alignment vertical="center"/>
    </xf>
    <xf numFmtId="0" fontId="33" fillId="0" borderId="8" applyNumberFormat="0" applyFill="0" applyAlignment="0" applyProtection="0">
      <alignment vertical="center"/>
    </xf>
    <xf numFmtId="0" fontId="44" fillId="0" borderId="9" applyNumberFormat="0" applyFill="0" applyAlignment="0" applyProtection="0">
      <alignment vertical="center"/>
    </xf>
    <xf numFmtId="0" fontId="33" fillId="0" borderId="8" applyNumberFormat="0" applyFill="0" applyAlignment="0" applyProtection="0">
      <alignment vertical="center"/>
    </xf>
    <xf numFmtId="0" fontId="3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0" applyNumberFormat="0" applyFill="0" applyAlignment="0" applyProtection="0">
      <alignment vertical="center"/>
    </xf>
    <xf numFmtId="0" fontId="34" fillId="0" borderId="11" applyNumberFormat="0" applyFill="0" applyAlignment="0" applyProtection="0">
      <alignment vertical="center"/>
    </xf>
    <xf numFmtId="0" fontId="34" fillId="0" borderId="10" applyNumberFormat="0" applyFill="0" applyAlignment="0" applyProtection="0">
      <alignment vertical="center"/>
    </xf>
    <xf numFmtId="0" fontId="35" fillId="41" borderId="12" applyNumberFormat="0" applyAlignment="0" applyProtection="0">
      <alignment vertical="center"/>
    </xf>
    <xf numFmtId="0" fontId="35" fillId="3" borderId="12" applyNumberFormat="0" applyAlignment="0" applyProtection="0">
      <alignment vertical="center"/>
    </xf>
    <xf numFmtId="0" fontId="35" fillId="16" borderId="12" applyNumberFormat="0" applyAlignment="0" applyProtection="0">
      <alignment vertical="center"/>
    </xf>
    <xf numFmtId="0" fontId="36" fillId="0" borderId="0" applyNumberFormat="0" applyFill="0" applyBorder="0" applyAlignment="0" applyProtection="0">
      <alignment vertical="center"/>
    </xf>
    <xf numFmtId="0" fontId="37" fillId="14" borderId="4" applyNumberFormat="0" applyAlignment="0" applyProtection="0">
      <alignment vertical="center"/>
    </xf>
    <xf numFmtId="0" fontId="3" fillId="0" borderId="0"/>
    <xf numFmtId="0" fontId="3" fillId="0" borderId="0"/>
    <xf numFmtId="0" fontId="3" fillId="0" borderId="0"/>
    <xf numFmtId="0" fontId="47"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3" fillId="0" borderId="0"/>
    <xf numFmtId="0" fontId="3" fillId="0" borderId="0"/>
    <xf numFmtId="0" fontId="38" fillId="8" borderId="0" applyNumberFormat="0" applyBorder="0" applyAlignment="0" applyProtection="0">
      <alignment vertical="center"/>
    </xf>
    <xf numFmtId="0" fontId="3"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56" fillId="0" borderId="0"/>
    <xf numFmtId="0" fontId="65" fillId="0" borderId="0"/>
    <xf numFmtId="0" fontId="74" fillId="0" borderId="0">
      <alignment vertical="center"/>
    </xf>
  </cellStyleXfs>
  <cellXfs count="518">
    <xf numFmtId="0" fontId="0" fillId="0" borderId="0" xfId="0"/>
    <xf numFmtId="0" fontId="6" fillId="0" borderId="0" xfId="0" applyFont="1"/>
    <xf numFmtId="0" fontId="7" fillId="0" borderId="0" xfId="0" applyFont="1"/>
    <xf numFmtId="0" fontId="7" fillId="0" borderId="13" xfId="0" applyFont="1" applyBorder="1"/>
    <xf numFmtId="0" fontId="7" fillId="0" borderId="14" xfId="0" applyFont="1" applyBorder="1"/>
    <xf numFmtId="0" fontId="7" fillId="0" borderId="15" xfId="0" applyFont="1" applyBorder="1"/>
    <xf numFmtId="0" fontId="7" fillId="0" borderId="16" xfId="0" applyFont="1" applyBorder="1"/>
    <xf numFmtId="0" fontId="7" fillId="0" borderId="17" xfId="0" applyFont="1" applyBorder="1"/>
    <xf numFmtId="0" fontId="7" fillId="0" borderId="18" xfId="0" applyFont="1" applyBorder="1"/>
    <xf numFmtId="0" fontId="7" fillId="0" borderId="19" xfId="0" applyFont="1" applyBorder="1"/>
    <xf numFmtId="0" fontId="7" fillId="0" borderId="20" xfId="0" applyFont="1" applyBorder="1"/>
    <xf numFmtId="0" fontId="7" fillId="0" borderId="0" xfId="0" applyFont="1" applyAlignment="1">
      <alignment horizontal="center"/>
    </xf>
    <xf numFmtId="0" fontId="8" fillId="0" borderId="0" xfId="0" applyFont="1"/>
    <xf numFmtId="0" fontId="7" fillId="0" borderId="0" xfId="0" applyFont="1" applyAlignment="1">
      <alignment vertical="center"/>
    </xf>
    <xf numFmtId="0" fontId="10" fillId="0" borderId="21" xfId="0" applyFont="1" applyBorder="1" applyAlignment="1">
      <alignment horizontal="center" vertical="center"/>
    </xf>
    <xf numFmtId="0" fontId="10" fillId="0" borderId="0" xfId="0" applyFont="1" applyAlignment="1">
      <alignment vertical="center"/>
    </xf>
    <xf numFmtId="0" fontId="9" fillId="0" borderId="0" xfId="0" applyFont="1" applyAlignment="1">
      <alignment vertical="center"/>
    </xf>
    <xf numFmtId="0" fontId="10" fillId="0" borderId="0" xfId="0" applyFont="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vertical="center"/>
    </xf>
    <xf numFmtId="0" fontId="10" fillId="0" borderId="25" xfId="0" applyFont="1" applyBorder="1" applyAlignment="1">
      <alignment vertical="center"/>
    </xf>
    <xf numFmtId="0" fontId="10" fillId="0" borderId="26" xfId="0" applyFont="1" applyBorder="1" applyAlignment="1">
      <alignment vertical="center"/>
    </xf>
    <xf numFmtId="0" fontId="10" fillId="0" borderId="27" xfId="0" applyFont="1" applyBorder="1" applyAlignment="1">
      <alignment vertical="center"/>
    </xf>
    <xf numFmtId="0" fontId="10" fillId="0" borderId="28" xfId="0" applyFont="1" applyBorder="1" applyAlignment="1">
      <alignment vertical="center"/>
    </xf>
    <xf numFmtId="0" fontId="10" fillId="0" borderId="29" xfId="0" applyFont="1" applyBorder="1" applyAlignment="1">
      <alignment vertical="center"/>
    </xf>
    <xf numFmtId="0" fontId="11" fillId="0" borderId="0" xfId="0" applyFont="1" applyAlignment="1">
      <alignment vertical="center"/>
    </xf>
    <xf numFmtId="0" fontId="10" fillId="0" borderId="30" xfId="0" applyFont="1" applyBorder="1" applyAlignment="1">
      <alignment vertical="center"/>
    </xf>
    <xf numFmtId="0" fontId="11" fillId="0" borderId="0" xfId="0" applyFont="1" applyAlignment="1">
      <alignment horizontal="center" vertical="top"/>
    </xf>
    <xf numFmtId="0" fontId="10" fillId="0" borderId="0" xfId="0" applyFont="1" applyAlignment="1">
      <alignment horizontal="left" vertical="center"/>
    </xf>
    <xf numFmtId="0" fontId="10" fillId="0" borderId="31" xfId="0" applyFont="1" applyBorder="1" applyAlignment="1">
      <alignment vertical="center"/>
    </xf>
    <xf numFmtId="0" fontId="10" fillId="0" borderId="32" xfId="0" applyFont="1" applyBorder="1" applyAlignment="1">
      <alignment vertical="center"/>
    </xf>
    <xf numFmtId="0" fontId="10" fillId="0" borderId="33"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0" xfId="0" applyFont="1" applyAlignment="1">
      <alignment vertical="center"/>
    </xf>
    <xf numFmtId="0" fontId="10" fillId="0" borderId="14" xfId="0" applyFont="1" applyBorder="1" applyAlignment="1">
      <alignment horizontal="left" vertical="center"/>
    </xf>
    <xf numFmtId="0" fontId="13" fillId="0" borderId="0" xfId="0" applyFont="1" applyAlignment="1">
      <alignment vertical="center"/>
    </xf>
    <xf numFmtId="0" fontId="13" fillId="0" borderId="0" xfId="0" applyFont="1" applyAlignment="1">
      <alignment vertical="top"/>
    </xf>
    <xf numFmtId="0" fontId="14" fillId="0" borderId="0" xfId="0" applyFont="1" applyAlignment="1">
      <alignment horizontal="center" vertical="center"/>
    </xf>
    <xf numFmtId="0" fontId="16" fillId="0" borderId="25" xfId="0" applyFont="1" applyBorder="1" applyAlignment="1">
      <alignment vertical="center"/>
    </xf>
    <xf numFmtId="0" fontId="10" fillId="0" borderId="34" xfId="0" applyFont="1" applyBorder="1" applyAlignment="1">
      <alignment vertical="center"/>
    </xf>
    <xf numFmtId="0" fontId="10" fillId="0" borderId="35" xfId="0" applyFont="1" applyBorder="1" applyAlignment="1">
      <alignment vertical="center"/>
    </xf>
    <xf numFmtId="0" fontId="16" fillId="0" borderId="0" xfId="0" applyFont="1" applyAlignment="1">
      <alignment vertical="center"/>
    </xf>
    <xf numFmtId="49" fontId="11" fillId="0" borderId="0" xfId="0" applyNumberFormat="1" applyFont="1" applyAlignment="1">
      <alignment horizontal="right" vertical="center"/>
    </xf>
    <xf numFmtId="49" fontId="7" fillId="0" borderId="0" xfId="97" applyNumberFormat="1" applyFont="1" applyAlignment="1">
      <alignment vertical="center"/>
    </xf>
    <xf numFmtId="49" fontId="18" fillId="0" borderId="0" xfId="97" applyNumberFormat="1" applyFont="1" applyAlignment="1">
      <alignment vertical="center"/>
    </xf>
    <xf numFmtId="49" fontId="17" fillId="0" borderId="0" xfId="97" applyNumberFormat="1" applyFont="1" applyAlignment="1">
      <alignment vertical="center"/>
    </xf>
    <xf numFmtId="49" fontId="20" fillId="0" borderId="0" xfId="97" applyNumberFormat="1" applyFont="1" applyAlignment="1">
      <alignment horizontal="center" vertical="center"/>
    </xf>
    <xf numFmtId="49" fontId="17" fillId="0" borderId="0" xfId="97" applyNumberFormat="1" applyFont="1" applyAlignment="1">
      <alignment horizontal="center" vertical="center"/>
    </xf>
    <xf numFmtId="49" fontId="7" fillId="0" borderId="0" xfId="97" applyNumberFormat="1" applyFont="1" applyAlignment="1">
      <alignment horizontal="right" vertical="center"/>
    </xf>
    <xf numFmtId="49" fontId="7" fillId="0" borderId="0" xfId="97" applyNumberFormat="1" applyFont="1" applyAlignment="1">
      <alignment horizontal="center" vertical="center"/>
    </xf>
    <xf numFmtId="49" fontId="5" fillId="0" borderId="0" xfId="97" applyNumberFormat="1" applyFont="1" applyAlignment="1">
      <alignment vertical="center"/>
    </xf>
    <xf numFmtId="49" fontId="18" fillId="0" borderId="0" xfId="93" applyNumberFormat="1" applyFont="1">
      <alignment vertical="center"/>
    </xf>
    <xf numFmtId="49" fontId="7" fillId="0" borderId="0" xfId="97" applyNumberFormat="1" applyFont="1" applyAlignment="1">
      <alignment horizontal="center" vertical="center" shrinkToFit="1"/>
    </xf>
    <xf numFmtId="49" fontId="8" fillId="0" borderId="0" xfId="93" applyNumberFormat="1" applyFont="1" applyAlignment="1">
      <alignment horizontal="right" vertical="center"/>
    </xf>
    <xf numFmtId="49" fontId="8" fillId="0" borderId="0" xfId="93" applyNumberFormat="1" applyFont="1" applyAlignment="1">
      <alignment horizontal="center" vertical="top"/>
    </xf>
    <xf numFmtId="49" fontId="19" fillId="0" borderId="0" xfId="97" applyNumberFormat="1" applyFont="1" applyAlignment="1">
      <alignment vertical="center"/>
    </xf>
    <xf numFmtId="49" fontId="8" fillId="0" borderId="0" xfId="93" applyNumberFormat="1" applyFont="1">
      <alignment vertical="center"/>
    </xf>
    <xf numFmtId="49" fontId="8" fillId="0" borderId="0" xfId="93" applyNumberFormat="1" applyFont="1" applyAlignment="1">
      <alignment vertical="top"/>
    </xf>
    <xf numFmtId="49" fontId="19" fillId="0" borderId="0" xfId="97" applyNumberFormat="1" applyFont="1" applyAlignment="1">
      <alignment horizontal="center" vertical="top"/>
    </xf>
    <xf numFmtId="49" fontId="19" fillId="0" borderId="0" xfId="97" applyNumberFormat="1" applyFont="1" applyAlignment="1">
      <alignment vertical="top" wrapText="1"/>
    </xf>
    <xf numFmtId="49" fontId="19" fillId="0" borderId="0" xfId="97" applyNumberFormat="1" applyFont="1" applyAlignment="1">
      <alignment horizontal="center" vertical="center"/>
    </xf>
    <xf numFmtId="0" fontId="6" fillId="0" borderId="0" xfId="0" applyFont="1" applyAlignment="1">
      <alignment horizontal="center"/>
    </xf>
    <xf numFmtId="0" fontId="45" fillId="0" borderId="0" xfId="0" applyFont="1"/>
    <xf numFmtId="0" fontId="3" fillId="0" borderId="0" xfId="0" applyFont="1"/>
    <xf numFmtId="0" fontId="3" fillId="0" borderId="40" xfId="0" applyFont="1" applyBorder="1" applyAlignment="1">
      <alignment vertical="center"/>
    </xf>
    <xf numFmtId="0" fontId="3" fillId="0" borderId="41" xfId="0" applyFont="1" applyBorder="1" applyAlignment="1">
      <alignment vertical="center"/>
    </xf>
    <xf numFmtId="0" fontId="3" fillId="0" borderId="41" xfId="0" applyFont="1" applyBorder="1"/>
    <xf numFmtId="0" fontId="3" fillId="0" borderId="42" xfId="0" applyFont="1" applyBorder="1"/>
    <xf numFmtId="0" fontId="0" fillId="0" borderId="40" xfId="0" applyBorder="1" applyAlignment="1">
      <alignment vertical="center"/>
    </xf>
    <xf numFmtId="0" fontId="0" fillId="0" borderId="41" xfId="0" applyBorder="1" applyAlignment="1">
      <alignment vertical="center"/>
    </xf>
    <xf numFmtId="0" fontId="0" fillId="0" borderId="41" xfId="0" applyBorder="1"/>
    <xf numFmtId="0" fontId="0" fillId="0" borderId="42" xfId="0" applyBorder="1"/>
    <xf numFmtId="0" fontId="0" fillId="0" borderId="43" xfId="0" applyBorder="1" applyAlignment="1">
      <alignment vertical="center"/>
    </xf>
    <xf numFmtId="0" fontId="0" fillId="0" borderId="44" xfId="0" applyBorder="1" applyAlignment="1">
      <alignment vertical="center"/>
    </xf>
    <xf numFmtId="0" fontId="0" fillId="0" borderId="44" xfId="0" applyBorder="1"/>
    <xf numFmtId="0" fontId="0" fillId="0" borderId="45" xfId="0" applyBorder="1"/>
    <xf numFmtId="49" fontId="7" fillId="0" borderId="14" xfId="97" applyNumberFormat="1" applyFont="1" applyBorder="1" applyAlignment="1">
      <alignment horizontal="center" vertical="center" shrinkToFit="1"/>
    </xf>
    <xf numFmtId="49" fontId="7" fillId="0" borderId="46" xfId="0" applyNumberFormat="1" applyFont="1" applyBorder="1" applyAlignment="1">
      <alignment vertical="center" shrinkToFit="1"/>
    </xf>
    <xf numFmtId="49" fontId="7" fillId="0" borderId="47" xfId="93" applyNumberFormat="1" applyFont="1" applyBorder="1" applyAlignment="1">
      <alignment vertical="center" shrinkToFit="1"/>
    </xf>
    <xf numFmtId="49" fontId="7" fillId="0" borderId="48" xfId="97" applyNumberFormat="1" applyFont="1" applyBorder="1" applyAlignment="1">
      <alignment vertical="center"/>
    </xf>
    <xf numFmtId="49" fontId="7" fillId="0" borderId="39" xfId="97" applyNumberFormat="1" applyFont="1" applyBorder="1" applyAlignment="1">
      <alignment horizontal="right" vertical="center"/>
    </xf>
    <xf numFmtId="49" fontId="7" fillId="0" borderId="49" xfId="97" applyNumberFormat="1" applyFont="1" applyBorder="1" applyAlignment="1">
      <alignment vertical="center" shrinkToFit="1"/>
    </xf>
    <xf numFmtId="49" fontId="7" fillId="0" borderId="50" xfId="97" applyNumberFormat="1" applyFont="1" applyBorder="1" applyAlignment="1">
      <alignment vertical="center" shrinkToFit="1"/>
    </xf>
    <xf numFmtId="49" fontId="7" fillId="0" borderId="0" xfId="0" applyNumberFormat="1" applyFont="1" applyAlignment="1">
      <alignment horizontal="center" vertical="center"/>
    </xf>
    <xf numFmtId="49" fontId="7" fillId="0" borderId="48" xfId="97" applyNumberFormat="1" applyFont="1" applyBorder="1" applyAlignment="1">
      <alignment horizontal="left" vertical="center" shrinkToFit="1"/>
    </xf>
    <xf numFmtId="49" fontId="5" fillId="0" borderId="51" xfId="97" applyNumberFormat="1" applyFont="1" applyBorder="1" applyAlignment="1">
      <alignment horizontal="center" vertical="center"/>
    </xf>
    <xf numFmtId="49" fontId="5" fillId="0" borderId="52" xfId="97" applyNumberFormat="1" applyFont="1" applyBorder="1" applyAlignment="1">
      <alignment vertical="center"/>
    </xf>
    <xf numFmtId="49" fontId="5" fillId="0" borderId="51" xfId="97" applyNumberFormat="1" applyFont="1" applyBorder="1" applyAlignment="1">
      <alignment horizontal="right" vertical="center"/>
    </xf>
    <xf numFmtId="49" fontId="7" fillId="0" borderId="14" xfId="97" applyNumberFormat="1" applyFont="1" applyBorder="1" applyAlignment="1">
      <alignment horizontal="right" vertical="center" shrinkToFit="1"/>
    </xf>
    <xf numFmtId="49" fontId="7" fillId="0" borderId="39" xfId="97" applyNumberFormat="1" applyFont="1" applyBorder="1" applyAlignment="1">
      <alignment horizontal="right" vertical="center" shrinkToFit="1"/>
    </xf>
    <xf numFmtId="49" fontId="7" fillId="0" borderId="50" xfId="97" applyNumberFormat="1" applyFont="1" applyBorder="1" applyAlignment="1">
      <alignment horizontal="right" vertical="center" shrinkToFit="1"/>
    </xf>
    <xf numFmtId="0" fontId="10" fillId="0" borderId="0" xfId="0" applyFont="1" applyAlignment="1">
      <alignment vertical="center" shrinkToFit="1"/>
    </xf>
    <xf numFmtId="0" fontId="10" fillId="0" borderId="15" xfId="0" applyFont="1" applyBorder="1" applyAlignment="1">
      <alignment horizontal="center" vertical="center" shrinkToFit="1"/>
    </xf>
    <xf numFmtId="49" fontId="10" fillId="0" borderId="14" xfId="0" applyNumberFormat="1" applyFont="1" applyBorder="1" applyAlignment="1">
      <alignment horizontal="center" vertical="center"/>
    </xf>
    <xf numFmtId="0" fontId="10" fillId="0" borderId="53" xfId="0" applyFont="1" applyBorder="1" applyAlignment="1">
      <alignment horizontal="center" vertical="center" shrinkToFit="1"/>
    </xf>
    <xf numFmtId="0" fontId="10" fillId="0" borderId="54" xfId="0" applyFont="1" applyBorder="1" applyAlignment="1">
      <alignment horizontal="center" vertical="center" shrinkToFit="1"/>
    </xf>
    <xf numFmtId="3" fontId="10" fillId="0" borderId="54" xfId="0" applyNumberFormat="1" applyFont="1" applyBorder="1" applyAlignment="1">
      <alignment horizontal="center" vertical="center" shrinkToFit="1"/>
    </xf>
    <xf numFmtId="0" fontId="10" fillId="0" borderId="55" xfId="0" applyFont="1" applyBorder="1" applyAlignment="1">
      <alignment vertical="center" shrinkToFit="1"/>
    </xf>
    <xf numFmtId="0" fontId="10" fillId="0" borderId="56" xfId="0" applyFont="1" applyBorder="1" applyAlignment="1">
      <alignment vertical="center" shrinkToFit="1"/>
    </xf>
    <xf numFmtId="0" fontId="10" fillId="0" borderId="57" xfId="0" applyFont="1" applyBorder="1" applyAlignment="1">
      <alignment horizontal="center" vertical="center" shrinkToFit="1"/>
    </xf>
    <xf numFmtId="0" fontId="10" fillId="0" borderId="56" xfId="0" applyFont="1" applyBorder="1" applyAlignment="1">
      <alignment horizontal="center" vertical="center" shrinkToFit="1"/>
    </xf>
    <xf numFmtId="0" fontId="10" fillId="0" borderId="58" xfId="0" applyFont="1" applyBorder="1" applyAlignment="1">
      <alignment vertical="center" shrinkToFit="1"/>
    </xf>
    <xf numFmtId="0" fontId="10" fillId="0" borderId="59" xfId="0" applyFont="1" applyBorder="1" applyAlignment="1">
      <alignment vertical="center" shrinkToFit="1"/>
    </xf>
    <xf numFmtId="0" fontId="10" fillId="0" borderId="59" xfId="0" applyFont="1" applyBorder="1" applyAlignment="1">
      <alignment horizontal="center" vertical="center" shrinkToFit="1"/>
    </xf>
    <xf numFmtId="0" fontId="10" fillId="0" borderId="60" xfId="0" applyFont="1" applyBorder="1" applyAlignment="1">
      <alignment horizontal="center" vertical="center" shrinkToFit="1"/>
    </xf>
    <xf numFmtId="0" fontId="10" fillId="0" borderId="61" xfId="0" applyFont="1" applyBorder="1" applyAlignment="1">
      <alignment horizontal="center" vertical="center" shrinkToFit="1"/>
    </xf>
    <xf numFmtId="0" fontId="10" fillId="0" borderId="0" xfId="0" applyFont="1" applyAlignment="1">
      <alignment horizontal="left" vertical="center" shrinkToFit="1"/>
    </xf>
    <xf numFmtId="0" fontId="10" fillId="0" borderId="14" xfId="0" applyFont="1" applyBorder="1" applyAlignment="1">
      <alignment horizontal="left" vertical="center" shrinkToFit="1"/>
    </xf>
    <xf numFmtId="0" fontId="13" fillId="0" borderId="0" xfId="0" applyFont="1" applyAlignment="1">
      <alignment horizontal="center" vertical="top" shrinkToFit="1"/>
    </xf>
    <xf numFmtId="0" fontId="13" fillId="0" borderId="0" xfId="0" applyFont="1" applyAlignment="1">
      <alignment vertical="top" shrinkToFit="1"/>
    </xf>
    <xf numFmtId="0" fontId="13" fillId="0" borderId="0" xfId="0" applyFont="1" applyAlignment="1">
      <alignment vertical="center" shrinkToFit="1"/>
    </xf>
    <xf numFmtId="0" fontId="48" fillId="0" borderId="20" xfId="0" applyFont="1" applyBorder="1" applyAlignment="1">
      <alignment vertical="center"/>
    </xf>
    <xf numFmtId="0" fontId="48" fillId="0" borderId="18" xfId="0" applyFont="1" applyBorder="1" applyAlignment="1">
      <alignment vertical="center"/>
    </xf>
    <xf numFmtId="0" fontId="48" fillId="0" borderId="19" xfId="0" applyFont="1" applyBorder="1" applyAlignment="1">
      <alignment vertical="center"/>
    </xf>
    <xf numFmtId="0" fontId="0" fillId="0" borderId="0" xfId="0" applyAlignment="1">
      <alignment vertical="center"/>
    </xf>
    <xf numFmtId="0" fontId="48" fillId="0" borderId="16" xfId="0" applyFont="1" applyBorder="1" applyAlignment="1">
      <alignment vertical="center"/>
    </xf>
    <xf numFmtId="0" fontId="48" fillId="0" borderId="0" xfId="0" applyFont="1" applyAlignment="1">
      <alignment vertical="center"/>
    </xf>
    <xf numFmtId="0" fontId="48" fillId="0" borderId="17" xfId="0" applyFont="1" applyBorder="1" applyAlignment="1">
      <alignment horizontal="right" vertical="center"/>
    </xf>
    <xf numFmtId="0" fontId="48" fillId="0" borderId="17" xfId="0" applyFont="1" applyBorder="1" applyAlignment="1">
      <alignment vertical="center"/>
    </xf>
    <xf numFmtId="0" fontId="48" fillId="0" borderId="0" xfId="0" applyFont="1" applyAlignment="1">
      <alignment horizontal="right" vertical="center"/>
    </xf>
    <xf numFmtId="0" fontId="48" fillId="0" borderId="21" xfId="0" applyFont="1" applyBorder="1" applyAlignment="1">
      <alignment horizontal="center" vertical="center"/>
    </xf>
    <xf numFmtId="0" fontId="48" fillId="0" borderId="20" xfId="0" applyFont="1" applyBorder="1" applyAlignment="1">
      <alignment vertical="top"/>
    </xf>
    <xf numFmtId="0" fontId="8" fillId="0" borderId="0" xfId="100" applyFont="1">
      <alignment vertical="center"/>
    </xf>
    <xf numFmtId="0" fontId="40" fillId="0" borderId="0" xfId="100" applyFont="1">
      <alignment vertical="center"/>
    </xf>
    <xf numFmtId="0" fontId="40" fillId="0" borderId="0" xfId="100" applyFont="1" applyAlignment="1">
      <alignment vertical="center" textRotation="255" shrinkToFit="1"/>
    </xf>
    <xf numFmtId="49" fontId="49" fillId="0" borderId="0" xfId="0" applyNumberFormat="1" applyFont="1" applyAlignment="1">
      <alignment vertical="center"/>
    </xf>
    <xf numFmtId="49" fontId="50" fillId="0" borderId="0" xfId="0" applyNumberFormat="1" applyFont="1" applyAlignment="1">
      <alignment vertical="center"/>
    </xf>
    <xf numFmtId="49" fontId="50" fillId="0" borderId="0" xfId="0" applyNumberFormat="1" applyFont="1" applyAlignment="1">
      <alignment horizontal="center" vertical="top"/>
    </xf>
    <xf numFmtId="49" fontId="50" fillId="0" borderId="0" xfId="0" applyNumberFormat="1" applyFont="1" applyAlignment="1">
      <alignment horizontal="right" vertical="center"/>
    </xf>
    <xf numFmtId="0" fontId="50" fillId="0" borderId="0" xfId="0" applyFont="1" applyAlignment="1">
      <alignment vertical="top"/>
    </xf>
    <xf numFmtId="49" fontId="8" fillId="0" borderId="0" xfId="0" applyNumberFormat="1" applyFont="1" applyAlignment="1">
      <alignment vertical="center"/>
    </xf>
    <xf numFmtId="49" fontId="50" fillId="0" borderId="0" xfId="0" applyNumberFormat="1" applyFont="1" applyAlignment="1">
      <alignment horizontal="right" vertical="top"/>
    </xf>
    <xf numFmtId="49" fontId="49" fillId="0" borderId="89" xfId="0" applyNumberFormat="1" applyFont="1" applyBorder="1" applyAlignment="1">
      <alignment horizontal="left" vertical="center" shrinkToFit="1"/>
    </xf>
    <xf numFmtId="49" fontId="7" fillId="0" borderId="96" xfId="0" applyNumberFormat="1" applyFont="1" applyBorder="1" applyAlignment="1">
      <alignment horizontal="center" vertical="center" shrinkToFit="1"/>
    </xf>
    <xf numFmtId="49" fontId="7" fillId="0" borderId="87" xfId="0" applyNumberFormat="1" applyFont="1" applyBorder="1" applyAlignment="1">
      <alignment horizontal="center" vertical="center"/>
    </xf>
    <xf numFmtId="49" fontId="7" fillId="0" borderId="99" xfId="0" applyNumberFormat="1" applyFont="1" applyBorder="1" applyAlignment="1">
      <alignment vertical="center"/>
    </xf>
    <xf numFmtId="49" fontId="7" fillId="0" borderId="0" xfId="0" applyNumberFormat="1" applyFont="1" applyAlignment="1">
      <alignment vertical="center"/>
    </xf>
    <xf numFmtId="49" fontId="7" fillId="0" borderId="100" xfId="0" applyNumberFormat="1" applyFont="1" applyBorder="1" applyAlignment="1">
      <alignment vertical="center"/>
    </xf>
    <xf numFmtId="49" fontId="7" fillId="0" borderId="101" xfId="0" applyNumberFormat="1" applyFont="1" applyBorder="1" applyAlignment="1">
      <alignment vertical="center"/>
    </xf>
    <xf numFmtId="49" fontId="7" fillId="0" borderId="102" xfId="0" applyNumberFormat="1" applyFont="1" applyBorder="1" applyAlignment="1">
      <alignment vertical="center"/>
    </xf>
    <xf numFmtId="49" fontId="7" fillId="0" borderId="103" xfId="0" applyNumberFormat="1" applyFont="1" applyBorder="1" applyAlignment="1">
      <alignment vertical="center"/>
    </xf>
    <xf numFmtId="49" fontId="7" fillId="0" borderId="106" xfId="0" applyNumberFormat="1" applyFont="1" applyBorder="1" applyAlignment="1">
      <alignment vertical="center"/>
    </xf>
    <xf numFmtId="49" fontId="7" fillId="0" borderId="107" xfId="0" applyNumberFormat="1" applyFont="1" applyBorder="1" applyAlignment="1">
      <alignment vertical="center"/>
    </xf>
    <xf numFmtId="49" fontId="49" fillId="0" borderId="0" xfId="0" applyNumberFormat="1" applyFont="1" applyAlignment="1">
      <alignment horizontal="right" vertical="center"/>
    </xf>
    <xf numFmtId="49" fontId="0" fillId="0" borderId="0" xfId="0" applyNumberFormat="1" applyAlignment="1">
      <alignment vertical="center"/>
    </xf>
    <xf numFmtId="49" fontId="7" fillId="0" borderId="0" xfId="0" applyNumberFormat="1" applyFont="1" applyAlignment="1">
      <alignment horizontal="right" vertical="center"/>
    </xf>
    <xf numFmtId="49" fontId="20" fillId="0" borderId="0" xfId="0" applyNumberFormat="1" applyFont="1" applyAlignment="1">
      <alignment horizontal="center" vertical="center"/>
    </xf>
    <xf numFmtId="49" fontId="54" fillId="0" borderId="0" xfId="0" applyNumberFormat="1" applyFont="1" applyAlignment="1">
      <alignment vertical="center"/>
    </xf>
    <xf numFmtId="0" fontId="57" fillId="43" borderId="0" xfId="103" applyFont="1" applyFill="1" applyAlignment="1">
      <alignment horizontal="left" vertical="center"/>
    </xf>
    <xf numFmtId="0" fontId="57" fillId="43" borderId="0" xfId="103" applyFont="1" applyFill="1" applyAlignment="1">
      <alignment horizontal="left" vertical="top"/>
    </xf>
    <xf numFmtId="0" fontId="59" fillId="43" borderId="0" xfId="103" applyFont="1" applyFill="1" applyAlignment="1">
      <alignment horizontal="center" vertical="center"/>
    </xf>
    <xf numFmtId="0" fontId="60" fillId="43" borderId="0" xfId="103" applyFont="1" applyFill="1" applyAlignment="1">
      <alignment vertical="center"/>
    </xf>
    <xf numFmtId="0" fontId="60" fillId="43" borderId="0" xfId="103" applyFont="1" applyFill="1" applyAlignment="1">
      <alignment horizontal="right" vertical="center"/>
    </xf>
    <xf numFmtId="0" fontId="60" fillId="43" borderId="0" xfId="103" applyFont="1" applyFill="1" applyAlignment="1">
      <alignment horizontal="center" vertical="center"/>
    </xf>
    <xf numFmtId="0" fontId="60" fillId="43" borderId="0" xfId="103" applyFont="1" applyFill="1" applyAlignment="1">
      <alignment horizontal="left" vertical="center"/>
    </xf>
    <xf numFmtId="0" fontId="61" fillId="43" borderId="0" xfId="103" applyFont="1" applyFill="1"/>
    <xf numFmtId="0" fontId="57" fillId="43" borderId="0" xfId="103" applyFont="1" applyFill="1" applyAlignment="1">
      <alignment horizontal="left"/>
    </xf>
    <xf numFmtId="0" fontId="58" fillId="43" borderId="0" xfId="103" applyFont="1" applyFill="1" applyAlignment="1">
      <alignment horizontal="right" vertical="top"/>
    </xf>
    <xf numFmtId="0" fontId="57" fillId="43" borderId="19" xfId="103" applyFont="1" applyFill="1" applyBorder="1"/>
    <xf numFmtId="0" fontId="60" fillId="43" borderId="0" xfId="103" applyFont="1" applyFill="1" applyAlignment="1">
      <alignment horizontal="center" vertical="top"/>
    </xf>
    <xf numFmtId="0" fontId="62" fillId="43" borderId="0" xfId="103" applyFont="1" applyFill="1" applyAlignment="1">
      <alignment vertical="top"/>
    </xf>
    <xf numFmtId="0" fontId="62" fillId="43" borderId="0" xfId="103" applyFont="1" applyFill="1" applyAlignment="1">
      <alignment vertical="top" wrapText="1"/>
    </xf>
    <xf numFmtId="0" fontId="64" fillId="43" borderId="0" xfId="103" applyFont="1" applyFill="1" applyAlignment="1">
      <alignment horizontal="left" vertical="top"/>
    </xf>
    <xf numFmtId="0" fontId="57" fillId="43" borderId="21" xfId="103" applyFont="1" applyFill="1" applyBorder="1" applyAlignment="1">
      <alignment horizontal="center" vertical="center"/>
    </xf>
    <xf numFmtId="0" fontId="57" fillId="0" borderId="21" xfId="103" applyFont="1" applyBorder="1" applyAlignment="1">
      <alignment horizontal="center" vertical="center"/>
    </xf>
    <xf numFmtId="0" fontId="57" fillId="0" borderId="0" xfId="103" applyFont="1" applyAlignment="1">
      <alignment horizontal="left" vertical="top"/>
    </xf>
    <xf numFmtId="0" fontId="67" fillId="0" borderId="0" xfId="104" applyFont="1" applyAlignment="1">
      <alignment wrapText="1"/>
    </xf>
    <xf numFmtId="0" fontId="63" fillId="0" borderId="0" xfId="104" applyFont="1"/>
    <xf numFmtId="0" fontId="65" fillId="0" borderId="0" xfId="104"/>
    <xf numFmtId="0" fontId="68" fillId="0" borderId="0" xfId="104" applyFont="1" applyAlignment="1">
      <alignment wrapText="1"/>
    </xf>
    <xf numFmtId="0" fontId="67" fillId="0" borderId="0" xfId="104" applyFont="1" applyAlignment="1">
      <alignment vertical="top"/>
    </xf>
    <xf numFmtId="0" fontId="67" fillId="0" borderId="0" xfId="104" applyFont="1" applyAlignment="1">
      <alignment vertical="top" wrapText="1"/>
    </xf>
    <xf numFmtId="0" fontId="68" fillId="0" borderId="0" xfId="104" applyFont="1"/>
    <xf numFmtId="0" fontId="69" fillId="0" borderId="0" xfId="100" applyFont="1" applyAlignment="1">
      <alignment horizontal="left" vertical="center"/>
    </xf>
    <xf numFmtId="0" fontId="7" fillId="0" borderId="0" xfId="100" applyFont="1" applyAlignment="1">
      <alignment vertical="center" textRotation="255" shrinkToFit="1"/>
    </xf>
    <xf numFmtId="0" fontId="5" fillId="0" borderId="0" xfId="100" applyFont="1" applyAlignment="1">
      <alignment horizontal="left" vertical="center"/>
    </xf>
    <xf numFmtId="0" fontId="8" fillId="0" borderId="0" xfId="100" applyFont="1" applyAlignment="1">
      <alignment horizontal="left" vertical="center"/>
    </xf>
    <xf numFmtId="0" fontId="70" fillId="0" borderId="0" xfId="90" applyFont="1">
      <alignment vertical="center"/>
    </xf>
    <xf numFmtId="0" fontId="8" fillId="0" borderId="0" xfId="100" applyFont="1" applyAlignment="1">
      <alignment horizontal="right" vertical="center"/>
    </xf>
    <xf numFmtId="0" fontId="7" fillId="0" borderId="0" xfId="100" applyFont="1">
      <alignment vertical="center"/>
    </xf>
    <xf numFmtId="0" fontId="8" fillId="0" borderId="0" xfId="100" applyFont="1" applyAlignment="1">
      <alignment horizontal="center" vertical="center"/>
    </xf>
    <xf numFmtId="0" fontId="73" fillId="0" borderId="0" xfId="90" applyFont="1">
      <alignment vertical="center"/>
    </xf>
    <xf numFmtId="0" fontId="74" fillId="0" borderId="0" xfId="90" applyFont="1">
      <alignment vertical="center"/>
    </xf>
    <xf numFmtId="0" fontId="74" fillId="0" borderId="0" xfId="90" applyFont="1" applyAlignment="1">
      <alignment horizontal="right" vertical="center"/>
    </xf>
    <xf numFmtId="0" fontId="74" fillId="46" borderId="0" xfId="90" applyFont="1" applyFill="1">
      <alignment vertical="center"/>
    </xf>
    <xf numFmtId="0" fontId="40" fillId="0" borderId="0" xfId="100" applyFont="1" applyAlignment="1">
      <alignment horizontal="center" vertical="center"/>
    </xf>
    <xf numFmtId="0" fontId="8" fillId="0" borderId="21" xfId="100" applyFont="1" applyBorder="1">
      <alignment vertical="center"/>
    </xf>
    <xf numFmtId="0" fontId="40" fillId="0" borderId="21" xfId="100" applyFont="1" applyBorder="1" applyAlignment="1">
      <alignment horizontal="center" vertical="center"/>
    </xf>
    <xf numFmtId="0" fontId="40" fillId="0" borderId="21" xfId="100" applyFont="1" applyBorder="1" applyAlignment="1">
      <alignment horizontal="center" vertical="center" wrapText="1"/>
    </xf>
    <xf numFmtId="178" fontId="40" fillId="0" borderId="21" xfId="100" applyNumberFormat="1" applyFont="1" applyBorder="1">
      <alignment vertical="center"/>
    </xf>
    <xf numFmtId="179" fontId="40" fillId="0" borderId="21" xfId="100" applyNumberFormat="1" applyFont="1" applyBorder="1">
      <alignment vertical="center"/>
    </xf>
    <xf numFmtId="0" fontId="40" fillId="44" borderId="21" xfId="100" applyFont="1" applyFill="1" applyBorder="1" applyAlignment="1">
      <alignment horizontal="center" vertical="center"/>
    </xf>
    <xf numFmtId="0" fontId="40" fillId="44" borderId="84" xfId="100" applyFont="1" applyFill="1" applyBorder="1" applyAlignment="1">
      <alignment horizontal="center" vertical="center"/>
    </xf>
    <xf numFmtId="0" fontId="40" fillId="45" borderId="21" xfId="100" applyFont="1" applyFill="1" applyBorder="1" applyAlignment="1">
      <alignment horizontal="left" vertical="center"/>
    </xf>
    <xf numFmtId="0" fontId="40" fillId="45" borderId="84" xfId="100" applyFont="1" applyFill="1" applyBorder="1" applyAlignment="1">
      <alignment horizontal="left" vertical="center"/>
    </xf>
    <xf numFmtId="0" fontId="40" fillId="42" borderId="21" xfId="100" applyFont="1" applyFill="1" applyBorder="1" applyAlignment="1">
      <alignment horizontal="right" vertical="center"/>
    </xf>
    <xf numFmtId="0" fontId="40" fillId="0" borderId="86" xfId="100" applyFont="1" applyBorder="1" applyAlignment="1">
      <alignment horizontal="right" vertical="center"/>
    </xf>
    <xf numFmtId="177" fontId="40" fillId="0" borderId="21" xfId="100" applyNumberFormat="1" applyFont="1" applyBorder="1" applyAlignment="1">
      <alignment horizontal="right" vertical="center"/>
    </xf>
    <xf numFmtId="0" fontId="40" fillId="0" borderId="21" xfId="100" applyFont="1" applyBorder="1" applyAlignment="1">
      <alignment horizontal="right" vertical="center"/>
    </xf>
    <xf numFmtId="0" fontId="40" fillId="42" borderId="26" xfId="100" applyFont="1" applyFill="1" applyBorder="1" applyAlignment="1">
      <alignment horizontal="right" vertical="center"/>
    </xf>
    <xf numFmtId="0" fontId="40" fillId="0" borderId="109" xfId="100" applyFont="1" applyBorder="1" applyAlignment="1">
      <alignment horizontal="right" vertical="center"/>
    </xf>
    <xf numFmtId="0" fontId="75" fillId="0" borderId="0" xfId="100" applyFont="1" applyAlignment="1">
      <alignment horizontal="center" vertical="center"/>
    </xf>
    <xf numFmtId="0" fontId="75" fillId="0" borderId="0" xfId="105" applyFont="1" applyAlignment="1">
      <alignment horizontal="center" vertical="center"/>
    </xf>
    <xf numFmtId="0" fontId="75" fillId="0" borderId="0" xfId="100" applyFont="1">
      <alignment vertical="center"/>
    </xf>
    <xf numFmtId="0" fontId="76" fillId="0" borderId="0" xfId="105" applyFont="1" applyAlignment="1">
      <alignment horizontal="center" vertical="center"/>
    </xf>
    <xf numFmtId="0" fontId="76" fillId="0" borderId="0" xfId="100" applyFont="1">
      <alignment vertical="center"/>
    </xf>
    <xf numFmtId="0" fontId="76" fillId="0" borderId="0" xfId="100" applyFont="1" applyAlignment="1">
      <alignment horizontal="center" vertical="center"/>
    </xf>
    <xf numFmtId="0" fontId="40" fillId="0" borderId="0" xfId="100" applyFont="1" applyAlignment="1">
      <alignment horizontal="left" vertical="center"/>
    </xf>
    <xf numFmtId="0" fontId="40" fillId="0" borderId="21" xfId="100" applyFont="1" applyBorder="1" applyAlignment="1">
      <alignment vertical="center" textRotation="255" shrinkToFit="1"/>
    </xf>
    <xf numFmtId="0" fontId="74" fillId="46" borderId="21" xfId="90" applyFont="1" applyFill="1" applyBorder="1">
      <alignment vertical="center"/>
    </xf>
    <xf numFmtId="0" fontId="40" fillId="44" borderId="21" xfId="100" applyFont="1" applyFill="1" applyBorder="1" applyAlignment="1">
      <alignment horizontal="left" vertical="center"/>
    </xf>
    <xf numFmtId="0" fontId="40" fillId="45" borderId="21" xfId="100" applyFont="1" applyFill="1" applyBorder="1">
      <alignment vertical="center"/>
    </xf>
    <xf numFmtId="0" fontId="40" fillId="45" borderId="84" xfId="100" applyFont="1" applyFill="1" applyBorder="1">
      <alignment vertical="center"/>
    </xf>
    <xf numFmtId="180" fontId="40" fillId="0" borderId="21" xfId="100" applyNumberFormat="1" applyFont="1" applyBorder="1" applyAlignment="1">
      <alignment horizontal="center" vertical="center"/>
    </xf>
    <xf numFmtId="0" fontId="40" fillId="0" borderId="84" xfId="105" applyFont="1" applyBorder="1" applyAlignment="1">
      <alignment horizontal="center" vertical="center"/>
    </xf>
    <xf numFmtId="0" fontId="40" fillId="0" borderId="21" xfId="105" applyFont="1" applyBorder="1" applyAlignment="1">
      <alignment horizontal="center" vertical="center"/>
    </xf>
    <xf numFmtId="0" fontId="8" fillId="0" borderId="0" xfId="105" applyFont="1" applyAlignment="1">
      <alignment horizontal="center" vertical="center"/>
    </xf>
    <xf numFmtId="0" fontId="8" fillId="0" borderId="0" xfId="90" applyFont="1">
      <alignment vertical="center"/>
    </xf>
    <xf numFmtId="0" fontId="8" fillId="0" borderId="0" xfId="90" applyFont="1" applyAlignment="1">
      <alignment horizontal="right" vertical="center"/>
    </xf>
    <xf numFmtId="0" fontId="74" fillId="46" borderId="26" xfId="90" applyFont="1" applyFill="1" applyBorder="1">
      <alignment vertical="center"/>
    </xf>
    <xf numFmtId="0" fontId="82" fillId="0" borderId="0" xfId="100" applyFont="1">
      <alignment vertical="center"/>
    </xf>
    <xf numFmtId="0" fontId="83" fillId="0" borderId="0" xfId="100" applyFont="1">
      <alignment vertical="center"/>
    </xf>
    <xf numFmtId="0" fontId="39" fillId="0" borderId="0" xfId="100" applyFont="1">
      <alignment vertical="center"/>
    </xf>
    <xf numFmtId="0" fontId="47" fillId="0" borderId="0" xfId="90">
      <alignment vertical="center"/>
    </xf>
    <xf numFmtId="0" fontId="0" fillId="0" borderId="21" xfId="0" applyBorder="1" applyAlignment="1">
      <alignment vertical="center"/>
    </xf>
    <xf numFmtId="0" fontId="3" fillId="0" borderId="21" xfId="0" applyFont="1" applyBorder="1" applyAlignment="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4" xfId="0" applyFont="1" applyBorder="1"/>
    <xf numFmtId="0" fontId="3" fillId="0" borderId="15" xfId="0" applyFont="1" applyBorder="1"/>
    <xf numFmtId="0" fontId="3" fillId="0" borderId="16" xfId="0" applyFont="1" applyBorder="1"/>
    <xf numFmtId="0" fontId="3" fillId="0" borderId="0" xfId="0" applyFont="1"/>
    <xf numFmtId="0" fontId="3" fillId="0" borderId="17" xfId="0" applyFont="1" applyBorder="1"/>
    <xf numFmtId="0" fontId="0" fillId="0" borderId="13" xfId="0" applyBorder="1" applyAlignment="1">
      <alignment vertical="center" wrapText="1"/>
    </xf>
    <xf numFmtId="0" fontId="3" fillId="0" borderId="14" xfId="0" applyFont="1" applyBorder="1" applyAlignment="1">
      <alignment vertical="center"/>
    </xf>
    <xf numFmtId="0" fontId="3" fillId="0" borderId="15" xfId="0" applyFont="1"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48" fillId="0" borderId="21" xfId="0" applyFont="1" applyBorder="1" applyAlignment="1">
      <alignment horizontal="center" vertical="center" wrapText="1"/>
    </xf>
    <xf numFmtId="0" fontId="48" fillId="0" borderId="21" xfId="0" applyFont="1" applyBorder="1" applyAlignment="1">
      <alignment horizontal="center" vertical="center"/>
    </xf>
    <xf numFmtId="0" fontId="48" fillId="0" borderId="13" xfId="0" applyFont="1" applyBorder="1" applyAlignment="1">
      <alignment vertical="center"/>
    </xf>
    <xf numFmtId="0" fontId="48" fillId="0" borderId="14" xfId="0" applyFont="1" applyBorder="1" applyAlignment="1">
      <alignment vertical="center"/>
    </xf>
    <xf numFmtId="0" fontId="48" fillId="0" borderId="15" xfId="0" applyFont="1" applyBorder="1" applyAlignment="1">
      <alignment vertical="center"/>
    </xf>
    <xf numFmtId="0" fontId="48" fillId="0" borderId="18" xfId="0" applyFont="1" applyBorder="1" applyAlignment="1">
      <alignment vertical="center"/>
    </xf>
    <xf numFmtId="0" fontId="48" fillId="0" borderId="19" xfId="0" applyFont="1" applyBorder="1" applyAlignment="1">
      <alignment vertical="center"/>
    </xf>
    <xf numFmtId="0" fontId="48" fillId="0" borderId="20" xfId="0" applyFont="1" applyBorder="1" applyAlignment="1">
      <alignment vertical="center"/>
    </xf>
    <xf numFmtId="0" fontId="48" fillId="0" borderId="0" xfId="0" applyFont="1" applyAlignment="1">
      <alignment vertical="top" wrapText="1"/>
    </xf>
    <xf numFmtId="0" fontId="48" fillId="0" borderId="13" xfId="0" applyFont="1" applyBorder="1" applyAlignment="1">
      <alignment horizontal="center" vertical="center"/>
    </xf>
    <xf numFmtId="0" fontId="48" fillId="0" borderId="14" xfId="0" applyFont="1" applyBorder="1" applyAlignment="1">
      <alignment horizontal="center" vertical="center"/>
    </xf>
    <xf numFmtId="0" fontId="48" fillId="0" borderId="15" xfId="0" applyFont="1" applyBorder="1" applyAlignment="1">
      <alignment horizontal="center" vertical="center"/>
    </xf>
    <xf numFmtId="0" fontId="48" fillId="0" borderId="27" xfId="0" applyFont="1" applyBorder="1" applyAlignment="1">
      <alignment horizontal="center" vertical="center"/>
    </xf>
    <xf numFmtId="0" fontId="48" fillId="0" borderId="26" xfId="0" applyFont="1" applyBorder="1" applyAlignment="1">
      <alignment horizontal="center" vertical="center"/>
    </xf>
    <xf numFmtId="0" fontId="48" fillId="0" borderId="36" xfId="0" applyFont="1" applyBorder="1" applyAlignment="1">
      <alignment horizontal="center" vertical="center"/>
    </xf>
    <xf numFmtId="0" fontId="48" fillId="0" borderId="33" xfId="0" applyFont="1" applyBorder="1" applyAlignment="1">
      <alignment horizontal="center" vertical="center"/>
    </xf>
    <xf numFmtId="0" fontId="7" fillId="0" borderId="36" xfId="0" applyFont="1" applyBorder="1" applyAlignment="1">
      <alignment horizontal="left" vertical="center"/>
    </xf>
    <xf numFmtId="0" fontId="7" fillId="0" borderId="32" xfId="0" applyFont="1" applyBorder="1" applyAlignment="1">
      <alignment horizontal="left" vertical="center"/>
    </xf>
    <xf numFmtId="0" fontId="7" fillId="0" borderId="33" xfId="0" applyFont="1" applyBorder="1" applyAlignment="1">
      <alignment horizontal="left" vertical="center"/>
    </xf>
    <xf numFmtId="0" fontId="7" fillId="0" borderId="36"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10" fillId="0" borderId="64" xfId="0" applyFont="1" applyBorder="1" applyAlignment="1">
      <alignment horizontal="center" vertical="center"/>
    </xf>
    <xf numFmtId="0" fontId="10" fillId="0" borderId="65" xfId="0" applyFont="1" applyBorder="1" applyAlignment="1">
      <alignment horizontal="center" vertical="center"/>
    </xf>
    <xf numFmtId="0" fontId="10" fillId="0" borderId="51" xfId="0" applyFont="1" applyBorder="1" applyAlignment="1">
      <alignment horizontal="center" vertical="center"/>
    </xf>
    <xf numFmtId="0" fontId="10" fillId="0" borderId="66" xfId="0" applyFont="1" applyBorder="1" applyAlignment="1">
      <alignment horizontal="center" vertical="center"/>
    </xf>
    <xf numFmtId="0" fontId="10" fillId="0" borderId="25" xfId="0" applyFont="1" applyBorder="1" applyAlignment="1">
      <alignment horizontal="left" vertical="center"/>
    </xf>
    <xf numFmtId="0" fontId="10" fillId="0" borderId="0" xfId="0" applyFont="1" applyAlignment="1">
      <alignment horizontal="left" vertical="center"/>
    </xf>
    <xf numFmtId="0" fontId="10" fillId="0" borderId="17" xfId="0" applyFont="1" applyBorder="1" applyAlignment="1">
      <alignment horizontal="left" vertical="center"/>
    </xf>
    <xf numFmtId="176" fontId="10" fillId="0" borderId="25" xfId="0" applyNumberFormat="1" applyFont="1" applyBorder="1" applyAlignment="1">
      <alignment horizontal="left" vertical="center" wrapText="1"/>
    </xf>
    <xf numFmtId="176" fontId="10" fillId="0" borderId="0" xfId="0" applyNumberFormat="1" applyFont="1" applyAlignment="1">
      <alignment horizontal="left" vertical="center" wrapText="1"/>
    </xf>
    <xf numFmtId="176" fontId="10" fillId="0" borderId="17" xfId="0" applyNumberFormat="1" applyFont="1" applyBorder="1" applyAlignment="1">
      <alignment horizontal="left" vertical="center" wrapText="1"/>
    </xf>
    <xf numFmtId="0" fontId="9"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right" vertical="center"/>
    </xf>
    <xf numFmtId="0" fontId="10" fillId="0" borderId="55" xfId="0" applyFont="1" applyBorder="1" applyAlignment="1">
      <alignment vertical="center"/>
    </xf>
    <xf numFmtId="0" fontId="10" fillId="0" borderId="56" xfId="0" applyFont="1" applyBorder="1" applyAlignment="1">
      <alignment vertical="center"/>
    </xf>
    <xf numFmtId="0" fontId="10" fillId="0" borderId="57" xfId="0" applyFont="1" applyBorder="1" applyAlignment="1">
      <alignment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3" fillId="0" borderId="0" xfId="0" applyFont="1" applyAlignment="1">
      <alignment horizontal="left" vertical="top" wrapText="1"/>
    </xf>
    <xf numFmtId="0" fontId="10" fillId="0" borderId="58" xfId="0" applyFont="1" applyBorder="1" applyAlignment="1">
      <alignment vertical="center"/>
    </xf>
    <xf numFmtId="0" fontId="10" fillId="0" borderId="59" xfId="0" applyFont="1" applyBorder="1" applyAlignment="1">
      <alignment vertical="center"/>
    </xf>
    <xf numFmtId="0" fontId="10" fillId="0" borderId="60" xfId="0" applyFont="1" applyBorder="1" applyAlignment="1">
      <alignment vertical="center"/>
    </xf>
    <xf numFmtId="0" fontId="10" fillId="0" borderId="58" xfId="0" applyFont="1" applyBorder="1" applyAlignment="1">
      <alignment horizontal="right" vertical="center"/>
    </xf>
    <xf numFmtId="0" fontId="10" fillId="0" borderId="59" xfId="0" applyFont="1" applyBorder="1" applyAlignment="1">
      <alignment horizontal="right" vertical="center"/>
    </xf>
    <xf numFmtId="0" fontId="10" fillId="0" borderId="13" xfId="0" applyFont="1" applyBorder="1" applyAlignment="1">
      <alignment horizontal="left" vertical="top"/>
    </xf>
    <xf numFmtId="0" fontId="10" fillId="0" borderId="14" xfId="0" applyFont="1" applyBorder="1" applyAlignment="1">
      <alignment horizontal="left" vertical="top"/>
    </xf>
    <xf numFmtId="0" fontId="10" fillId="0" borderId="15" xfId="0" applyFont="1" applyBorder="1" applyAlignment="1">
      <alignment horizontal="left" vertical="top"/>
    </xf>
    <xf numFmtId="0" fontId="10" fillId="0" borderId="16" xfId="0" applyFont="1" applyBorder="1" applyAlignment="1">
      <alignment horizontal="left" vertical="top"/>
    </xf>
    <xf numFmtId="0" fontId="10" fillId="0" borderId="0" xfId="0" applyFont="1" applyAlignment="1">
      <alignment horizontal="left" vertical="top"/>
    </xf>
    <xf numFmtId="0" fontId="10" fillId="0" borderId="17" xfId="0" applyFont="1" applyBorder="1" applyAlignment="1">
      <alignment horizontal="left" vertical="top"/>
    </xf>
    <xf numFmtId="0" fontId="10" fillId="0" borderId="18" xfId="0" applyFont="1" applyBorder="1" applyAlignment="1">
      <alignment horizontal="left" vertical="top"/>
    </xf>
    <xf numFmtId="0" fontId="10" fillId="0" borderId="19" xfId="0" applyFont="1" applyBorder="1" applyAlignment="1">
      <alignment horizontal="left" vertical="top"/>
    </xf>
    <xf numFmtId="0" fontId="10" fillId="0" borderId="20" xfId="0" applyFont="1" applyBorder="1" applyAlignment="1">
      <alignment horizontal="left" vertical="top"/>
    </xf>
    <xf numFmtId="0" fontId="10" fillId="0" borderId="36"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53" xfId="0" applyFont="1" applyBorder="1" applyAlignment="1">
      <alignment vertical="center"/>
    </xf>
    <xf numFmtId="0" fontId="10" fillId="0" borderId="54" xfId="0" applyFont="1" applyBorder="1" applyAlignment="1">
      <alignment vertical="center"/>
    </xf>
    <xf numFmtId="0" fontId="10" fillId="0" borderId="61" xfId="0" applyFont="1" applyBorder="1" applyAlignment="1">
      <alignment vertical="center"/>
    </xf>
    <xf numFmtId="0" fontId="10" fillId="0" borderId="53" xfId="0" applyFont="1" applyBorder="1" applyAlignment="1">
      <alignment horizontal="right" vertical="center"/>
    </xf>
    <xf numFmtId="0" fontId="10" fillId="0" borderId="54" xfId="0" applyFont="1" applyBorder="1" applyAlignment="1">
      <alignment horizontal="right" vertical="center"/>
    </xf>
    <xf numFmtId="3" fontId="10" fillId="0" borderId="55" xfId="0" applyNumberFormat="1" applyFont="1" applyBorder="1" applyAlignment="1">
      <alignment horizontal="center" vertical="center" shrinkToFit="1"/>
    </xf>
    <xf numFmtId="3" fontId="10" fillId="0" borderId="56" xfId="0" applyNumberFormat="1" applyFont="1" applyBorder="1" applyAlignment="1">
      <alignment horizontal="center" vertical="center" shrinkToFit="1"/>
    </xf>
    <xf numFmtId="3" fontId="10" fillId="0" borderId="57" xfId="0" applyNumberFormat="1" applyFont="1" applyBorder="1" applyAlignment="1">
      <alignment horizontal="center" vertical="center" shrinkToFit="1"/>
    </xf>
    <xf numFmtId="0" fontId="10" fillId="0" borderId="55" xfId="0" applyFont="1" applyBorder="1" applyAlignment="1">
      <alignment horizontal="center" vertical="center" shrinkToFit="1"/>
    </xf>
    <xf numFmtId="0" fontId="10" fillId="0" borderId="56" xfId="0" applyFont="1" applyBorder="1" applyAlignment="1">
      <alignment horizontal="center" vertical="center" shrinkToFit="1"/>
    </xf>
    <xf numFmtId="0" fontId="10" fillId="0" borderId="57" xfId="0" applyFont="1" applyBorder="1" applyAlignment="1">
      <alignment horizontal="center" vertical="center" shrinkToFit="1"/>
    </xf>
    <xf numFmtId="0" fontId="10" fillId="0" borderId="58" xfId="0" applyFont="1" applyBorder="1" applyAlignment="1">
      <alignment horizontal="center" vertical="center" shrinkToFit="1"/>
    </xf>
    <xf numFmtId="0" fontId="10" fillId="0" borderId="59" xfId="0" applyFont="1" applyBorder="1" applyAlignment="1">
      <alignment horizontal="center" vertical="center" shrinkToFit="1"/>
    </xf>
    <xf numFmtId="0" fontId="10" fillId="0" borderId="60" xfId="0" applyFont="1" applyBorder="1" applyAlignment="1">
      <alignment horizontal="center" vertical="center" shrinkToFit="1"/>
    </xf>
    <xf numFmtId="3" fontId="10" fillId="0" borderId="13" xfId="0" applyNumberFormat="1" applyFont="1" applyBorder="1" applyAlignment="1">
      <alignment vertical="center" shrinkToFit="1"/>
    </xf>
    <xf numFmtId="3" fontId="10" fillId="0" borderId="14" xfId="0" applyNumberFormat="1" applyFont="1" applyBorder="1" applyAlignment="1">
      <alignment vertical="center" shrinkToFit="1"/>
    </xf>
    <xf numFmtId="3" fontId="10" fillId="0" borderId="15" xfId="0" applyNumberFormat="1" applyFont="1" applyBorder="1" applyAlignment="1">
      <alignment vertical="center" shrinkToFit="1"/>
    </xf>
    <xf numFmtId="0" fontId="10" fillId="0" borderId="53" xfId="0" applyFont="1" applyBorder="1" applyAlignment="1">
      <alignment vertical="center" shrinkToFit="1"/>
    </xf>
    <xf numFmtId="0" fontId="10" fillId="0" borderId="54" xfId="0" applyFont="1" applyBorder="1" applyAlignment="1">
      <alignment vertical="center" shrinkToFit="1"/>
    </xf>
    <xf numFmtId="0" fontId="10" fillId="0" borderId="61" xfId="0" applyFont="1" applyBorder="1" applyAlignment="1">
      <alignment vertical="center" shrinkToFit="1"/>
    </xf>
    <xf numFmtId="0" fontId="10" fillId="0" borderId="67" xfId="0" applyFont="1" applyBorder="1" applyAlignment="1">
      <alignment vertical="center"/>
    </xf>
    <xf numFmtId="0" fontId="10" fillId="0" borderId="32" xfId="0" applyFont="1" applyBorder="1" applyAlignment="1">
      <alignment vertical="center"/>
    </xf>
    <xf numFmtId="0" fontId="10" fillId="0" borderId="33" xfId="0" applyFont="1" applyBorder="1" applyAlignment="1">
      <alignment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68" xfId="0" applyFont="1" applyBorder="1" applyAlignment="1">
      <alignment horizontal="center" vertical="center"/>
    </xf>
    <xf numFmtId="49" fontId="10" fillId="0" borderId="14" xfId="0" applyNumberFormat="1" applyFont="1" applyBorder="1" applyAlignment="1">
      <alignment horizontal="right" vertical="center"/>
    </xf>
    <xf numFmtId="49" fontId="10" fillId="0" borderId="14" xfId="0" applyNumberFormat="1" applyFont="1" applyBorder="1" applyAlignment="1">
      <alignment vertical="center"/>
    </xf>
    <xf numFmtId="49" fontId="10" fillId="0" borderId="15" xfId="0" applyNumberFormat="1" applyFont="1" applyBorder="1" applyAlignment="1">
      <alignment vertical="center"/>
    </xf>
    <xf numFmtId="0" fontId="10" fillId="0" borderId="70" xfId="0" applyFont="1" applyBorder="1" applyAlignment="1">
      <alignment vertical="center"/>
    </xf>
    <xf numFmtId="0" fontId="10" fillId="0" borderId="19" xfId="0" applyFont="1" applyBorder="1" applyAlignment="1">
      <alignment vertical="center"/>
    </xf>
    <xf numFmtId="0" fontId="10" fillId="0" borderId="20" xfId="0" applyFont="1" applyBorder="1" applyAlignment="1">
      <alignment vertical="center"/>
    </xf>
    <xf numFmtId="0" fontId="12" fillId="0" borderId="0" xfId="0" applyFont="1" applyAlignment="1">
      <alignment horizontal="center" vertical="center"/>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68" xfId="0" applyFont="1" applyBorder="1" applyAlignment="1">
      <alignment horizontal="center" vertical="center" shrinkToFit="1"/>
    </xf>
    <xf numFmtId="0" fontId="10" fillId="0" borderId="69" xfId="0" applyFont="1" applyBorder="1" applyAlignment="1">
      <alignment horizontal="center" vertical="center" shrinkToFit="1"/>
    </xf>
    <xf numFmtId="0" fontId="10" fillId="0" borderId="70"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0" xfId="0" applyFont="1" applyAlignment="1">
      <alignment horizontal="center" vertical="center" shrinkToFit="1"/>
    </xf>
    <xf numFmtId="0" fontId="10" fillId="0" borderId="19"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16" xfId="0" applyFont="1" applyBorder="1" applyAlignment="1">
      <alignment horizontal="center" vertical="center"/>
    </xf>
    <xf numFmtId="0" fontId="10" fillId="0" borderId="0" xfId="0" applyFont="1" applyAlignment="1">
      <alignment horizontal="center" vertical="center"/>
    </xf>
    <xf numFmtId="0" fontId="10" fillId="0" borderId="69" xfId="0" applyFont="1" applyBorder="1" applyAlignment="1">
      <alignment vertical="center"/>
    </xf>
    <xf numFmtId="0" fontId="10" fillId="0" borderId="0" xfId="0" applyFont="1" applyAlignment="1">
      <alignment vertical="center"/>
    </xf>
    <xf numFmtId="0" fontId="10" fillId="0" borderId="17" xfId="0" applyFont="1" applyBorder="1" applyAlignment="1">
      <alignment vertical="center"/>
    </xf>
    <xf numFmtId="49" fontId="7" fillId="0" borderId="39" xfId="97" applyNumberFormat="1" applyFont="1" applyBorder="1" applyAlignment="1">
      <alignment horizontal="center" vertical="center"/>
    </xf>
    <xf numFmtId="49" fontId="7" fillId="0" borderId="14" xfId="97" applyNumberFormat="1" applyFont="1" applyBorder="1" applyAlignment="1">
      <alignment horizontal="center" vertical="center"/>
    </xf>
    <xf numFmtId="49" fontId="7" fillId="0" borderId="48" xfId="97" applyNumberFormat="1" applyFont="1" applyBorder="1" applyAlignment="1">
      <alignment horizontal="center" vertical="center"/>
    </xf>
    <xf numFmtId="49" fontId="7" fillId="0" borderId="25" xfId="97" applyNumberFormat="1" applyFont="1" applyBorder="1" applyAlignment="1">
      <alignment horizontal="center" vertical="center"/>
    </xf>
    <xf numFmtId="49" fontId="7" fillId="0" borderId="0" xfId="97" applyNumberFormat="1" applyFont="1" applyAlignment="1">
      <alignment horizontal="center" vertical="center"/>
    </xf>
    <xf numFmtId="49" fontId="7" fillId="0" borderId="34" xfId="97" applyNumberFormat="1" applyFont="1" applyBorder="1" applyAlignment="1">
      <alignment horizontal="center" vertical="center"/>
    </xf>
    <xf numFmtId="49" fontId="8" fillId="0" borderId="0" xfId="93" applyNumberFormat="1" applyFont="1" applyAlignment="1">
      <alignment horizontal="left" vertical="top" wrapText="1"/>
    </xf>
    <xf numFmtId="49" fontId="7" fillId="0" borderId="28" xfId="97" applyNumberFormat="1" applyFont="1" applyBorder="1" applyAlignment="1">
      <alignment horizontal="center" vertical="center"/>
    </xf>
    <xf numFmtId="49" fontId="7" fillId="0" borderId="30" xfId="97" applyNumberFormat="1" applyFont="1" applyBorder="1" applyAlignment="1">
      <alignment horizontal="center" vertical="center"/>
    </xf>
    <xf numFmtId="49" fontId="7" fillId="0" borderId="35" xfId="97" applyNumberFormat="1" applyFont="1" applyBorder="1" applyAlignment="1">
      <alignment horizontal="center" vertical="center"/>
    </xf>
    <xf numFmtId="49" fontId="7" fillId="0" borderId="25" xfId="97" applyNumberFormat="1" applyFont="1" applyBorder="1" applyAlignment="1">
      <alignment horizontal="left" vertical="center" wrapText="1"/>
    </xf>
    <xf numFmtId="49" fontId="7" fillId="0" borderId="0" xfId="97" applyNumberFormat="1" applyFont="1" applyAlignment="1">
      <alignment horizontal="left" vertical="center" wrapText="1"/>
    </xf>
    <xf numFmtId="49" fontId="7" fillId="0" borderId="34" xfId="97" applyNumberFormat="1" applyFont="1" applyBorder="1" applyAlignment="1">
      <alignment horizontal="left" vertical="center" wrapText="1"/>
    </xf>
    <xf numFmtId="49" fontId="7" fillId="0" borderId="28" xfId="97" applyNumberFormat="1" applyFont="1" applyBorder="1" applyAlignment="1">
      <alignment horizontal="left" vertical="center" wrapText="1"/>
    </xf>
    <xf numFmtId="49" fontId="7" fillId="0" borderId="30" xfId="97" applyNumberFormat="1" applyFont="1" applyBorder="1" applyAlignment="1">
      <alignment horizontal="left" vertical="center" wrapText="1"/>
    </xf>
    <xf numFmtId="49" fontId="7" fillId="0" borderId="35" xfId="97" applyNumberFormat="1" applyFont="1" applyBorder="1" applyAlignment="1">
      <alignment horizontal="left" vertical="center" wrapText="1"/>
    </xf>
    <xf numFmtId="49" fontId="7" fillId="0" borderId="14" xfId="97" applyNumberFormat="1" applyFont="1" applyBorder="1" applyAlignment="1">
      <alignment vertical="center"/>
    </xf>
    <xf numFmtId="49" fontId="8" fillId="0" borderId="77" xfId="93" applyNumberFormat="1" applyFont="1" applyBorder="1" applyAlignment="1">
      <alignment horizontal="center" vertical="center" wrapText="1" shrinkToFit="1"/>
    </xf>
    <xf numFmtId="49" fontId="8" fillId="0" borderId="78" xfId="93" applyNumberFormat="1" applyFont="1" applyBorder="1" applyAlignment="1">
      <alignment horizontal="center" vertical="center" wrapText="1" shrinkToFit="1"/>
    </xf>
    <xf numFmtId="49" fontId="7" fillId="0" borderId="59" xfId="93" applyNumberFormat="1" applyFont="1" applyBorder="1" applyAlignment="1">
      <alignment horizontal="left" vertical="center" shrinkToFit="1"/>
    </xf>
    <xf numFmtId="49" fontId="7" fillId="0" borderId="78" xfId="93" applyNumberFormat="1" applyFont="1" applyBorder="1" applyAlignment="1">
      <alignment horizontal="left" vertical="center" shrinkToFit="1"/>
    </xf>
    <xf numFmtId="49" fontId="7" fillId="0" borderId="14" xfId="97" applyNumberFormat="1" applyFont="1" applyBorder="1" applyAlignment="1">
      <alignment horizontal="left" vertical="center" shrinkToFit="1"/>
    </xf>
    <xf numFmtId="49" fontId="7" fillId="0" borderId="80" xfId="93" applyNumberFormat="1" applyFont="1" applyBorder="1" applyAlignment="1">
      <alignment horizontal="right" vertical="center" shrinkToFit="1"/>
    </xf>
    <xf numFmtId="49" fontId="7" fillId="0" borderId="59" xfId="93" applyNumberFormat="1" applyFont="1" applyBorder="1" applyAlignment="1">
      <alignment horizontal="right" vertical="center" shrinkToFit="1"/>
    </xf>
    <xf numFmtId="49" fontId="7" fillId="0" borderId="50" xfId="97" applyNumberFormat="1" applyFont="1" applyBorder="1" applyAlignment="1">
      <alignment vertical="center" shrinkToFit="1"/>
    </xf>
    <xf numFmtId="49" fontId="7" fillId="0" borderId="79" xfId="97" applyNumberFormat="1" applyFont="1" applyBorder="1" applyAlignment="1">
      <alignment vertical="center" shrinkToFit="1"/>
    </xf>
    <xf numFmtId="49" fontId="21" fillId="0" borderId="0" xfId="97" applyNumberFormat="1" applyFont="1" applyAlignment="1">
      <alignment horizontal="center" vertical="center"/>
    </xf>
    <xf numFmtId="49" fontId="7" fillId="0" borderId="0" xfId="97" applyNumberFormat="1" applyFont="1" applyAlignment="1">
      <alignment horizontal="left" vertical="center"/>
    </xf>
    <xf numFmtId="49" fontId="7" fillId="0" borderId="65" xfId="97" applyNumberFormat="1" applyFont="1" applyBorder="1" applyAlignment="1">
      <alignment horizontal="center" vertical="center"/>
    </xf>
    <xf numFmtId="49" fontId="7" fillId="0" borderId="51" xfId="97" applyNumberFormat="1" applyFont="1" applyBorder="1" applyAlignment="1">
      <alignment horizontal="center" vertical="center"/>
    </xf>
    <xf numFmtId="49" fontId="7" fillId="0" borderId="52" xfId="97" applyNumberFormat="1" applyFont="1" applyBorder="1" applyAlignment="1">
      <alignment horizontal="center" vertical="center"/>
    </xf>
    <xf numFmtId="49" fontId="7" fillId="0" borderId="65" xfId="97" applyNumberFormat="1" applyFont="1" applyBorder="1" applyAlignment="1">
      <alignment vertical="center"/>
    </xf>
    <xf numFmtId="49" fontId="7" fillId="0" borderId="51" xfId="97" applyNumberFormat="1" applyFont="1" applyBorder="1" applyAlignment="1">
      <alignment vertical="center"/>
    </xf>
    <xf numFmtId="49" fontId="7" fillId="0" borderId="71" xfId="97" applyNumberFormat="1" applyFont="1" applyBorder="1" applyAlignment="1">
      <alignment horizontal="center" vertical="center"/>
    </xf>
    <xf numFmtId="49" fontId="7" fillId="0" borderId="72" xfId="97" applyNumberFormat="1" applyFont="1" applyBorder="1" applyAlignment="1">
      <alignment horizontal="center" vertical="center"/>
    </xf>
    <xf numFmtId="49" fontId="7" fillId="0" borderId="73" xfId="97" applyNumberFormat="1" applyFont="1" applyBorder="1" applyAlignment="1">
      <alignment horizontal="center" vertical="center"/>
    </xf>
    <xf numFmtId="49" fontId="5" fillId="0" borderId="0" xfId="97" applyNumberFormat="1" applyFont="1" applyAlignment="1">
      <alignment horizontal="left" vertical="center" wrapText="1" indent="1"/>
    </xf>
    <xf numFmtId="49" fontId="5" fillId="0" borderId="0" xfId="97" applyNumberFormat="1" applyFont="1" applyAlignment="1">
      <alignment horizontal="left" vertical="center" indent="1"/>
    </xf>
    <xf numFmtId="49" fontId="7" fillId="0" borderId="74" xfId="97" applyNumberFormat="1" applyFont="1" applyBorder="1" applyAlignment="1">
      <alignment horizontal="center" vertical="center" shrinkToFit="1"/>
    </xf>
    <xf numFmtId="49" fontId="7" fillId="0" borderId="75" xfId="97" applyNumberFormat="1" applyFont="1" applyBorder="1" applyAlignment="1">
      <alignment horizontal="center" vertical="center" shrinkToFit="1"/>
    </xf>
    <xf numFmtId="49" fontId="7" fillId="0" borderId="76" xfId="97" applyNumberFormat="1" applyFont="1" applyBorder="1" applyAlignment="1">
      <alignment horizontal="center" vertical="center" shrinkToFit="1"/>
    </xf>
    <xf numFmtId="49" fontId="7" fillId="0" borderId="38" xfId="97" applyNumberFormat="1" applyFont="1" applyBorder="1" applyAlignment="1">
      <alignment horizontal="center" vertical="center" shrinkToFit="1"/>
    </xf>
    <xf numFmtId="49" fontId="7" fillId="0" borderId="19" xfId="97" applyNumberFormat="1" applyFont="1" applyBorder="1" applyAlignment="1">
      <alignment horizontal="center" vertical="center" shrinkToFit="1"/>
    </xf>
    <xf numFmtId="49" fontId="7" fillId="0" borderId="46" xfId="97" applyNumberFormat="1" applyFont="1" applyBorder="1" applyAlignment="1">
      <alignment horizontal="center" vertical="center" shrinkToFit="1"/>
    </xf>
    <xf numFmtId="49" fontId="7" fillId="0" borderId="74" xfId="97" applyNumberFormat="1" applyFont="1" applyBorder="1" applyAlignment="1">
      <alignment vertical="center" wrapText="1"/>
    </xf>
    <xf numFmtId="49" fontId="7" fillId="0" borderId="75" xfId="97" applyNumberFormat="1" applyFont="1" applyBorder="1" applyAlignment="1">
      <alignment vertical="center" wrapText="1"/>
    </xf>
    <xf numFmtId="49" fontId="7" fillId="0" borderId="76" xfId="97" applyNumberFormat="1" applyFont="1" applyBorder="1" applyAlignment="1">
      <alignment vertical="center" wrapText="1"/>
    </xf>
    <xf numFmtId="49" fontId="7" fillId="0" borderId="38" xfId="0" applyNumberFormat="1" applyFont="1" applyBorder="1" applyAlignment="1">
      <alignment horizontal="center" vertical="center" shrinkToFit="1"/>
    </xf>
    <xf numFmtId="49" fontId="7" fillId="0" borderId="19" xfId="0" applyNumberFormat="1" applyFont="1" applyBorder="1" applyAlignment="1">
      <alignment horizontal="center" vertical="center" shrinkToFit="1"/>
    </xf>
    <xf numFmtId="49" fontId="5" fillId="0" borderId="0" xfId="97" applyNumberFormat="1" applyFont="1" applyAlignment="1">
      <alignment horizontal="center" vertical="center" shrinkToFit="1"/>
    </xf>
    <xf numFmtId="49" fontId="5" fillId="0" borderId="0" xfId="97" applyNumberFormat="1" applyFont="1" applyAlignment="1">
      <alignment horizontal="right" vertical="center" shrinkToFit="1"/>
    </xf>
    <xf numFmtId="49" fontId="7" fillId="0" borderId="0" xfId="97" applyNumberFormat="1" applyFont="1" applyAlignment="1">
      <alignment vertical="center"/>
    </xf>
    <xf numFmtId="49" fontId="7" fillId="0" borderId="71" xfId="97" applyNumberFormat="1" applyFont="1" applyBorder="1" applyAlignment="1">
      <alignment vertical="center" wrapText="1"/>
    </xf>
    <xf numFmtId="49" fontId="7" fillId="0" borderId="72" xfId="97" applyNumberFormat="1" applyFont="1" applyBorder="1" applyAlignment="1">
      <alignment vertical="center" wrapText="1"/>
    </xf>
    <xf numFmtId="49" fontId="7" fillId="0" borderId="73" xfId="97" applyNumberFormat="1" applyFont="1" applyBorder="1" applyAlignment="1">
      <alignment vertical="center" wrapText="1"/>
    </xf>
    <xf numFmtId="49" fontId="5" fillId="0" borderId="51" xfId="97" applyNumberFormat="1" applyFont="1" applyBorder="1" applyAlignment="1">
      <alignment vertical="center" shrinkToFit="1"/>
    </xf>
    <xf numFmtId="49" fontId="49" fillId="0" borderId="97" xfId="0" applyNumberFormat="1" applyFont="1" applyBorder="1" applyAlignment="1">
      <alignment horizontal="center" vertical="center" wrapText="1" shrinkToFit="1"/>
    </xf>
    <xf numFmtId="49" fontId="52" fillId="0" borderId="92" xfId="0" applyNumberFormat="1" applyFont="1" applyBorder="1" applyAlignment="1">
      <alignment horizontal="left" vertical="center" wrapText="1" shrinkToFit="1"/>
    </xf>
    <xf numFmtId="49" fontId="53" fillId="0" borderId="0" xfId="0" applyNumberFormat="1" applyFont="1" applyAlignment="1">
      <alignment horizontal="center" vertical="center" wrapText="1"/>
    </xf>
    <xf numFmtId="49" fontId="49" fillId="0" borderId="108" xfId="0" applyNumberFormat="1" applyFont="1" applyBorder="1" applyAlignment="1">
      <alignment horizontal="center" vertical="center"/>
    </xf>
    <xf numFmtId="49" fontId="49" fillId="0" borderId="105" xfId="0" applyNumberFormat="1" applyFont="1" applyBorder="1" applyAlignment="1">
      <alignment horizontal="right" vertical="center"/>
    </xf>
    <xf numFmtId="49" fontId="49" fillId="0" borderId="104" xfId="0" applyNumberFormat="1" applyFont="1" applyBorder="1" applyAlignment="1">
      <alignment horizontal="center" vertical="center"/>
    </xf>
    <xf numFmtId="49" fontId="49" fillId="0" borderId="97" xfId="0" applyNumberFormat="1" applyFont="1" applyBorder="1" applyAlignment="1">
      <alignment horizontal="center" vertical="center" shrinkToFit="1"/>
    </xf>
    <xf numFmtId="49" fontId="49" fillId="0" borderId="98" xfId="0" applyNumberFormat="1" applyFont="1" applyBorder="1" applyAlignment="1">
      <alignment horizontal="left" vertical="center" shrinkToFit="1"/>
    </xf>
    <xf numFmtId="49" fontId="49" fillId="0" borderId="95" xfId="0" applyNumberFormat="1" applyFont="1" applyBorder="1" applyAlignment="1">
      <alignment horizontal="center" vertical="center" wrapText="1" shrinkToFit="1"/>
    </xf>
    <xf numFmtId="49" fontId="49" fillId="0" borderId="95" xfId="0" applyNumberFormat="1" applyFont="1" applyBorder="1" applyAlignment="1">
      <alignment horizontal="center" vertical="center" shrinkToFit="1"/>
    </xf>
    <xf numFmtId="49" fontId="49" fillId="0" borderId="94" xfId="0" applyNumberFormat="1" applyFont="1" applyBorder="1" applyAlignment="1">
      <alignment horizontal="left" vertical="center" shrinkToFit="1"/>
    </xf>
    <xf numFmtId="49" fontId="49" fillId="0" borderId="93" xfId="0" applyNumberFormat="1" applyFont="1" applyBorder="1" applyAlignment="1">
      <alignment horizontal="center" vertical="center" shrinkToFit="1"/>
    </xf>
    <xf numFmtId="49" fontId="49" fillId="0" borderId="92" xfId="0" applyNumberFormat="1" applyFont="1" applyBorder="1" applyAlignment="1">
      <alignment horizontal="left" vertical="center" shrinkToFit="1"/>
    </xf>
    <xf numFmtId="49" fontId="49" fillId="0" borderId="91" xfId="0" applyNumberFormat="1" applyFont="1" applyBorder="1" applyAlignment="1">
      <alignment horizontal="center" vertical="center" wrapText="1"/>
    </xf>
    <xf numFmtId="49" fontId="7" fillId="0" borderId="90" xfId="0" applyNumberFormat="1" applyFont="1" applyBorder="1" applyAlignment="1">
      <alignment horizontal="center" vertical="center"/>
    </xf>
    <xf numFmtId="49" fontId="50" fillId="0" borderId="0" xfId="0" applyNumberFormat="1" applyFont="1" applyAlignment="1">
      <alignment horizontal="left" vertical="top" wrapText="1"/>
    </xf>
    <xf numFmtId="0" fontId="50" fillId="0" borderId="0" xfId="0" applyFont="1" applyAlignment="1">
      <alignment horizontal="left" vertical="top" wrapText="1"/>
    </xf>
    <xf numFmtId="0" fontId="50" fillId="0" borderId="87" xfId="0" applyFont="1" applyBorder="1" applyAlignment="1">
      <alignment horizontal="center" vertical="top"/>
    </xf>
    <xf numFmtId="0" fontId="50" fillId="0" borderId="88" xfId="0" applyFont="1" applyBorder="1" applyAlignment="1">
      <alignment horizontal="left" vertical="top" wrapText="1"/>
    </xf>
    <xf numFmtId="0" fontId="8" fillId="0" borderId="87" xfId="0" applyFont="1" applyBorder="1" applyAlignment="1">
      <alignment horizontal="center" vertical="top"/>
    </xf>
    <xf numFmtId="49" fontId="50" fillId="0" borderId="88" xfId="0" applyNumberFormat="1" applyFont="1" applyBorder="1" applyAlignment="1">
      <alignment horizontal="left" vertical="top" wrapText="1"/>
    </xf>
    <xf numFmtId="0" fontId="14" fillId="0" borderId="0" xfId="0" applyFont="1" applyAlignment="1">
      <alignment horizontal="center" vertical="center"/>
    </xf>
    <xf numFmtId="0" fontId="15" fillId="0" borderId="65" xfId="0" applyFont="1" applyBorder="1" applyAlignment="1">
      <alignment horizontal="center" vertical="center"/>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10" fillId="0" borderId="81" xfId="0" applyFont="1" applyBorder="1" applyAlignment="1">
      <alignment horizontal="left" vertical="center"/>
    </xf>
    <xf numFmtId="0" fontId="10" fillId="0" borderId="22" xfId="0" applyFont="1" applyBorder="1" applyAlignment="1">
      <alignment horizontal="left" vertical="center"/>
    </xf>
    <xf numFmtId="0" fontId="10" fillId="0" borderId="82" xfId="0" applyFont="1" applyBorder="1" applyAlignment="1">
      <alignment horizontal="left" vertical="center"/>
    </xf>
    <xf numFmtId="0" fontId="10" fillId="0" borderId="37" xfId="0" applyFont="1" applyBorder="1" applyAlignment="1">
      <alignment horizontal="left"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37" xfId="0" applyFont="1" applyBorder="1" applyAlignment="1">
      <alignment horizontal="center" vertical="center"/>
    </xf>
    <xf numFmtId="0" fontId="14" fillId="0" borderId="83" xfId="0" applyFont="1" applyBorder="1" applyAlignment="1">
      <alignment horizontal="center" vertical="center"/>
    </xf>
    <xf numFmtId="0" fontId="6" fillId="0" borderId="0" xfId="0" applyFont="1" applyAlignment="1">
      <alignment horizontal="center"/>
    </xf>
    <xf numFmtId="0" fontId="7" fillId="0" borderId="32" xfId="0" applyFont="1" applyBorder="1" applyAlignment="1">
      <alignment horizontal="left"/>
    </xf>
    <xf numFmtId="0" fontId="7" fillId="0" borderId="33" xfId="0" applyFont="1" applyBorder="1" applyAlignment="1">
      <alignment horizontal="left"/>
    </xf>
    <xf numFmtId="0" fontId="5" fillId="0" borderId="36" xfId="0" applyFont="1" applyBorder="1" applyAlignment="1">
      <alignment horizontal="distributed" vertical="center" indent="1"/>
    </xf>
    <xf numFmtId="0" fontId="5" fillId="0" borderId="32" xfId="0" applyFont="1" applyBorder="1" applyAlignment="1">
      <alignment horizontal="distributed" vertical="center" indent="1"/>
    </xf>
    <xf numFmtId="0" fontId="5" fillId="0" borderId="33" xfId="0" applyFont="1" applyBorder="1" applyAlignment="1">
      <alignment horizontal="distributed" vertical="center" indent="1"/>
    </xf>
    <xf numFmtId="0" fontId="60" fillId="0" borderId="21" xfId="103" applyFont="1" applyBorder="1" applyAlignment="1">
      <alignment horizontal="left" vertical="center"/>
    </xf>
    <xf numFmtId="0" fontId="60" fillId="43" borderId="0" xfId="103" applyFont="1" applyFill="1" applyAlignment="1">
      <alignment horizontal="center" vertical="top"/>
    </xf>
    <xf numFmtId="0" fontId="60" fillId="43" borderId="84" xfId="103" applyFont="1" applyFill="1" applyBorder="1" applyAlignment="1">
      <alignment horizontal="left" vertical="center"/>
    </xf>
    <xf numFmtId="0" fontId="60" fillId="43" borderId="85" xfId="103" applyFont="1" applyFill="1" applyBorder="1" applyAlignment="1">
      <alignment horizontal="left" vertical="center"/>
    </xf>
    <xf numFmtId="0" fontId="60" fillId="43" borderId="86" xfId="103" applyFont="1" applyFill="1" applyBorder="1" applyAlignment="1">
      <alignment horizontal="left" vertical="center"/>
    </xf>
    <xf numFmtId="0" fontId="60" fillId="43" borderId="21" xfId="103" applyFont="1" applyFill="1" applyBorder="1" applyAlignment="1">
      <alignment horizontal="left" vertical="center"/>
    </xf>
    <xf numFmtId="0" fontId="60" fillId="0" borderId="84" xfId="103" applyFont="1" applyBorder="1" applyAlignment="1">
      <alignment horizontal="left" vertical="center"/>
    </xf>
    <xf numFmtId="0" fontId="60" fillId="0" borderId="85" xfId="103" applyFont="1" applyBorder="1" applyAlignment="1">
      <alignment horizontal="left" vertical="center"/>
    </xf>
    <xf numFmtId="0" fontId="60" fillId="0" borderId="86" xfId="103" applyFont="1" applyBorder="1" applyAlignment="1">
      <alignment horizontal="left" vertical="center"/>
    </xf>
    <xf numFmtId="0" fontId="58" fillId="43" borderId="0" xfId="103" applyFont="1" applyFill="1" applyAlignment="1">
      <alignment horizontal="center" vertical="center"/>
    </xf>
    <xf numFmtId="0" fontId="60" fillId="43" borderId="0" xfId="103" applyFont="1" applyFill="1" applyAlignment="1">
      <alignment horizontal="center" vertical="center"/>
    </xf>
    <xf numFmtId="0" fontId="58" fillId="43" borderId="0" xfId="103" applyFont="1" applyFill="1" applyAlignment="1">
      <alignment horizontal="right"/>
    </xf>
    <xf numFmtId="0" fontId="61" fillId="43" borderId="0" xfId="103" applyFont="1" applyFill="1" applyAlignment="1">
      <alignment horizontal="left" vertical="center"/>
    </xf>
    <xf numFmtId="0" fontId="61" fillId="43" borderId="19" xfId="103" applyFont="1" applyFill="1" applyBorder="1" applyAlignment="1">
      <alignment horizontal="left" vertical="center"/>
    </xf>
    <xf numFmtId="0" fontId="61" fillId="43" borderId="14" xfId="103" applyFont="1" applyFill="1" applyBorder="1" applyAlignment="1">
      <alignment horizontal="left"/>
    </xf>
    <xf numFmtId="0" fontId="61" fillId="43" borderId="14" xfId="103" applyFont="1" applyFill="1" applyBorder="1" applyAlignment="1">
      <alignment horizontal="center" vertical="center"/>
    </xf>
    <xf numFmtId="0" fontId="61" fillId="43" borderId="19" xfId="103" applyFont="1" applyFill="1" applyBorder="1" applyAlignment="1">
      <alignment horizontal="center" vertical="center"/>
    </xf>
    <xf numFmtId="0" fontId="57" fillId="43" borderId="19" xfId="103" applyFont="1" applyFill="1" applyBorder="1" applyAlignment="1">
      <alignment horizontal="center"/>
    </xf>
    <xf numFmtId="0" fontId="40" fillId="0" borderId="21" xfId="100" applyFont="1" applyBorder="1">
      <alignment vertical="center"/>
    </xf>
    <xf numFmtId="0" fontId="8" fillId="45" borderId="21" xfId="100" applyFont="1" applyFill="1" applyBorder="1">
      <alignment vertical="center"/>
    </xf>
    <xf numFmtId="0" fontId="40" fillId="0" borderId="84" xfId="100" applyFont="1" applyBorder="1" applyAlignment="1">
      <alignment horizontal="center" vertical="center"/>
    </xf>
    <xf numFmtId="0" fontId="40" fillId="0" borderId="85" xfId="100" applyFont="1" applyBorder="1" applyAlignment="1">
      <alignment horizontal="center" vertical="center"/>
    </xf>
    <xf numFmtId="0" fontId="8" fillId="0" borderId="21" xfId="100" applyFont="1" applyBorder="1">
      <alignment vertical="center"/>
    </xf>
    <xf numFmtId="0" fontId="40" fillId="0" borderId="86" xfId="100" applyFont="1" applyBorder="1" applyAlignment="1">
      <alignment horizontal="center" vertical="center"/>
    </xf>
    <xf numFmtId="0" fontId="40" fillId="0" borderId="21" xfId="100" applyFont="1" applyBorder="1" applyAlignment="1">
      <alignment horizontal="center" vertical="center"/>
    </xf>
    <xf numFmtId="0" fontId="40" fillId="0" borderId="21" xfId="100" applyFont="1" applyBorder="1" applyAlignment="1">
      <alignment horizontal="center" vertical="center" wrapText="1"/>
    </xf>
    <xf numFmtId="0" fontId="8" fillId="0" borderId="21" xfId="100" applyFont="1" applyBorder="1" applyAlignment="1">
      <alignment horizontal="center" vertical="center" wrapText="1"/>
    </xf>
    <xf numFmtId="0" fontId="8" fillId="44" borderId="21" xfId="100" applyFont="1" applyFill="1" applyBorder="1" applyAlignment="1">
      <alignment horizontal="center" vertical="center"/>
    </xf>
    <xf numFmtId="0" fontId="74" fillId="46" borderId="0" xfId="90" applyFont="1" applyFill="1">
      <alignment vertical="center"/>
    </xf>
    <xf numFmtId="0" fontId="40" fillId="0" borderId="13" xfId="100" applyFont="1" applyBorder="1" applyAlignment="1">
      <alignment horizontal="center" vertical="center" wrapText="1"/>
    </xf>
    <xf numFmtId="0" fontId="40" fillId="0" borderId="16" xfId="100" applyFont="1" applyBorder="1" applyAlignment="1">
      <alignment horizontal="center" vertical="center" wrapText="1"/>
    </xf>
    <xf numFmtId="0" fontId="40" fillId="0" borderId="18" xfId="100" applyFont="1" applyBorder="1" applyAlignment="1">
      <alignment horizontal="center" vertical="center" wrapText="1"/>
    </xf>
    <xf numFmtId="49" fontId="40" fillId="0" borderId="21" xfId="100" applyNumberFormat="1" applyFont="1" applyBorder="1" applyAlignment="1">
      <alignment horizontal="center" vertical="center"/>
    </xf>
    <xf numFmtId="0" fontId="40" fillId="0" borderId="86" xfId="100" applyFont="1" applyBorder="1" applyAlignment="1">
      <alignment horizontal="center" vertical="center" wrapText="1"/>
    </xf>
    <xf numFmtId="0" fontId="8" fillId="44" borderId="21" xfId="100" applyFont="1" applyFill="1" applyBorder="1" applyAlignment="1">
      <alignment horizontal="center" vertical="center" wrapText="1"/>
    </xf>
    <xf numFmtId="0" fontId="8" fillId="42" borderId="19" xfId="100" applyFont="1" applyFill="1" applyBorder="1" applyAlignment="1">
      <alignment horizontal="center" vertical="center"/>
    </xf>
    <xf numFmtId="0" fontId="8" fillId="0" borderId="19" xfId="100" applyFont="1" applyBorder="1" applyAlignment="1">
      <alignment horizontal="center" vertical="center"/>
    </xf>
    <xf numFmtId="0" fontId="8" fillId="45" borderId="21" xfId="100" applyFont="1" applyFill="1" applyBorder="1" applyAlignment="1">
      <alignment horizontal="center" vertical="center"/>
    </xf>
    <xf numFmtId="0" fontId="40" fillId="0" borderId="84" xfId="105" applyFont="1" applyBorder="1" applyAlignment="1">
      <alignment horizontal="center" vertical="center" wrapText="1"/>
    </xf>
    <xf numFmtId="0" fontId="40" fillId="0" borderId="85" xfId="105" applyFont="1" applyBorder="1" applyAlignment="1">
      <alignment horizontal="center" vertical="center" wrapText="1"/>
    </xf>
    <xf numFmtId="0" fontId="40" fillId="0" borderId="86" xfId="105" applyFont="1" applyBorder="1" applyAlignment="1">
      <alignment horizontal="center" vertical="center" wrapText="1"/>
    </xf>
    <xf numFmtId="0" fontId="40" fillId="0" borderId="84" xfId="105" applyFont="1" applyBorder="1" applyAlignment="1">
      <alignment horizontal="center" vertical="center"/>
    </xf>
    <xf numFmtId="0" fontId="40" fillId="0" borderId="85" xfId="105" applyFont="1" applyBorder="1" applyAlignment="1">
      <alignment horizontal="center" vertical="center"/>
    </xf>
    <xf numFmtId="0" fontId="40" fillId="0" borderId="86" xfId="105" applyFont="1" applyBorder="1" applyAlignment="1">
      <alignment horizontal="center" vertical="center"/>
    </xf>
    <xf numFmtId="0" fontId="40" fillId="0" borderId="21" xfId="105" applyFont="1" applyBorder="1" applyAlignment="1">
      <alignment horizontal="center" vertical="center"/>
    </xf>
    <xf numFmtId="0" fontId="40" fillId="0" borderId="21" xfId="105" applyFont="1" applyBorder="1" applyAlignment="1">
      <alignment horizontal="center" vertical="center" wrapText="1"/>
    </xf>
    <xf numFmtId="0" fontId="74" fillId="46" borderId="21" xfId="90" applyFont="1" applyFill="1" applyBorder="1">
      <alignment vertical="center"/>
    </xf>
    <xf numFmtId="0" fontId="40" fillId="0" borderId="13" xfId="100" applyFont="1" applyBorder="1" applyAlignment="1">
      <alignment horizontal="center" vertical="center"/>
    </xf>
    <xf numFmtId="0" fontId="40" fillId="0" borderId="16" xfId="100" applyFont="1" applyBorder="1" applyAlignment="1">
      <alignment horizontal="center" vertical="center"/>
    </xf>
    <xf numFmtId="0" fontId="80" fillId="0" borderId="16" xfId="100" applyFont="1" applyBorder="1" applyAlignment="1">
      <alignment horizontal="center" vertical="center" wrapText="1"/>
    </xf>
    <xf numFmtId="0" fontId="80" fillId="0" borderId="18" xfId="100" applyFont="1" applyBorder="1" applyAlignment="1">
      <alignment horizontal="center" vertical="center" wrapText="1"/>
    </xf>
    <xf numFmtId="0" fontId="40" fillId="0" borderId="21" xfId="100" applyFont="1" applyBorder="1" applyAlignment="1">
      <alignment horizontal="left" vertical="center"/>
    </xf>
    <xf numFmtId="0" fontId="40" fillId="42" borderId="21" xfId="100" applyFont="1" applyFill="1" applyBorder="1" applyAlignment="1">
      <alignment horizontal="right" vertical="center"/>
    </xf>
    <xf numFmtId="177" fontId="40" fillId="0" borderId="21" xfId="100" applyNumberFormat="1" applyFont="1" applyBorder="1">
      <alignment vertical="center"/>
    </xf>
    <xf numFmtId="180" fontId="40" fillId="0" borderId="21" xfId="100" applyNumberFormat="1" applyFont="1" applyBorder="1" applyAlignment="1">
      <alignment horizontal="center" vertical="center"/>
    </xf>
  </cellXfs>
  <cellStyles count="106">
    <cellStyle name="20% - アクセント 1" xfId="1" builtinId="30" customBuiltin="1"/>
    <cellStyle name="20% - アクセント 1 2" xfId="2" xr:uid="{00000000-0005-0000-0000-000001000000}"/>
    <cellStyle name="20% - アクセント 1 3" xfId="3" xr:uid="{00000000-0005-0000-0000-000002000000}"/>
    <cellStyle name="20% - アクセント 2" xfId="4" builtinId="34" customBuiltin="1"/>
    <cellStyle name="20% - アクセント 2 2" xfId="5" xr:uid="{00000000-0005-0000-0000-000004000000}"/>
    <cellStyle name="20% - アクセント 2 3" xfId="6" xr:uid="{00000000-0005-0000-0000-000005000000}"/>
    <cellStyle name="20% - アクセント 3" xfId="7" builtinId="38" customBuiltin="1"/>
    <cellStyle name="20% - アクセント 3 2" xfId="8" xr:uid="{00000000-0005-0000-0000-000007000000}"/>
    <cellStyle name="20% - アクセント 3 3" xfId="9" xr:uid="{00000000-0005-0000-0000-000008000000}"/>
    <cellStyle name="20% - アクセント 4" xfId="10" builtinId="42" customBuiltin="1"/>
    <cellStyle name="20% - アクセント 4 2" xfId="11" xr:uid="{00000000-0005-0000-0000-00000A000000}"/>
    <cellStyle name="20% - アクセント 4 3" xfId="12" xr:uid="{00000000-0005-0000-0000-00000B000000}"/>
    <cellStyle name="20% - アクセント 5" xfId="13" builtinId="46" customBuiltin="1"/>
    <cellStyle name="20% - アクセント 6" xfId="14" builtinId="50" customBuiltin="1"/>
    <cellStyle name="40% - アクセント 1" xfId="15" builtinId="31" customBuiltin="1"/>
    <cellStyle name="40% - アクセント 1 2" xfId="16" xr:uid="{00000000-0005-0000-0000-00000F000000}"/>
    <cellStyle name="40% - アクセント 1 3" xfId="17" xr:uid="{00000000-0005-0000-0000-000010000000}"/>
    <cellStyle name="40% - アクセント 2" xfId="18" builtinId="35" customBuiltin="1"/>
    <cellStyle name="40% - アクセント 3" xfId="19" builtinId="39" customBuiltin="1"/>
    <cellStyle name="40% - アクセント 3 2" xfId="20" xr:uid="{00000000-0005-0000-0000-000013000000}"/>
    <cellStyle name="40% - アクセント 3 3" xfId="21" xr:uid="{00000000-0005-0000-0000-000014000000}"/>
    <cellStyle name="40% - アクセント 4" xfId="22" builtinId="43" customBuiltin="1"/>
    <cellStyle name="40% - アクセント 4 2" xfId="23" xr:uid="{00000000-0005-0000-0000-000016000000}"/>
    <cellStyle name="40% - アクセント 4 3" xfId="24" xr:uid="{00000000-0005-0000-0000-000017000000}"/>
    <cellStyle name="40% - アクセント 5" xfId="25" builtinId="47" customBuiltin="1"/>
    <cellStyle name="40% - アクセント 6" xfId="26" builtinId="51" customBuiltin="1"/>
    <cellStyle name="40% - アクセント 6 2" xfId="27" xr:uid="{00000000-0005-0000-0000-00001A000000}"/>
    <cellStyle name="40% - アクセント 6 3" xfId="28" xr:uid="{00000000-0005-0000-0000-00001B000000}"/>
    <cellStyle name="60% - アクセント 1" xfId="29" builtinId="32" customBuiltin="1"/>
    <cellStyle name="60% - アクセント 1 2" xfId="30" xr:uid="{00000000-0005-0000-0000-00001D000000}"/>
    <cellStyle name="60% - アクセント 1 3" xfId="31" xr:uid="{00000000-0005-0000-0000-00001E000000}"/>
    <cellStyle name="60% - アクセント 2" xfId="32" builtinId="36" customBuiltin="1"/>
    <cellStyle name="60% - アクセント 3" xfId="33" builtinId="40" customBuiltin="1"/>
    <cellStyle name="60% - アクセント 3 2" xfId="34" xr:uid="{00000000-0005-0000-0000-000021000000}"/>
    <cellStyle name="60% - アクセント 3 3" xfId="35" xr:uid="{00000000-0005-0000-0000-000022000000}"/>
    <cellStyle name="60% - アクセント 4" xfId="36" builtinId="44" customBuiltin="1"/>
    <cellStyle name="60% - アクセント 4 2" xfId="37" xr:uid="{00000000-0005-0000-0000-000024000000}"/>
    <cellStyle name="60% - アクセント 4 3" xfId="38" xr:uid="{00000000-0005-0000-0000-000025000000}"/>
    <cellStyle name="60% - アクセント 5" xfId="39" builtinId="48" customBuiltin="1"/>
    <cellStyle name="60% - アクセント 6" xfId="40" builtinId="52" customBuiltin="1"/>
    <cellStyle name="60% - アクセント 6 2" xfId="41" xr:uid="{00000000-0005-0000-0000-000028000000}"/>
    <cellStyle name="60% - アクセント 6 3" xfId="42" xr:uid="{00000000-0005-0000-0000-000029000000}"/>
    <cellStyle name="アクセント 1" xfId="43" builtinId="29" customBuiltin="1"/>
    <cellStyle name="アクセント 1 2" xfId="44" xr:uid="{00000000-0005-0000-0000-00002B000000}"/>
    <cellStyle name="アクセント 1 3" xfId="45" xr:uid="{00000000-0005-0000-0000-00002C000000}"/>
    <cellStyle name="アクセント 2" xfId="46" builtinId="33" customBuiltin="1"/>
    <cellStyle name="アクセント 3" xfId="47" builtinId="37" customBuiltin="1"/>
    <cellStyle name="アクセント 4" xfId="48" builtinId="41" customBuiltin="1"/>
    <cellStyle name="アクセント 4 2" xfId="49" xr:uid="{00000000-0005-0000-0000-000030000000}"/>
    <cellStyle name="アクセント 4 3" xfId="50" xr:uid="{00000000-0005-0000-0000-000031000000}"/>
    <cellStyle name="アクセント 5" xfId="51" builtinId="45" customBuiltin="1"/>
    <cellStyle name="アクセント 6" xfId="52" builtinId="49" customBuiltin="1"/>
    <cellStyle name="タイトル" xfId="53" builtinId="15" customBuiltin="1"/>
    <cellStyle name="タイトル 2" xfId="54" xr:uid="{00000000-0005-0000-0000-000035000000}"/>
    <cellStyle name="タイトル 3" xfId="55" xr:uid="{00000000-0005-0000-0000-000036000000}"/>
    <cellStyle name="チェック セル" xfId="56" builtinId="23" customBuiltin="1"/>
    <cellStyle name="どちらでもない" xfId="57" builtinId="28" customBuiltin="1"/>
    <cellStyle name="メモ" xfId="58" builtinId="10" customBuiltin="1"/>
    <cellStyle name="メモ 2" xfId="59" xr:uid="{00000000-0005-0000-0000-00003A000000}"/>
    <cellStyle name="メモ 3" xfId="60" xr:uid="{00000000-0005-0000-0000-00003B000000}"/>
    <cellStyle name="リンク セル" xfId="61" builtinId="24" customBuiltin="1"/>
    <cellStyle name="悪い" xfId="62" builtinId="27" customBuiltin="1"/>
    <cellStyle name="計算" xfId="63" builtinId="22" customBuiltin="1"/>
    <cellStyle name="計算 2" xfId="64" xr:uid="{00000000-0005-0000-0000-00003F000000}"/>
    <cellStyle name="計算 3" xfId="65" xr:uid="{00000000-0005-0000-0000-000040000000}"/>
    <cellStyle name="警告文" xfId="66" builtinId="11" customBuiltin="1"/>
    <cellStyle name="桁区切り 2" xfId="101" xr:uid="{91B99419-DD26-4FEA-813B-889C9A9D70F4}"/>
    <cellStyle name="桁区切り 2 2" xfId="102" xr:uid="{9121539C-E768-429B-B0CE-802D3CB7BD4F}"/>
    <cellStyle name="見出し 1" xfId="67" builtinId="16" customBuiltin="1"/>
    <cellStyle name="見出し 1 2" xfId="68" xr:uid="{00000000-0005-0000-0000-000043000000}"/>
    <cellStyle name="見出し 1 3" xfId="69" xr:uid="{00000000-0005-0000-0000-000044000000}"/>
    <cellStyle name="見出し 2" xfId="70" builtinId="17" customBuiltin="1"/>
    <cellStyle name="見出し 2 2" xfId="71" xr:uid="{00000000-0005-0000-0000-000046000000}"/>
    <cellStyle name="見出し 2 3" xfId="72" xr:uid="{00000000-0005-0000-0000-000047000000}"/>
    <cellStyle name="見出し 3" xfId="73" builtinId="18" customBuiltin="1"/>
    <cellStyle name="見出し 3 2" xfId="74" xr:uid="{00000000-0005-0000-0000-000049000000}"/>
    <cellStyle name="見出し 3 3" xfId="75" xr:uid="{00000000-0005-0000-0000-00004A000000}"/>
    <cellStyle name="見出し 4" xfId="76" builtinId="19" customBuiltin="1"/>
    <cellStyle name="見出し 4 2" xfId="77" xr:uid="{00000000-0005-0000-0000-00004C000000}"/>
    <cellStyle name="見出し 4 3" xfId="78" xr:uid="{00000000-0005-0000-0000-00004D000000}"/>
    <cellStyle name="集計" xfId="79" builtinId="25" customBuiltin="1"/>
    <cellStyle name="集計 2" xfId="80" xr:uid="{00000000-0005-0000-0000-00004F000000}"/>
    <cellStyle name="集計 3" xfId="81" xr:uid="{00000000-0005-0000-0000-000050000000}"/>
    <cellStyle name="出力" xfId="82" builtinId="21" customBuiltin="1"/>
    <cellStyle name="出力 2" xfId="83" xr:uid="{00000000-0005-0000-0000-000052000000}"/>
    <cellStyle name="出力 3" xfId="84" xr:uid="{00000000-0005-0000-0000-000053000000}"/>
    <cellStyle name="説明文" xfId="85" builtinId="53" customBuiltin="1"/>
    <cellStyle name="入力" xfId="86" builtinId="20" customBuiltin="1"/>
    <cellStyle name="標準" xfId="0" builtinId="0"/>
    <cellStyle name="標準 10" xfId="103" xr:uid="{265AF6B8-DE1D-4E98-AF9A-92378104DDE2}"/>
    <cellStyle name="標準 2" xfId="87" xr:uid="{00000000-0005-0000-0000-000057000000}"/>
    <cellStyle name="標準 2 2" xfId="88" xr:uid="{00000000-0005-0000-0000-000058000000}"/>
    <cellStyle name="標準 2 3" xfId="104" xr:uid="{B4C896A5-DADD-4694-AFDD-AB047C5E22D1}"/>
    <cellStyle name="標準 2 4" xfId="105" xr:uid="{FBF0EC42-2DE0-423F-92BD-6673F74FE98C}"/>
    <cellStyle name="標準 2_24jidou-todokede" xfId="89" xr:uid="{00000000-0005-0000-0000-000059000000}"/>
    <cellStyle name="標準 3" xfId="90" xr:uid="{00000000-0005-0000-0000-00005A000000}"/>
    <cellStyle name="標準 3 2" xfId="91" xr:uid="{00000000-0005-0000-0000-00005B000000}"/>
    <cellStyle name="標準 3_24jidou-todokede" xfId="92" xr:uid="{00000000-0005-0000-0000-00005C000000}"/>
    <cellStyle name="標準 4" xfId="93" xr:uid="{00000000-0005-0000-0000-00005D000000}"/>
    <cellStyle name="標準 5" xfId="94" xr:uid="{00000000-0005-0000-0000-00005E000000}"/>
    <cellStyle name="標準 6" xfId="95" xr:uid="{00000000-0005-0000-0000-00005F000000}"/>
    <cellStyle name="標準 7" xfId="96" xr:uid="{00000000-0005-0000-0000-000060000000}"/>
    <cellStyle name="標準 8" xfId="97" xr:uid="{00000000-0005-0000-0000-000061000000}"/>
    <cellStyle name="標準 9" xfId="98" xr:uid="{00000000-0005-0000-0000-000062000000}"/>
    <cellStyle name="標準_③-２加算様式（就労）" xfId="100" xr:uid="{74F86367-85F9-411D-90A8-F79D31C5DAD3}"/>
    <cellStyle name="良い" xfId="9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3"/>
  <sheetViews>
    <sheetView tabSelected="1" view="pageBreakPreview" zoomScale="70" zoomScaleNormal="70" zoomScaleSheetLayoutView="70" workbookViewId="0"/>
  </sheetViews>
  <sheetFormatPr defaultRowHeight="13.5"/>
  <cols>
    <col min="1" max="6" width="4.75" customWidth="1"/>
    <col min="7" max="10" width="4" customWidth="1"/>
    <col min="11" max="11" width="1.875" customWidth="1"/>
    <col min="12" max="25" width="2.875" customWidth="1"/>
  </cols>
  <sheetData>
    <row r="1" spans="1:25">
      <c r="A1" s="72" t="s">
        <v>90</v>
      </c>
      <c r="B1" s="73"/>
      <c r="C1" s="73"/>
      <c r="D1" s="73"/>
      <c r="E1" s="73"/>
      <c r="F1" s="73"/>
      <c r="G1" s="73"/>
      <c r="H1" s="73"/>
      <c r="I1" s="73"/>
      <c r="J1" s="73"/>
      <c r="K1" s="73"/>
      <c r="L1" s="73"/>
      <c r="M1" s="73"/>
      <c r="N1" s="73"/>
      <c r="O1" s="73"/>
      <c r="P1" s="73"/>
      <c r="Q1" s="73"/>
      <c r="R1" s="73"/>
      <c r="S1" s="73"/>
      <c r="T1" s="73"/>
      <c r="U1" s="73"/>
      <c r="V1" s="73"/>
      <c r="W1" s="73"/>
      <c r="X1" s="73"/>
      <c r="Y1" s="73"/>
    </row>
    <row r="2" spans="1:25">
      <c r="A2" s="73"/>
      <c r="B2" s="73"/>
      <c r="C2" s="73"/>
      <c r="D2" s="73"/>
      <c r="E2" s="73"/>
      <c r="F2" s="73"/>
      <c r="G2" s="73"/>
      <c r="H2" s="73"/>
      <c r="I2" s="73"/>
      <c r="J2" s="73"/>
      <c r="K2" s="73"/>
      <c r="L2" s="73"/>
      <c r="M2" s="73"/>
      <c r="N2" s="73"/>
      <c r="O2" s="73"/>
      <c r="P2" s="73"/>
      <c r="Q2" s="73"/>
      <c r="R2" s="73"/>
      <c r="S2" s="73"/>
      <c r="T2" s="73"/>
      <c r="U2" s="73"/>
      <c r="V2" s="73"/>
      <c r="W2" s="73"/>
      <c r="X2" s="73"/>
      <c r="Y2" s="73"/>
    </row>
    <row r="3" spans="1:25">
      <c r="A3" s="73"/>
      <c r="B3" s="73"/>
      <c r="C3" s="73"/>
      <c r="D3" s="73"/>
      <c r="E3" s="73"/>
      <c r="F3" s="72" t="s">
        <v>91</v>
      </c>
      <c r="G3" s="73"/>
      <c r="H3" s="73"/>
      <c r="I3" s="73"/>
      <c r="J3" s="73"/>
      <c r="K3" s="73"/>
      <c r="L3" s="73"/>
      <c r="M3" s="73"/>
      <c r="N3" s="73"/>
      <c r="O3" s="73"/>
      <c r="P3" s="73"/>
      <c r="Q3" s="73"/>
      <c r="R3" s="73"/>
      <c r="S3" s="73"/>
      <c r="T3" s="73"/>
      <c r="U3" s="73"/>
      <c r="V3" s="73"/>
      <c r="W3" s="73"/>
      <c r="X3" s="73"/>
      <c r="Y3" s="73"/>
    </row>
    <row r="4" spans="1:25">
      <c r="A4" s="73"/>
      <c r="B4" s="73"/>
      <c r="C4" s="73"/>
      <c r="D4" s="73"/>
      <c r="E4" s="73"/>
      <c r="F4" s="73"/>
      <c r="G4" s="73"/>
      <c r="H4" s="73"/>
      <c r="I4" s="73"/>
      <c r="J4" s="73"/>
      <c r="K4" s="73"/>
      <c r="L4" s="73"/>
      <c r="M4" s="73"/>
      <c r="N4" s="73"/>
      <c r="O4" s="73"/>
      <c r="P4" s="73"/>
      <c r="Q4" s="73"/>
      <c r="R4" s="73"/>
      <c r="S4" s="73"/>
      <c r="T4" s="73"/>
      <c r="U4" s="73"/>
      <c r="V4" s="73"/>
      <c r="W4" s="73"/>
      <c r="X4" s="73"/>
      <c r="Y4" s="73"/>
    </row>
    <row r="5" spans="1:25">
      <c r="A5" s="236" t="s">
        <v>92</v>
      </c>
      <c r="B5" s="237"/>
      <c r="C5" s="237"/>
      <c r="D5" s="237"/>
      <c r="E5" s="237"/>
      <c r="F5" s="238"/>
      <c r="G5" s="236" t="s">
        <v>72</v>
      </c>
      <c r="H5" s="237"/>
      <c r="I5" s="237"/>
      <c r="J5" s="237"/>
      <c r="K5" s="238"/>
      <c r="L5" s="236" t="s">
        <v>93</v>
      </c>
      <c r="M5" s="242"/>
      <c r="N5" s="242"/>
      <c r="O5" s="242"/>
      <c r="P5" s="242"/>
      <c r="Q5" s="242"/>
      <c r="R5" s="242"/>
      <c r="S5" s="242"/>
      <c r="T5" s="242"/>
      <c r="U5" s="242"/>
      <c r="V5" s="242"/>
      <c r="W5" s="242"/>
      <c r="X5" s="242"/>
      <c r="Y5" s="243"/>
    </row>
    <row r="6" spans="1:25">
      <c r="A6" s="239"/>
      <c r="B6" s="240"/>
      <c r="C6" s="240"/>
      <c r="D6" s="240"/>
      <c r="E6" s="240"/>
      <c r="F6" s="241"/>
      <c r="G6" s="239"/>
      <c r="H6" s="240"/>
      <c r="I6" s="240"/>
      <c r="J6" s="240"/>
      <c r="K6" s="241"/>
      <c r="L6" s="244"/>
      <c r="M6" s="245"/>
      <c r="N6" s="245"/>
      <c r="O6" s="245"/>
      <c r="P6" s="245"/>
      <c r="Q6" s="245"/>
      <c r="R6" s="245"/>
      <c r="S6" s="245"/>
      <c r="T6" s="245"/>
      <c r="U6" s="245"/>
      <c r="V6" s="245"/>
      <c r="W6" s="245"/>
      <c r="X6" s="245"/>
      <c r="Y6" s="246"/>
    </row>
    <row r="7" spans="1:25">
      <c r="A7" s="247" t="s">
        <v>94</v>
      </c>
      <c r="B7" s="248"/>
      <c r="C7" s="248"/>
      <c r="D7" s="248"/>
      <c r="E7" s="248"/>
      <c r="F7" s="249"/>
      <c r="G7" s="235"/>
      <c r="H7" s="235"/>
      <c r="I7" s="235"/>
      <c r="J7" s="235"/>
      <c r="K7" s="235"/>
      <c r="L7" s="74"/>
      <c r="M7" s="75"/>
      <c r="N7" s="75"/>
      <c r="O7" s="75"/>
      <c r="P7" s="75"/>
      <c r="Q7" s="75"/>
      <c r="R7" s="75"/>
      <c r="S7" s="75"/>
      <c r="T7" s="75"/>
      <c r="U7" s="76"/>
      <c r="V7" s="76"/>
      <c r="W7" s="76"/>
      <c r="X7" s="76"/>
      <c r="Y7" s="77"/>
    </row>
    <row r="8" spans="1:25">
      <c r="A8" s="250"/>
      <c r="B8" s="251"/>
      <c r="C8" s="251"/>
      <c r="D8" s="251"/>
      <c r="E8" s="251"/>
      <c r="F8" s="252"/>
      <c r="G8" s="235"/>
      <c r="H8" s="235"/>
      <c r="I8" s="235"/>
      <c r="J8" s="235"/>
      <c r="K8" s="235"/>
      <c r="L8" s="74"/>
      <c r="M8" s="75"/>
      <c r="N8" s="75"/>
      <c r="O8" s="75"/>
      <c r="P8" s="75"/>
      <c r="Q8" s="75"/>
      <c r="R8" s="75"/>
      <c r="S8" s="75"/>
      <c r="T8" s="75"/>
      <c r="U8" s="76"/>
      <c r="V8" s="76"/>
      <c r="W8" s="76"/>
      <c r="X8" s="76"/>
      <c r="Y8" s="77"/>
    </row>
    <row r="9" spans="1:25">
      <c r="A9" s="235"/>
      <c r="B9" s="235"/>
      <c r="C9" s="235"/>
      <c r="D9" s="235"/>
      <c r="E9" s="235"/>
      <c r="F9" s="235"/>
      <c r="G9" s="235"/>
      <c r="H9" s="235"/>
      <c r="I9" s="235"/>
      <c r="J9" s="235"/>
      <c r="K9" s="235"/>
      <c r="L9" s="74"/>
      <c r="M9" s="75"/>
      <c r="N9" s="75"/>
      <c r="O9" s="75"/>
      <c r="P9" s="75"/>
      <c r="Q9" s="75"/>
      <c r="R9" s="75"/>
      <c r="S9" s="75"/>
      <c r="T9" s="75"/>
      <c r="U9" s="76"/>
      <c r="V9" s="76"/>
      <c r="W9" s="76"/>
      <c r="X9" s="76"/>
      <c r="Y9" s="77"/>
    </row>
    <row r="10" spans="1:25">
      <c r="A10" s="235"/>
      <c r="B10" s="235"/>
      <c r="C10" s="235"/>
      <c r="D10" s="235"/>
      <c r="E10" s="235"/>
      <c r="F10" s="235"/>
      <c r="G10" s="235"/>
      <c r="H10" s="235"/>
      <c r="I10" s="235"/>
      <c r="J10" s="235"/>
      <c r="K10" s="235"/>
      <c r="L10" s="74"/>
      <c r="M10" s="75"/>
      <c r="N10" s="75"/>
      <c r="O10" s="75"/>
      <c r="P10" s="75"/>
      <c r="Q10" s="75"/>
      <c r="R10" s="75"/>
      <c r="S10" s="75"/>
      <c r="T10" s="75"/>
      <c r="U10" s="76"/>
      <c r="V10" s="76"/>
      <c r="W10" s="76"/>
      <c r="X10" s="76"/>
      <c r="Y10" s="77"/>
    </row>
    <row r="11" spans="1:25">
      <c r="A11" s="235"/>
      <c r="B11" s="235"/>
      <c r="C11" s="235"/>
      <c r="D11" s="235"/>
      <c r="E11" s="235"/>
      <c r="F11" s="235"/>
      <c r="G11" s="235"/>
      <c r="H11" s="235"/>
      <c r="I11" s="235"/>
      <c r="J11" s="235"/>
      <c r="K11" s="235"/>
      <c r="L11" s="74"/>
      <c r="M11" s="75"/>
      <c r="N11" s="75"/>
      <c r="O11" s="75"/>
      <c r="P11" s="75"/>
      <c r="Q11" s="75"/>
      <c r="R11" s="75"/>
      <c r="S11" s="75"/>
      <c r="T11" s="75"/>
      <c r="U11" s="76"/>
      <c r="V11" s="76"/>
      <c r="W11" s="76"/>
      <c r="X11" s="76"/>
      <c r="Y11" s="77"/>
    </row>
    <row r="12" spans="1:25">
      <c r="A12" s="235"/>
      <c r="B12" s="235"/>
      <c r="C12" s="235"/>
      <c r="D12" s="235"/>
      <c r="E12" s="235"/>
      <c r="F12" s="235"/>
      <c r="G12" s="235"/>
      <c r="H12" s="235"/>
      <c r="I12" s="235"/>
      <c r="J12" s="235"/>
      <c r="K12" s="235"/>
      <c r="L12" s="74"/>
      <c r="M12" s="75"/>
      <c r="N12" s="75"/>
      <c r="O12" s="75"/>
      <c r="P12" s="75"/>
      <c r="Q12" s="75"/>
      <c r="R12" s="75"/>
      <c r="S12" s="75"/>
      <c r="T12" s="75"/>
      <c r="U12" s="76"/>
      <c r="V12" s="76"/>
      <c r="W12" s="76"/>
      <c r="X12" s="76"/>
      <c r="Y12" s="77"/>
    </row>
    <row r="13" spans="1:25">
      <c r="A13" s="235" t="s">
        <v>95</v>
      </c>
      <c r="B13" s="235"/>
      <c r="C13" s="235"/>
      <c r="D13" s="235"/>
      <c r="E13" s="235"/>
      <c r="F13" s="235"/>
      <c r="G13" s="235"/>
      <c r="H13" s="235"/>
      <c r="I13" s="235"/>
      <c r="J13" s="235"/>
      <c r="K13" s="235"/>
      <c r="L13" s="74"/>
      <c r="M13" s="75"/>
      <c r="N13" s="75"/>
      <c r="O13" s="75"/>
      <c r="P13" s="75"/>
      <c r="Q13" s="75"/>
      <c r="R13" s="75"/>
      <c r="S13" s="75"/>
      <c r="T13" s="75"/>
      <c r="U13" s="76"/>
      <c r="V13" s="76"/>
      <c r="W13" s="76"/>
      <c r="X13" s="76"/>
      <c r="Y13" s="77"/>
    </row>
    <row r="14" spans="1:25">
      <c r="A14" s="235"/>
      <c r="B14" s="235"/>
      <c r="C14" s="235"/>
      <c r="D14" s="235"/>
      <c r="E14" s="235"/>
      <c r="F14" s="235"/>
      <c r="G14" s="235"/>
      <c r="H14" s="235"/>
      <c r="I14" s="235"/>
      <c r="J14" s="235"/>
      <c r="K14" s="235"/>
      <c r="L14" s="74"/>
      <c r="M14" s="75"/>
      <c r="N14" s="75"/>
      <c r="O14" s="75"/>
      <c r="P14" s="75"/>
      <c r="Q14" s="75"/>
      <c r="R14" s="75"/>
      <c r="S14" s="75"/>
      <c r="T14" s="75"/>
      <c r="U14" s="76"/>
      <c r="V14" s="76"/>
      <c r="W14" s="76"/>
      <c r="X14" s="76"/>
      <c r="Y14" s="77"/>
    </row>
    <row r="15" spans="1:25">
      <c r="A15" s="235"/>
      <c r="B15" s="235"/>
      <c r="C15" s="235"/>
      <c r="D15" s="235"/>
      <c r="E15" s="235"/>
      <c r="F15" s="235"/>
      <c r="G15" s="235"/>
      <c r="H15" s="235"/>
      <c r="I15" s="235"/>
      <c r="J15" s="235"/>
      <c r="K15" s="235"/>
      <c r="L15" s="74"/>
      <c r="M15" s="75"/>
      <c r="N15" s="75"/>
      <c r="O15" s="75"/>
      <c r="P15" s="75"/>
      <c r="Q15" s="75"/>
      <c r="R15" s="75"/>
      <c r="S15" s="75"/>
      <c r="T15" s="75"/>
      <c r="U15" s="76"/>
      <c r="V15" s="76"/>
      <c r="W15" s="76"/>
      <c r="X15" s="76"/>
      <c r="Y15" s="77"/>
    </row>
    <row r="16" spans="1:25">
      <c r="A16" s="235"/>
      <c r="B16" s="235"/>
      <c r="C16" s="235"/>
      <c r="D16" s="235"/>
      <c r="E16" s="235"/>
      <c r="F16" s="235"/>
      <c r="G16" s="235"/>
      <c r="H16" s="235"/>
      <c r="I16" s="235"/>
      <c r="J16" s="235"/>
      <c r="K16" s="235"/>
      <c r="L16" s="74"/>
      <c r="M16" s="75"/>
      <c r="N16" s="75"/>
      <c r="O16" s="75"/>
      <c r="P16" s="75"/>
      <c r="Q16" s="75"/>
      <c r="R16" s="75"/>
      <c r="S16" s="75"/>
      <c r="T16" s="75"/>
      <c r="U16" s="76"/>
      <c r="V16" s="76"/>
      <c r="W16" s="76"/>
      <c r="X16" s="76"/>
      <c r="Y16" s="77"/>
    </row>
    <row r="17" spans="1:25">
      <c r="A17" s="235"/>
      <c r="B17" s="235"/>
      <c r="C17" s="235"/>
      <c r="D17" s="235"/>
      <c r="E17" s="235"/>
      <c r="F17" s="235"/>
      <c r="G17" s="235"/>
      <c r="H17" s="235"/>
      <c r="I17" s="235"/>
      <c r="J17" s="235"/>
      <c r="K17" s="235"/>
      <c r="L17" s="74"/>
      <c r="M17" s="75"/>
      <c r="N17" s="75"/>
      <c r="O17" s="75"/>
      <c r="P17" s="75"/>
      <c r="Q17" s="75"/>
      <c r="R17" s="75"/>
      <c r="S17" s="75"/>
      <c r="T17" s="75"/>
      <c r="U17" s="76"/>
      <c r="V17" s="76"/>
      <c r="W17" s="76"/>
      <c r="X17" s="76"/>
      <c r="Y17" s="77"/>
    </row>
    <row r="18" spans="1:25">
      <c r="A18" s="235"/>
      <c r="B18" s="235"/>
      <c r="C18" s="235"/>
      <c r="D18" s="235"/>
      <c r="E18" s="235"/>
      <c r="F18" s="235"/>
      <c r="G18" s="235"/>
      <c r="H18" s="235"/>
      <c r="I18" s="235"/>
      <c r="J18" s="235"/>
      <c r="K18" s="235"/>
      <c r="L18" s="74"/>
      <c r="M18" s="75"/>
      <c r="N18" s="75"/>
      <c r="O18" s="75"/>
      <c r="P18" s="75"/>
      <c r="Q18" s="75"/>
      <c r="R18" s="75"/>
      <c r="S18" s="75"/>
      <c r="T18" s="75"/>
      <c r="U18" s="76"/>
      <c r="V18" s="76"/>
      <c r="W18" s="76"/>
      <c r="X18" s="76"/>
      <c r="Y18" s="77"/>
    </row>
    <row r="19" spans="1:25">
      <c r="A19" s="235" t="s">
        <v>83</v>
      </c>
      <c r="B19" s="235"/>
      <c r="C19" s="235"/>
      <c r="D19" s="235"/>
      <c r="E19" s="235"/>
      <c r="F19" s="235"/>
      <c r="G19" s="235"/>
      <c r="H19" s="235"/>
      <c r="I19" s="235"/>
      <c r="J19" s="235"/>
      <c r="K19" s="235"/>
      <c r="L19" s="74"/>
      <c r="M19" s="75"/>
      <c r="N19" s="75"/>
      <c r="O19" s="75"/>
      <c r="P19" s="75"/>
      <c r="Q19" s="75"/>
      <c r="R19" s="75"/>
      <c r="S19" s="75"/>
      <c r="T19" s="75"/>
      <c r="U19" s="76"/>
      <c r="V19" s="76"/>
      <c r="W19" s="76"/>
      <c r="X19" s="76"/>
      <c r="Y19" s="77"/>
    </row>
    <row r="20" spans="1:25">
      <c r="A20" s="235"/>
      <c r="B20" s="235"/>
      <c r="C20" s="235"/>
      <c r="D20" s="235"/>
      <c r="E20" s="235"/>
      <c r="F20" s="235"/>
      <c r="G20" s="235"/>
      <c r="H20" s="235"/>
      <c r="I20" s="235"/>
      <c r="J20" s="235"/>
      <c r="K20" s="235"/>
      <c r="L20" s="74"/>
      <c r="M20" s="75"/>
      <c r="N20" s="75"/>
      <c r="O20" s="75"/>
      <c r="P20" s="75"/>
      <c r="Q20" s="75"/>
      <c r="R20" s="75"/>
      <c r="S20" s="75"/>
      <c r="T20" s="75"/>
      <c r="U20" s="76"/>
      <c r="V20" s="76"/>
      <c r="W20" s="76"/>
      <c r="X20" s="76"/>
      <c r="Y20" s="77"/>
    </row>
    <row r="21" spans="1:25">
      <c r="A21" s="235"/>
      <c r="B21" s="235"/>
      <c r="C21" s="235"/>
      <c r="D21" s="235"/>
      <c r="E21" s="235"/>
      <c r="F21" s="235"/>
      <c r="G21" s="235"/>
      <c r="H21" s="235"/>
      <c r="I21" s="235"/>
      <c r="J21" s="235"/>
      <c r="K21" s="235"/>
      <c r="L21" s="74"/>
      <c r="M21" s="75"/>
      <c r="N21" s="75"/>
      <c r="O21" s="75"/>
      <c r="P21" s="75"/>
      <c r="Q21" s="75"/>
      <c r="R21" s="75"/>
      <c r="S21" s="75"/>
      <c r="T21" s="75"/>
      <c r="U21" s="76"/>
      <c r="V21" s="76"/>
      <c r="W21" s="76"/>
      <c r="X21" s="76"/>
      <c r="Y21" s="77"/>
    </row>
    <row r="22" spans="1:25">
      <c r="A22" s="235"/>
      <c r="B22" s="235"/>
      <c r="C22" s="235"/>
      <c r="D22" s="235"/>
      <c r="E22" s="235"/>
      <c r="F22" s="235"/>
      <c r="G22" s="235"/>
      <c r="H22" s="235"/>
      <c r="I22" s="235"/>
      <c r="J22" s="235"/>
      <c r="K22" s="235"/>
      <c r="L22" s="74"/>
      <c r="M22" s="75"/>
      <c r="N22" s="75"/>
      <c r="O22" s="75"/>
      <c r="P22" s="75"/>
      <c r="Q22" s="75"/>
      <c r="R22" s="75"/>
      <c r="S22" s="75"/>
      <c r="T22" s="75"/>
      <c r="U22" s="76"/>
      <c r="V22" s="76"/>
      <c r="W22" s="76"/>
      <c r="X22" s="76"/>
      <c r="Y22" s="77"/>
    </row>
    <row r="23" spans="1:25">
      <c r="A23" s="235"/>
      <c r="B23" s="235"/>
      <c r="C23" s="235"/>
      <c r="D23" s="235"/>
      <c r="E23" s="235"/>
      <c r="F23" s="235"/>
      <c r="G23" s="235"/>
      <c r="H23" s="235"/>
      <c r="I23" s="235"/>
      <c r="J23" s="235"/>
      <c r="K23" s="235"/>
      <c r="L23" s="74"/>
      <c r="M23" s="75"/>
      <c r="N23" s="75"/>
      <c r="O23" s="75"/>
      <c r="P23" s="75"/>
      <c r="Q23" s="75"/>
      <c r="R23" s="75"/>
      <c r="S23" s="75"/>
      <c r="T23" s="75"/>
      <c r="U23" s="76"/>
      <c r="V23" s="76"/>
      <c r="W23" s="76"/>
      <c r="X23" s="76"/>
      <c r="Y23" s="77"/>
    </row>
    <row r="24" spans="1:25">
      <c r="A24" s="235"/>
      <c r="B24" s="235"/>
      <c r="C24" s="235"/>
      <c r="D24" s="235"/>
      <c r="E24" s="235"/>
      <c r="F24" s="235"/>
      <c r="G24" s="235"/>
      <c r="H24" s="235"/>
      <c r="I24" s="235"/>
      <c r="J24" s="235"/>
      <c r="K24" s="235"/>
      <c r="L24" s="74"/>
      <c r="M24" s="75"/>
      <c r="N24" s="75"/>
      <c r="O24" s="75"/>
      <c r="P24" s="75"/>
      <c r="Q24" s="75"/>
      <c r="R24" s="75"/>
      <c r="S24" s="75"/>
      <c r="T24" s="75"/>
      <c r="U24" s="76"/>
      <c r="V24" s="76"/>
      <c r="W24" s="76"/>
      <c r="X24" s="76"/>
      <c r="Y24" s="77"/>
    </row>
    <row r="25" spans="1:25">
      <c r="A25" s="235"/>
      <c r="B25" s="235"/>
      <c r="C25" s="235"/>
      <c r="D25" s="235"/>
      <c r="E25" s="235"/>
      <c r="F25" s="235"/>
      <c r="G25" s="235"/>
      <c r="H25" s="235"/>
      <c r="I25" s="235"/>
      <c r="J25" s="235"/>
      <c r="K25" s="235"/>
      <c r="L25" s="74"/>
      <c r="M25" s="75"/>
      <c r="N25" s="75"/>
      <c r="O25" s="75"/>
      <c r="P25" s="75"/>
      <c r="Q25" s="75"/>
      <c r="R25" s="75"/>
      <c r="S25" s="75"/>
      <c r="T25" s="75"/>
      <c r="U25" s="76"/>
      <c r="V25" s="76"/>
      <c r="W25" s="76"/>
      <c r="X25" s="76"/>
      <c r="Y25" s="77"/>
    </row>
    <row r="26" spans="1:25">
      <c r="A26" s="235"/>
      <c r="B26" s="235"/>
      <c r="C26" s="235"/>
      <c r="D26" s="235"/>
      <c r="E26" s="235"/>
      <c r="F26" s="235"/>
      <c r="G26" s="235"/>
      <c r="H26" s="235"/>
      <c r="I26" s="235"/>
      <c r="J26" s="235"/>
      <c r="K26" s="235"/>
      <c r="L26" s="74"/>
      <c r="M26" s="75"/>
      <c r="N26" s="75"/>
      <c r="O26" s="75"/>
      <c r="P26" s="75"/>
      <c r="Q26" s="75"/>
      <c r="R26" s="75"/>
      <c r="S26" s="75"/>
      <c r="T26" s="75"/>
      <c r="U26" s="76"/>
      <c r="V26" s="76"/>
      <c r="W26" s="76"/>
      <c r="X26" s="76"/>
      <c r="Y26" s="77"/>
    </row>
    <row r="27" spans="1:25">
      <c r="A27" s="235"/>
      <c r="B27" s="235"/>
      <c r="C27" s="235"/>
      <c r="D27" s="235"/>
      <c r="E27" s="235"/>
      <c r="F27" s="235"/>
      <c r="G27" s="235"/>
      <c r="H27" s="235"/>
      <c r="I27" s="235"/>
      <c r="J27" s="235"/>
      <c r="K27" s="235"/>
      <c r="L27" s="74"/>
      <c r="M27" s="75"/>
      <c r="N27" s="75"/>
      <c r="O27" s="75"/>
      <c r="P27" s="75"/>
      <c r="Q27" s="75"/>
      <c r="R27" s="75"/>
      <c r="S27" s="75"/>
      <c r="T27" s="75"/>
      <c r="U27" s="76"/>
      <c r="V27" s="76"/>
      <c r="W27" s="76"/>
      <c r="X27" s="76"/>
      <c r="Y27" s="77"/>
    </row>
    <row r="28" spans="1:25">
      <c r="A28" s="235"/>
      <c r="B28" s="235"/>
      <c r="C28" s="235"/>
      <c r="D28" s="235"/>
      <c r="E28" s="235"/>
      <c r="F28" s="235"/>
      <c r="G28" s="235"/>
      <c r="H28" s="235"/>
      <c r="I28" s="235"/>
      <c r="J28" s="235"/>
      <c r="K28" s="235"/>
      <c r="L28" s="74"/>
      <c r="M28" s="75"/>
      <c r="N28" s="75"/>
      <c r="O28" s="75"/>
      <c r="P28" s="75"/>
      <c r="Q28" s="75"/>
      <c r="R28" s="75"/>
      <c r="S28" s="75"/>
      <c r="T28" s="75"/>
      <c r="U28" s="76"/>
      <c r="V28" s="76"/>
      <c r="W28" s="76"/>
      <c r="X28" s="76"/>
      <c r="Y28" s="77"/>
    </row>
    <row r="29" spans="1:25">
      <c r="A29" s="235"/>
      <c r="B29" s="235"/>
      <c r="C29" s="235"/>
      <c r="D29" s="235"/>
      <c r="E29" s="235"/>
      <c r="F29" s="235"/>
      <c r="G29" s="235"/>
      <c r="H29" s="235"/>
      <c r="I29" s="235"/>
      <c r="J29" s="235"/>
      <c r="K29" s="235"/>
      <c r="L29" s="74"/>
      <c r="M29" s="75"/>
      <c r="N29" s="75"/>
      <c r="O29" s="75"/>
      <c r="P29" s="75"/>
      <c r="Q29" s="75"/>
      <c r="R29" s="75"/>
      <c r="S29" s="75"/>
      <c r="T29" s="75"/>
      <c r="U29" s="76"/>
      <c r="V29" s="76"/>
      <c r="W29" s="76"/>
      <c r="X29" s="76"/>
      <c r="Y29" s="77"/>
    </row>
    <row r="30" spans="1:25">
      <c r="A30" s="235"/>
      <c r="B30" s="235"/>
      <c r="C30" s="235"/>
      <c r="D30" s="235"/>
      <c r="E30" s="235"/>
      <c r="F30" s="235"/>
      <c r="G30" s="235"/>
      <c r="H30" s="235"/>
      <c r="I30" s="235"/>
      <c r="J30" s="235"/>
      <c r="K30" s="235"/>
      <c r="L30" s="74"/>
      <c r="M30" s="75"/>
      <c r="N30" s="75"/>
      <c r="O30" s="75"/>
      <c r="P30" s="75"/>
      <c r="Q30" s="75"/>
      <c r="R30" s="75"/>
      <c r="S30" s="75"/>
      <c r="T30" s="75"/>
      <c r="U30" s="76"/>
      <c r="V30" s="76"/>
      <c r="W30" s="76"/>
      <c r="X30" s="76"/>
      <c r="Y30" s="77"/>
    </row>
    <row r="31" spans="1:25">
      <c r="A31" s="235"/>
      <c r="B31" s="235"/>
      <c r="C31" s="235"/>
      <c r="D31" s="235"/>
      <c r="E31" s="235"/>
      <c r="F31" s="235"/>
      <c r="G31" s="235"/>
      <c r="H31" s="235"/>
      <c r="I31" s="235"/>
      <c r="J31" s="235"/>
      <c r="K31" s="235"/>
      <c r="L31" s="74"/>
      <c r="M31" s="75"/>
      <c r="N31" s="75"/>
      <c r="O31" s="75"/>
      <c r="P31" s="75"/>
      <c r="Q31" s="75"/>
      <c r="R31" s="75"/>
      <c r="S31" s="75"/>
      <c r="T31" s="75"/>
      <c r="U31" s="76"/>
      <c r="V31" s="76"/>
      <c r="W31" s="76"/>
      <c r="X31" s="76"/>
      <c r="Y31" s="77"/>
    </row>
    <row r="32" spans="1:25">
      <c r="A32" s="235"/>
      <c r="B32" s="235"/>
      <c r="C32" s="235"/>
      <c r="D32" s="235"/>
      <c r="E32" s="235"/>
      <c r="F32" s="235"/>
      <c r="G32" s="235"/>
      <c r="H32" s="235"/>
      <c r="I32" s="235"/>
      <c r="J32" s="235"/>
      <c r="K32" s="235"/>
      <c r="L32" s="74"/>
      <c r="M32" s="75"/>
      <c r="N32" s="75"/>
      <c r="O32" s="75"/>
      <c r="P32" s="75"/>
      <c r="Q32" s="75"/>
      <c r="R32" s="75"/>
      <c r="S32" s="75"/>
      <c r="T32" s="75"/>
      <c r="U32" s="76"/>
      <c r="V32" s="76"/>
      <c r="W32" s="76"/>
      <c r="X32" s="76"/>
      <c r="Y32" s="77"/>
    </row>
    <row r="33" spans="1:25">
      <c r="A33" s="235"/>
      <c r="B33" s="235"/>
      <c r="C33" s="235"/>
      <c r="D33" s="235"/>
      <c r="E33" s="235"/>
      <c r="F33" s="235"/>
      <c r="G33" s="235"/>
      <c r="H33" s="235"/>
      <c r="I33" s="235"/>
      <c r="J33" s="235"/>
      <c r="K33" s="235"/>
      <c r="L33" s="74"/>
      <c r="M33" s="75"/>
      <c r="N33" s="75"/>
      <c r="O33" s="75"/>
      <c r="P33" s="75"/>
      <c r="Q33" s="75"/>
      <c r="R33" s="75"/>
      <c r="S33" s="75"/>
      <c r="T33" s="75"/>
      <c r="U33" s="76"/>
      <c r="V33" s="76"/>
      <c r="W33" s="76"/>
      <c r="X33" s="76"/>
      <c r="Y33" s="77"/>
    </row>
    <row r="34" spans="1:25">
      <c r="A34" s="235"/>
      <c r="B34" s="235"/>
      <c r="C34" s="235"/>
      <c r="D34" s="235"/>
      <c r="E34" s="235"/>
      <c r="F34" s="235"/>
      <c r="G34" s="235"/>
      <c r="H34" s="235"/>
      <c r="I34" s="235"/>
      <c r="J34" s="235"/>
      <c r="K34" s="235"/>
      <c r="L34" s="74"/>
      <c r="M34" s="75"/>
      <c r="N34" s="75"/>
      <c r="O34" s="75"/>
      <c r="P34" s="75"/>
      <c r="Q34" s="75"/>
      <c r="R34" s="75"/>
      <c r="S34" s="75"/>
      <c r="T34" s="75"/>
      <c r="U34" s="76"/>
      <c r="V34" s="76"/>
      <c r="W34" s="76"/>
      <c r="X34" s="76"/>
      <c r="Y34" s="77"/>
    </row>
    <row r="35" spans="1:25">
      <c r="A35" s="234"/>
      <c r="B35" s="234"/>
      <c r="C35" s="234"/>
      <c r="D35" s="234"/>
      <c r="E35" s="234"/>
      <c r="F35" s="234"/>
      <c r="G35" s="234"/>
      <c r="H35" s="234"/>
      <c r="I35" s="234"/>
      <c r="J35" s="234"/>
      <c r="K35" s="234"/>
      <c r="L35" s="78"/>
      <c r="M35" s="79"/>
      <c r="N35" s="79"/>
      <c r="O35" s="79"/>
      <c r="P35" s="79"/>
      <c r="Q35" s="79"/>
      <c r="R35" s="79"/>
      <c r="S35" s="79"/>
      <c r="T35" s="79"/>
      <c r="U35" s="80"/>
      <c r="V35" s="80"/>
      <c r="W35" s="80"/>
      <c r="X35" s="80"/>
      <c r="Y35" s="81"/>
    </row>
    <row r="36" spans="1:25">
      <c r="A36" s="234"/>
      <c r="B36" s="234"/>
      <c r="C36" s="234"/>
      <c r="D36" s="234"/>
      <c r="E36" s="234"/>
      <c r="F36" s="234"/>
      <c r="G36" s="234"/>
      <c r="H36" s="234"/>
      <c r="I36" s="234"/>
      <c r="J36" s="234"/>
      <c r="K36" s="234"/>
      <c r="L36" s="78"/>
      <c r="M36" s="79"/>
      <c r="N36" s="79"/>
      <c r="O36" s="79"/>
      <c r="P36" s="79"/>
      <c r="Q36" s="79"/>
      <c r="R36" s="79"/>
      <c r="S36" s="79"/>
      <c r="T36" s="79"/>
      <c r="U36" s="80"/>
      <c r="V36" s="80"/>
      <c r="W36" s="80"/>
      <c r="X36" s="80"/>
      <c r="Y36" s="81"/>
    </row>
    <row r="37" spans="1:25">
      <c r="A37" s="234"/>
      <c r="B37" s="234"/>
      <c r="C37" s="234"/>
      <c r="D37" s="234"/>
      <c r="E37" s="234"/>
      <c r="F37" s="234"/>
      <c r="G37" s="234"/>
      <c r="H37" s="234"/>
      <c r="I37" s="234"/>
      <c r="J37" s="234"/>
      <c r="K37" s="234"/>
      <c r="L37" s="78"/>
      <c r="M37" s="79"/>
      <c r="N37" s="79"/>
      <c r="O37" s="79"/>
      <c r="P37" s="79"/>
      <c r="Q37" s="79"/>
      <c r="R37" s="79"/>
      <c r="S37" s="79"/>
      <c r="T37" s="79"/>
      <c r="U37" s="80"/>
      <c r="V37" s="80"/>
      <c r="W37" s="80"/>
      <c r="X37" s="80"/>
      <c r="Y37" s="81"/>
    </row>
    <row r="38" spans="1:25">
      <c r="A38" s="234"/>
      <c r="B38" s="234"/>
      <c r="C38" s="234"/>
      <c r="D38" s="234"/>
      <c r="E38" s="234"/>
      <c r="F38" s="234"/>
      <c r="G38" s="234"/>
      <c r="H38" s="234"/>
      <c r="I38" s="234"/>
      <c r="J38" s="234"/>
      <c r="K38" s="234"/>
      <c r="L38" s="78"/>
      <c r="M38" s="79"/>
      <c r="N38" s="79"/>
      <c r="O38" s="79"/>
      <c r="P38" s="79"/>
      <c r="Q38" s="79"/>
      <c r="R38" s="79"/>
      <c r="S38" s="79"/>
      <c r="T38" s="79"/>
      <c r="U38" s="80"/>
      <c r="V38" s="80"/>
      <c r="W38" s="80"/>
      <c r="X38" s="80"/>
      <c r="Y38" s="81"/>
    </row>
    <row r="39" spans="1:25">
      <c r="A39" s="234"/>
      <c r="B39" s="234"/>
      <c r="C39" s="234"/>
      <c r="D39" s="234"/>
      <c r="E39" s="234"/>
      <c r="F39" s="234"/>
      <c r="G39" s="234"/>
      <c r="H39" s="234"/>
      <c r="I39" s="234"/>
      <c r="J39" s="234"/>
      <c r="K39" s="234"/>
      <c r="L39" s="78"/>
      <c r="M39" s="79"/>
      <c r="N39" s="79"/>
      <c r="O39" s="79"/>
      <c r="P39" s="79"/>
      <c r="Q39" s="79"/>
      <c r="R39" s="79"/>
      <c r="S39" s="79"/>
      <c r="T39" s="79"/>
      <c r="U39" s="80"/>
      <c r="V39" s="80"/>
      <c r="W39" s="80"/>
      <c r="X39" s="80"/>
      <c r="Y39" s="81"/>
    </row>
    <row r="40" spans="1:25">
      <c r="A40" s="234"/>
      <c r="B40" s="234"/>
      <c r="C40" s="234"/>
      <c r="D40" s="234"/>
      <c r="E40" s="234"/>
      <c r="F40" s="234"/>
      <c r="G40" s="234"/>
      <c r="H40" s="234"/>
      <c r="I40" s="234"/>
      <c r="J40" s="234"/>
      <c r="K40" s="234"/>
      <c r="L40" s="78"/>
      <c r="M40" s="79"/>
      <c r="N40" s="79"/>
      <c r="O40" s="79"/>
      <c r="P40" s="79"/>
      <c r="Q40" s="79"/>
      <c r="R40" s="79"/>
      <c r="S40" s="79"/>
      <c r="T40" s="79"/>
      <c r="U40" s="80"/>
      <c r="V40" s="80"/>
      <c r="W40" s="80"/>
      <c r="X40" s="80"/>
      <c r="Y40" s="81"/>
    </row>
    <row r="41" spans="1:25">
      <c r="A41" s="234"/>
      <c r="B41" s="234"/>
      <c r="C41" s="234"/>
      <c r="D41" s="234"/>
      <c r="E41" s="234"/>
      <c r="F41" s="234"/>
      <c r="G41" s="234"/>
      <c r="H41" s="234"/>
      <c r="I41" s="234"/>
      <c r="J41" s="234"/>
      <c r="K41" s="234"/>
      <c r="L41" s="78"/>
      <c r="M41" s="79"/>
      <c r="N41" s="79"/>
      <c r="O41" s="79"/>
      <c r="P41" s="79"/>
      <c r="Q41" s="79"/>
      <c r="R41" s="79"/>
      <c r="S41" s="79"/>
      <c r="T41" s="79"/>
      <c r="U41" s="80"/>
      <c r="V41" s="80"/>
      <c r="W41" s="80"/>
      <c r="X41" s="80"/>
      <c r="Y41" s="81"/>
    </row>
    <row r="42" spans="1:25">
      <c r="A42" s="234"/>
      <c r="B42" s="234"/>
      <c r="C42" s="234"/>
      <c r="D42" s="234"/>
      <c r="E42" s="234"/>
      <c r="F42" s="234"/>
      <c r="G42" s="234"/>
      <c r="H42" s="234"/>
      <c r="I42" s="234"/>
      <c r="J42" s="234"/>
      <c r="K42" s="234"/>
      <c r="L42" s="78"/>
      <c r="M42" s="79"/>
      <c r="N42" s="79"/>
      <c r="O42" s="79"/>
      <c r="P42" s="79"/>
      <c r="Q42" s="79"/>
      <c r="R42" s="79"/>
      <c r="S42" s="79"/>
      <c r="T42" s="79"/>
      <c r="U42" s="80"/>
      <c r="V42" s="80"/>
      <c r="W42" s="80"/>
      <c r="X42" s="80"/>
      <c r="Y42" s="81"/>
    </row>
    <row r="43" spans="1:25">
      <c r="A43" s="234"/>
      <c r="B43" s="234"/>
      <c r="C43" s="234"/>
      <c r="D43" s="234"/>
      <c r="E43" s="234"/>
      <c r="F43" s="234"/>
      <c r="G43" s="234"/>
      <c r="H43" s="234"/>
      <c r="I43" s="234"/>
      <c r="J43" s="234"/>
      <c r="K43" s="234"/>
      <c r="L43" s="82"/>
      <c r="M43" s="83"/>
      <c r="N43" s="83"/>
      <c r="O43" s="83"/>
      <c r="P43" s="83"/>
      <c r="Q43" s="83"/>
      <c r="R43" s="83"/>
      <c r="S43" s="83"/>
      <c r="T43" s="83"/>
      <c r="U43" s="84"/>
      <c r="V43" s="84"/>
      <c r="W43" s="84"/>
      <c r="X43" s="84"/>
      <c r="Y43" s="85"/>
    </row>
  </sheetData>
  <mergeCells count="76">
    <mergeCell ref="A5:F6"/>
    <mergeCell ref="G5:K6"/>
    <mergeCell ref="L5:Y6"/>
    <mergeCell ref="A7:F8"/>
    <mergeCell ref="G7:K7"/>
    <mergeCell ref="G8:K8"/>
    <mergeCell ref="A9:F9"/>
    <mergeCell ref="G9:K9"/>
    <mergeCell ref="A10:F10"/>
    <mergeCell ref="G10:K10"/>
    <mergeCell ref="A11:F11"/>
    <mergeCell ref="G11:K11"/>
    <mergeCell ref="A12:F12"/>
    <mergeCell ref="G12:K12"/>
    <mergeCell ref="A13:F13"/>
    <mergeCell ref="G13:K13"/>
    <mergeCell ref="A14:F14"/>
    <mergeCell ref="G14:K14"/>
    <mergeCell ref="A15:F15"/>
    <mergeCell ref="G15:K15"/>
    <mergeCell ref="A16:F16"/>
    <mergeCell ref="G16:K16"/>
    <mergeCell ref="A17:F17"/>
    <mergeCell ref="G17:K17"/>
    <mergeCell ref="A18:F18"/>
    <mergeCell ref="G18:K18"/>
    <mergeCell ref="A19:F19"/>
    <mergeCell ref="G19:K19"/>
    <mergeCell ref="A20:F20"/>
    <mergeCell ref="G20:K20"/>
    <mergeCell ref="A21:F21"/>
    <mergeCell ref="G21:K21"/>
    <mergeCell ref="A22:F22"/>
    <mergeCell ref="G22:K22"/>
    <mergeCell ref="A23:F23"/>
    <mergeCell ref="G23:K23"/>
    <mergeCell ref="A24:F24"/>
    <mergeCell ref="G24:K24"/>
    <mergeCell ref="A25:F25"/>
    <mergeCell ref="G25:K25"/>
    <mergeCell ref="A26:F26"/>
    <mergeCell ref="G26:K26"/>
    <mergeCell ref="A27:F27"/>
    <mergeCell ref="G27:K27"/>
    <mergeCell ref="A28:F28"/>
    <mergeCell ref="G28:K28"/>
    <mergeCell ref="A29:F29"/>
    <mergeCell ref="G29:K29"/>
    <mergeCell ref="A30:F30"/>
    <mergeCell ref="G30:K30"/>
    <mergeCell ref="A31:F31"/>
    <mergeCell ref="G31:K31"/>
    <mergeCell ref="A32:F32"/>
    <mergeCell ref="G32:K32"/>
    <mergeCell ref="A33:F33"/>
    <mergeCell ref="G33:K33"/>
    <mergeCell ref="A34:F34"/>
    <mergeCell ref="G34:K34"/>
    <mergeCell ref="A35:F35"/>
    <mergeCell ref="G35:K35"/>
    <mergeCell ref="A36:F36"/>
    <mergeCell ref="G36:K36"/>
    <mergeCell ref="A37:F37"/>
    <mergeCell ref="G37:K37"/>
    <mergeCell ref="A38:F38"/>
    <mergeCell ref="G38:K38"/>
    <mergeCell ref="A42:F42"/>
    <mergeCell ref="G42:K42"/>
    <mergeCell ref="A43:F43"/>
    <mergeCell ref="G43:K43"/>
    <mergeCell ref="A39:F39"/>
    <mergeCell ref="G39:K39"/>
    <mergeCell ref="A40:F40"/>
    <mergeCell ref="G40:K40"/>
    <mergeCell ref="A41:F41"/>
    <mergeCell ref="G41:K41"/>
  </mergeCells>
  <phoneticPr fontId="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45"/>
  <sheetViews>
    <sheetView view="pageBreakPreview" zoomScaleNormal="100" zoomScaleSheetLayoutView="100" workbookViewId="0"/>
  </sheetViews>
  <sheetFormatPr defaultColWidth="9" defaultRowHeight="18" customHeight="1"/>
  <cols>
    <col min="1" max="17" width="4.625" style="2" customWidth="1"/>
    <col min="18" max="20" width="4.125" style="2" customWidth="1"/>
    <col min="21" max="27" width="4.625" style="2" customWidth="1"/>
    <col min="28" max="16384" width="9" style="2"/>
  </cols>
  <sheetData>
    <row r="1" spans="1:20" ht="18" customHeight="1">
      <c r="A1" s="1" t="s">
        <v>47</v>
      </c>
    </row>
    <row r="3" spans="1:20" ht="18" customHeight="1">
      <c r="A3" s="457" t="s">
        <v>77</v>
      </c>
      <c r="B3" s="457"/>
      <c r="C3" s="457"/>
      <c r="D3" s="457"/>
      <c r="E3" s="457"/>
      <c r="F3" s="457"/>
      <c r="G3" s="457"/>
      <c r="H3" s="457"/>
      <c r="I3" s="457"/>
      <c r="J3" s="457"/>
      <c r="K3" s="457"/>
      <c r="L3" s="457"/>
      <c r="M3" s="457"/>
      <c r="N3" s="457"/>
      <c r="O3" s="457"/>
      <c r="P3" s="457"/>
      <c r="Q3" s="457"/>
      <c r="R3" s="457"/>
      <c r="S3" s="71"/>
    </row>
    <row r="4" spans="1:20" ht="18" customHeight="1">
      <c r="A4" s="11"/>
      <c r="B4" s="11"/>
      <c r="C4" s="11"/>
      <c r="D4" s="11"/>
      <c r="E4" s="11"/>
      <c r="F4" s="11"/>
      <c r="G4" s="11"/>
      <c r="H4" s="11"/>
      <c r="I4" s="11"/>
      <c r="J4" s="11"/>
      <c r="K4" s="11"/>
      <c r="L4" s="11"/>
      <c r="M4" s="11"/>
      <c r="N4" s="11"/>
      <c r="O4" s="11"/>
      <c r="P4" s="11"/>
      <c r="Q4" s="11"/>
      <c r="R4" s="11"/>
      <c r="S4" s="11"/>
    </row>
    <row r="6" spans="1:20" ht="18" customHeight="1">
      <c r="C6" s="460" t="s">
        <v>3</v>
      </c>
      <c r="D6" s="461"/>
      <c r="E6" s="461"/>
      <c r="F6" s="461"/>
      <c r="G6" s="461"/>
      <c r="H6" s="461"/>
      <c r="I6" s="462"/>
      <c r="J6" s="458"/>
      <c r="K6" s="458"/>
      <c r="L6" s="458"/>
      <c r="M6" s="458"/>
      <c r="N6" s="458"/>
      <c r="O6" s="458"/>
      <c r="P6" s="458"/>
      <c r="Q6" s="458"/>
      <c r="R6" s="458"/>
      <c r="S6" s="458"/>
      <c r="T6" s="459"/>
    </row>
    <row r="7" spans="1:20" ht="18" customHeight="1">
      <c r="C7" s="460" t="s">
        <v>78</v>
      </c>
      <c r="D7" s="461"/>
      <c r="E7" s="461"/>
      <c r="F7" s="461"/>
      <c r="G7" s="461"/>
      <c r="H7" s="461"/>
      <c r="I7" s="462"/>
      <c r="J7" s="458"/>
      <c r="K7" s="458"/>
      <c r="L7" s="458"/>
      <c r="M7" s="458"/>
      <c r="N7" s="458"/>
      <c r="O7" s="458"/>
      <c r="P7" s="458"/>
      <c r="Q7" s="458"/>
      <c r="R7" s="458"/>
      <c r="S7" s="458"/>
      <c r="T7" s="459"/>
    </row>
    <row r="9" spans="1:20" ht="18" customHeight="1">
      <c r="A9" s="3"/>
      <c r="B9" s="4"/>
      <c r="C9" s="4"/>
      <c r="D9" s="4"/>
      <c r="E9" s="4"/>
      <c r="F9" s="4"/>
      <c r="G9" s="4"/>
      <c r="H9" s="4"/>
      <c r="I9" s="4"/>
      <c r="J9" s="4"/>
      <c r="K9" s="4"/>
      <c r="L9" s="4"/>
      <c r="M9" s="4"/>
      <c r="N9" s="4"/>
      <c r="O9" s="4"/>
      <c r="P9" s="4"/>
      <c r="Q9" s="4"/>
      <c r="R9" s="4"/>
      <c r="S9" s="4"/>
      <c r="T9" s="5"/>
    </row>
    <row r="10" spans="1:20" ht="18" customHeight="1">
      <c r="A10" s="6" t="s">
        <v>79</v>
      </c>
      <c r="M10" s="12" t="s">
        <v>38</v>
      </c>
      <c r="T10" s="7"/>
    </row>
    <row r="11" spans="1:20" ht="18" customHeight="1">
      <c r="A11" s="6"/>
      <c r="T11" s="7"/>
    </row>
    <row r="12" spans="1:20" ht="18" customHeight="1">
      <c r="A12" s="6"/>
      <c r="B12" s="2" t="s">
        <v>87</v>
      </c>
      <c r="T12" s="7"/>
    </row>
    <row r="13" spans="1:20" ht="18" customHeight="1">
      <c r="A13" s="6"/>
      <c r="B13" s="2" t="s">
        <v>88</v>
      </c>
      <c r="T13" s="7"/>
    </row>
    <row r="14" spans="1:20" ht="18" customHeight="1">
      <c r="A14" s="6"/>
      <c r="B14" s="2" t="s">
        <v>89</v>
      </c>
      <c r="T14" s="7"/>
    </row>
    <row r="15" spans="1:20" ht="18" customHeight="1">
      <c r="A15" s="6"/>
      <c r="T15" s="7"/>
    </row>
    <row r="16" spans="1:20" ht="18" customHeight="1">
      <c r="A16" s="6" t="s">
        <v>39</v>
      </c>
      <c r="T16" s="7"/>
    </row>
    <row r="17" spans="1:20" ht="18" customHeight="1">
      <c r="A17" s="6"/>
      <c r="T17" s="7"/>
    </row>
    <row r="18" spans="1:20" ht="18" customHeight="1">
      <c r="A18" s="6"/>
      <c r="T18" s="7"/>
    </row>
    <row r="19" spans="1:20" ht="18" customHeight="1">
      <c r="A19" s="6"/>
      <c r="T19" s="7"/>
    </row>
    <row r="20" spans="1:20" ht="18" customHeight="1">
      <c r="A20" s="6"/>
      <c r="T20" s="7"/>
    </row>
    <row r="21" spans="1:20" ht="18" customHeight="1">
      <c r="A21" s="6"/>
      <c r="T21" s="7"/>
    </row>
    <row r="22" spans="1:20" ht="18" customHeight="1">
      <c r="A22" s="6"/>
      <c r="T22" s="7"/>
    </row>
    <row r="23" spans="1:20" ht="18" customHeight="1">
      <c r="A23" s="6"/>
      <c r="T23" s="7"/>
    </row>
    <row r="24" spans="1:20" ht="18" customHeight="1">
      <c r="A24" s="6"/>
      <c r="T24" s="7"/>
    </row>
    <row r="25" spans="1:20" ht="18" customHeight="1">
      <c r="A25" s="6"/>
      <c r="T25" s="7"/>
    </row>
    <row r="26" spans="1:20" ht="18" customHeight="1">
      <c r="A26" s="6"/>
      <c r="T26" s="7"/>
    </row>
    <row r="27" spans="1:20" ht="18" customHeight="1">
      <c r="A27" s="6"/>
      <c r="T27" s="7"/>
    </row>
    <row r="28" spans="1:20" ht="18" customHeight="1">
      <c r="A28" s="6"/>
      <c r="T28" s="7"/>
    </row>
    <row r="29" spans="1:20" ht="18" customHeight="1">
      <c r="A29" s="6" t="s">
        <v>40</v>
      </c>
      <c r="T29" s="7"/>
    </row>
    <row r="30" spans="1:20" ht="18" customHeight="1">
      <c r="A30" s="6"/>
      <c r="T30" s="7"/>
    </row>
    <row r="31" spans="1:20" ht="18" customHeight="1">
      <c r="A31" s="6" t="s">
        <v>41</v>
      </c>
      <c r="T31" s="7"/>
    </row>
    <row r="32" spans="1:20" ht="18" customHeight="1">
      <c r="A32" s="6"/>
      <c r="T32" s="7"/>
    </row>
    <row r="33" spans="1:20" ht="18" customHeight="1">
      <c r="A33" s="6"/>
      <c r="C33" s="11" t="s">
        <v>42</v>
      </c>
      <c r="D33" s="11" t="s">
        <v>43</v>
      </c>
      <c r="E33" s="11" t="s">
        <v>44</v>
      </c>
      <c r="T33" s="7"/>
    </row>
    <row r="34" spans="1:20" ht="18" customHeight="1">
      <c r="A34" s="6"/>
      <c r="T34" s="7"/>
    </row>
    <row r="35" spans="1:20" ht="18" customHeight="1">
      <c r="A35" s="6" t="s">
        <v>45</v>
      </c>
      <c r="T35" s="7"/>
    </row>
    <row r="36" spans="1:20" ht="18" customHeight="1">
      <c r="A36" s="6"/>
      <c r="T36" s="7"/>
    </row>
    <row r="37" spans="1:20" ht="18" customHeight="1">
      <c r="A37" s="6"/>
      <c r="T37" s="7"/>
    </row>
    <row r="38" spans="1:20" ht="18" customHeight="1">
      <c r="A38" s="6"/>
      <c r="T38" s="7"/>
    </row>
    <row r="39" spans="1:20" ht="18" customHeight="1">
      <c r="A39" s="6" t="s">
        <v>46</v>
      </c>
      <c r="T39" s="7"/>
    </row>
    <row r="40" spans="1:20" ht="18" customHeight="1">
      <c r="A40" s="6"/>
      <c r="T40" s="7"/>
    </row>
    <row r="41" spans="1:20" ht="18" customHeight="1">
      <c r="A41" s="6"/>
      <c r="T41" s="7"/>
    </row>
    <row r="42" spans="1:20" ht="18" customHeight="1">
      <c r="A42" s="6"/>
      <c r="T42" s="7"/>
    </row>
    <row r="43" spans="1:20" ht="18" customHeight="1">
      <c r="A43" s="6"/>
      <c r="T43" s="7"/>
    </row>
    <row r="44" spans="1:20" ht="18" customHeight="1">
      <c r="A44" s="6"/>
      <c r="T44" s="7"/>
    </row>
    <row r="45" spans="1:20" ht="18" customHeight="1">
      <c r="A45" s="8"/>
      <c r="B45" s="9"/>
      <c r="C45" s="9"/>
      <c r="D45" s="9"/>
      <c r="E45" s="9"/>
      <c r="F45" s="9"/>
      <c r="G45" s="9"/>
      <c r="H45" s="9"/>
      <c r="I45" s="9"/>
      <c r="J45" s="9"/>
      <c r="K45" s="9"/>
      <c r="L45" s="9"/>
      <c r="M45" s="9"/>
      <c r="N45" s="9"/>
      <c r="O45" s="9"/>
      <c r="P45" s="9"/>
      <c r="Q45" s="9"/>
      <c r="R45" s="9"/>
      <c r="S45" s="9"/>
      <c r="T45" s="10"/>
    </row>
  </sheetData>
  <mergeCells count="5">
    <mergeCell ref="A3:R3"/>
    <mergeCell ref="J6:T6"/>
    <mergeCell ref="J7:T7"/>
    <mergeCell ref="C6:I6"/>
    <mergeCell ref="C7:I7"/>
  </mergeCells>
  <phoneticPr fontId="4"/>
  <pageMargins left="0.8" right="0.39" top="0.65" bottom="0.63" header="0.51200000000000001" footer="0.51200000000000001"/>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0E386-6E74-4004-B954-8245ED4E5494}">
  <sheetPr>
    <pageSetUpPr fitToPage="1"/>
  </sheetPr>
  <dimension ref="A1:M22"/>
  <sheetViews>
    <sheetView view="pageBreakPreview" zoomScaleNormal="150" zoomScaleSheetLayoutView="100" workbookViewId="0"/>
  </sheetViews>
  <sheetFormatPr defaultColWidth="8.75" defaultRowHeight="12.75"/>
  <cols>
    <col min="1" max="1" width="6.375" style="159" customWidth="1"/>
    <col min="2" max="3" width="14.75" style="159" customWidth="1"/>
    <col min="4" max="5" width="12.75" style="159" customWidth="1"/>
    <col min="6" max="6" width="17.75" style="159" customWidth="1"/>
    <col min="7" max="12" width="5.375" style="159" customWidth="1"/>
    <col min="13" max="13" width="2.5" style="159" customWidth="1"/>
    <col min="14" max="16384" width="8.75" style="159"/>
  </cols>
  <sheetData>
    <row r="1" spans="1:13" ht="20.100000000000001" customHeight="1">
      <c r="A1" s="158" t="s">
        <v>251</v>
      </c>
    </row>
    <row r="2" spans="1:13" ht="20.100000000000001" customHeight="1">
      <c r="A2" s="472" t="s">
        <v>194</v>
      </c>
      <c r="B2" s="472"/>
      <c r="C2" s="472"/>
      <c r="D2" s="472"/>
      <c r="E2" s="472"/>
      <c r="F2" s="472"/>
      <c r="G2" s="472"/>
      <c r="H2" s="472"/>
      <c r="I2" s="472"/>
      <c r="J2" s="472"/>
      <c r="K2" s="472"/>
      <c r="L2" s="472"/>
      <c r="M2" s="472"/>
    </row>
    <row r="3" spans="1:13" ht="20.100000000000001" customHeight="1">
      <c r="A3" s="160"/>
      <c r="B3" s="160"/>
      <c r="C3" s="160"/>
      <c r="D3" s="160"/>
      <c r="E3" s="160"/>
      <c r="F3" s="160"/>
      <c r="G3" s="160"/>
      <c r="H3" s="160"/>
      <c r="I3" s="160"/>
      <c r="J3" s="160"/>
      <c r="K3" s="160"/>
      <c r="L3" s="160"/>
    </row>
    <row r="4" spans="1:13" ht="20.100000000000001" customHeight="1">
      <c r="A4" s="161"/>
      <c r="B4" s="161"/>
      <c r="C4" s="161"/>
      <c r="D4" s="161"/>
      <c r="E4" s="161"/>
      <c r="F4" s="161"/>
      <c r="G4" s="162"/>
      <c r="H4" s="163" t="s">
        <v>102</v>
      </c>
      <c r="I4" s="163"/>
      <c r="J4" s="163" t="s">
        <v>195</v>
      </c>
      <c r="K4" s="163"/>
      <c r="L4" s="163" t="s">
        <v>196</v>
      </c>
    </row>
    <row r="5" spans="1:13" ht="20.100000000000001" customHeight="1">
      <c r="A5" s="473"/>
      <c r="B5" s="473"/>
      <c r="C5" s="161" t="s">
        <v>197</v>
      </c>
      <c r="D5" s="161"/>
      <c r="E5" s="161"/>
      <c r="F5" s="161"/>
      <c r="G5" s="161"/>
      <c r="H5" s="161"/>
      <c r="I5" s="161"/>
      <c r="J5" s="161"/>
      <c r="K5" s="161"/>
      <c r="L5" s="161"/>
    </row>
    <row r="6" spans="1:13" ht="20.100000000000001" customHeight="1">
      <c r="A6" s="164"/>
      <c r="B6" s="164"/>
      <c r="C6" s="164"/>
      <c r="D6" s="164"/>
      <c r="E6" s="164"/>
      <c r="F6" s="164"/>
      <c r="G6" s="164"/>
      <c r="H6" s="164"/>
      <c r="I6" s="164"/>
      <c r="J6" s="164"/>
      <c r="K6" s="164"/>
      <c r="L6" s="164"/>
    </row>
    <row r="7" spans="1:13" s="166" customFormat="1" ht="20.100000000000001" customHeight="1">
      <c r="A7" s="474" t="s">
        <v>198</v>
      </c>
      <c r="B7" s="474"/>
      <c r="C7" s="474"/>
      <c r="D7" s="165" t="s">
        <v>199</v>
      </c>
      <c r="E7" s="475"/>
      <c r="F7" s="475"/>
      <c r="G7" s="475"/>
      <c r="H7" s="475"/>
      <c r="I7" s="475"/>
      <c r="J7" s="475"/>
      <c r="K7" s="475"/>
      <c r="L7" s="475"/>
    </row>
    <row r="8" spans="1:13" ht="20.100000000000001" customHeight="1">
      <c r="A8" s="167"/>
      <c r="B8" s="167"/>
      <c r="C8" s="167"/>
      <c r="D8" s="168"/>
      <c r="E8" s="476"/>
      <c r="F8" s="476"/>
      <c r="G8" s="476"/>
      <c r="H8" s="476"/>
      <c r="I8" s="476"/>
      <c r="J8" s="476"/>
      <c r="K8" s="476"/>
      <c r="L8" s="476"/>
    </row>
    <row r="9" spans="1:13" ht="20.100000000000001" customHeight="1">
      <c r="A9" s="167"/>
      <c r="B9" s="167"/>
      <c r="C9" s="167"/>
      <c r="D9" s="477" t="s">
        <v>200</v>
      </c>
      <c r="E9" s="477"/>
      <c r="F9" s="478" t="s">
        <v>345</v>
      </c>
      <c r="G9" s="478"/>
      <c r="H9" s="478"/>
      <c r="I9" s="478"/>
      <c r="J9" s="478"/>
      <c r="K9" s="478"/>
      <c r="L9" s="478"/>
    </row>
    <row r="10" spans="1:13" ht="20.100000000000001" customHeight="1">
      <c r="D10" s="480"/>
      <c r="E10" s="480"/>
      <c r="F10" s="479"/>
      <c r="G10" s="479"/>
      <c r="H10" s="479"/>
      <c r="I10" s="479"/>
      <c r="J10" s="479"/>
      <c r="K10" s="479"/>
      <c r="L10" s="479"/>
    </row>
    <row r="11" spans="1:13" ht="20.100000000000001" customHeight="1">
      <c r="A11" s="464"/>
      <c r="B11" s="464"/>
      <c r="C11" s="464"/>
      <c r="D11" s="464"/>
      <c r="E11" s="464"/>
      <c r="F11" s="464"/>
      <c r="G11" s="464"/>
      <c r="H11" s="464"/>
      <c r="I11" s="464"/>
      <c r="J11" s="464"/>
      <c r="K11" s="464"/>
      <c r="L11" s="464"/>
    </row>
    <row r="12" spans="1:13" ht="20.100000000000001" customHeight="1">
      <c r="A12" s="169"/>
      <c r="B12" s="169"/>
      <c r="C12" s="169"/>
      <c r="D12" s="169"/>
      <c r="E12" s="169"/>
      <c r="F12" s="169"/>
      <c r="G12" s="169"/>
      <c r="H12" s="169"/>
      <c r="I12" s="169"/>
      <c r="J12" s="169"/>
      <c r="K12" s="169"/>
      <c r="L12" s="169"/>
    </row>
    <row r="13" spans="1:13" s="172" customFormat="1" ht="20.100000000000001" customHeight="1">
      <c r="A13" s="170" t="s">
        <v>201</v>
      </c>
      <c r="B13" s="171"/>
      <c r="C13" s="171"/>
      <c r="D13" s="171"/>
      <c r="E13" s="171"/>
      <c r="F13" s="171"/>
      <c r="G13" s="171"/>
      <c r="H13" s="171"/>
      <c r="I13" s="171"/>
      <c r="J13" s="171"/>
      <c r="K13" s="171"/>
      <c r="L13" s="171"/>
    </row>
    <row r="14" spans="1:13" ht="20.100000000000001" customHeight="1"/>
    <row r="15" spans="1:13" ht="30" customHeight="1">
      <c r="B15" s="173"/>
      <c r="C15" s="465" t="s">
        <v>202</v>
      </c>
      <c r="D15" s="466"/>
      <c r="E15" s="466"/>
      <c r="F15" s="466"/>
      <c r="G15" s="466"/>
      <c r="H15" s="466"/>
      <c r="I15" s="467"/>
    </row>
    <row r="16" spans="1:13" ht="30" customHeight="1">
      <c r="B16" s="173"/>
      <c r="C16" s="468" t="s">
        <v>203</v>
      </c>
      <c r="D16" s="468"/>
      <c r="E16" s="468"/>
      <c r="F16" s="468"/>
      <c r="G16" s="468"/>
      <c r="H16" s="468"/>
      <c r="I16" s="468"/>
    </row>
    <row r="17" spans="2:9" ht="30" customHeight="1">
      <c r="B17" s="173"/>
      <c r="C17" s="468" t="s">
        <v>204</v>
      </c>
      <c r="D17" s="468"/>
      <c r="E17" s="468"/>
      <c r="F17" s="468"/>
      <c r="G17" s="468"/>
      <c r="H17" s="468"/>
      <c r="I17" s="468"/>
    </row>
    <row r="18" spans="2:9" ht="30" customHeight="1">
      <c r="B18" s="173"/>
      <c r="C18" s="468" t="s">
        <v>205</v>
      </c>
      <c r="D18" s="468"/>
      <c r="E18" s="468"/>
      <c r="F18" s="468"/>
      <c r="G18" s="468"/>
      <c r="H18" s="468"/>
      <c r="I18" s="468"/>
    </row>
    <row r="19" spans="2:9" s="175" customFormat="1" ht="30" customHeight="1">
      <c r="B19" s="174"/>
      <c r="C19" s="469" t="s">
        <v>206</v>
      </c>
      <c r="D19" s="470"/>
      <c r="E19" s="470"/>
      <c r="F19" s="470"/>
      <c r="G19" s="470"/>
      <c r="H19" s="470"/>
      <c r="I19" s="471"/>
    </row>
    <row r="20" spans="2:9" s="175" customFormat="1" ht="30" customHeight="1">
      <c r="B20" s="174"/>
      <c r="C20" s="463" t="s">
        <v>252</v>
      </c>
      <c r="D20" s="463"/>
      <c r="E20" s="463"/>
      <c r="F20" s="463"/>
      <c r="G20" s="463"/>
      <c r="H20" s="463"/>
      <c r="I20" s="463"/>
    </row>
    <row r="21" spans="2:9" s="158" customFormat="1" ht="30" customHeight="1">
      <c r="B21" s="158" t="s">
        <v>207</v>
      </c>
    </row>
    <row r="22" spans="2:9" ht="30" customHeight="1"/>
  </sheetData>
  <mergeCells count="14">
    <mergeCell ref="A2:M2"/>
    <mergeCell ref="A5:B5"/>
    <mergeCell ref="A7:C7"/>
    <mergeCell ref="E7:L8"/>
    <mergeCell ref="D9:E9"/>
    <mergeCell ref="F9:L10"/>
    <mergeCell ref="D10:E10"/>
    <mergeCell ref="C20:I20"/>
    <mergeCell ref="A11:L11"/>
    <mergeCell ref="C15:I15"/>
    <mergeCell ref="C16:I16"/>
    <mergeCell ref="C17:I17"/>
    <mergeCell ref="C18:I18"/>
    <mergeCell ref="C19:I19"/>
  </mergeCells>
  <phoneticPr fontId="4"/>
  <dataValidations count="1">
    <dataValidation type="list" allowBlank="1" showInputMessage="1" showErrorMessage="1" sqref="B15:B20" xr:uid="{D95ACC73-B7D4-49AE-9CD7-1C559732CA08}">
      <formula1>"○"</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5652D-2355-4BB8-9644-5FCD636FE3DA}">
  <sheetPr>
    <pageSetUpPr fitToPage="1"/>
  </sheetPr>
  <dimension ref="B1:C19"/>
  <sheetViews>
    <sheetView showGridLines="0" view="pageBreakPreview" zoomScaleNormal="100" zoomScaleSheetLayoutView="100" workbookViewId="0"/>
  </sheetViews>
  <sheetFormatPr defaultColWidth="9.375" defaultRowHeight="13.5"/>
  <cols>
    <col min="1" max="1" width="1" style="178" customWidth="1"/>
    <col min="2" max="2" width="7.75" style="178" customWidth="1"/>
    <col min="3" max="3" width="110.75" style="179" customWidth="1"/>
    <col min="4" max="4" width="1" style="178" customWidth="1"/>
    <col min="5" max="10" width="9.375" style="178"/>
    <col min="11" max="11" width="8.625" style="178" customWidth="1"/>
    <col min="12" max="16384" width="9.375" style="178"/>
  </cols>
  <sheetData>
    <row r="1" spans="2:3">
      <c r="B1" s="177" t="s">
        <v>226</v>
      </c>
      <c r="C1" s="177"/>
    </row>
    <row r="2" spans="2:3">
      <c r="B2" s="177"/>
      <c r="C2" s="177" t="s">
        <v>227</v>
      </c>
    </row>
    <row r="3" spans="2:3" ht="6" customHeight="1">
      <c r="B3" s="177"/>
      <c r="C3" s="176"/>
    </row>
    <row r="4" spans="2:3" s="177" customFormat="1">
      <c r="B4" s="180" t="s">
        <v>208</v>
      </c>
      <c r="C4" s="181" t="s">
        <v>209</v>
      </c>
    </row>
    <row r="5" spans="2:3" s="177" customFormat="1">
      <c r="B5" s="180" t="s">
        <v>210</v>
      </c>
      <c r="C5" s="181" t="s">
        <v>228</v>
      </c>
    </row>
    <row r="6" spans="2:3" s="177" customFormat="1" ht="21">
      <c r="B6" s="180" t="s">
        <v>211</v>
      </c>
      <c r="C6" s="181" t="s">
        <v>229</v>
      </c>
    </row>
    <row r="7" spans="2:3" s="177" customFormat="1" ht="12.75" customHeight="1">
      <c r="B7" s="180" t="s">
        <v>212</v>
      </c>
      <c r="C7" s="181" t="s">
        <v>230</v>
      </c>
    </row>
    <row r="8" spans="2:3" s="177" customFormat="1" ht="21">
      <c r="B8" s="180" t="s">
        <v>213</v>
      </c>
      <c r="C8" s="181" t="s">
        <v>214</v>
      </c>
    </row>
    <row r="9" spans="2:3" s="177" customFormat="1" ht="23.25" customHeight="1">
      <c r="B9" s="180" t="s">
        <v>215</v>
      </c>
      <c r="C9" s="181" t="s">
        <v>231</v>
      </c>
    </row>
    <row r="10" spans="2:3" s="177" customFormat="1" ht="102" customHeight="1">
      <c r="B10" s="180" t="s">
        <v>217</v>
      </c>
      <c r="C10" s="181" t="s">
        <v>232</v>
      </c>
    </row>
    <row r="11" spans="2:3" s="177" customFormat="1" ht="111.75" customHeight="1">
      <c r="B11" s="180" t="s">
        <v>218</v>
      </c>
      <c r="C11" s="181" t="s">
        <v>233</v>
      </c>
    </row>
    <row r="12" spans="2:3" s="177" customFormat="1" ht="13.5" customHeight="1">
      <c r="B12" s="180" t="s">
        <v>219</v>
      </c>
      <c r="C12" s="181" t="s">
        <v>234</v>
      </c>
    </row>
    <row r="13" spans="2:3" s="177" customFormat="1" ht="37.5" customHeight="1">
      <c r="B13" s="180" t="s">
        <v>220</v>
      </c>
      <c r="C13" s="181" t="s">
        <v>235</v>
      </c>
    </row>
    <row r="14" spans="2:3" s="177" customFormat="1" ht="56.25" customHeight="1">
      <c r="B14" s="180" t="s">
        <v>221</v>
      </c>
      <c r="C14" s="181" t="s">
        <v>236</v>
      </c>
    </row>
    <row r="15" spans="2:3" s="177" customFormat="1" ht="46.5" customHeight="1">
      <c r="B15" s="180" t="s">
        <v>222</v>
      </c>
      <c r="C15" s="181" t="s">
        <v>237</v>
      </c>
    </row>
    <row r="16" spans="2:3" s="177" customFormat="1">
      <c r="B16" s="180" t="s">
        <v>223</v>
      </c>
      <c r="C16" s="181" t="s">
        <v>238</v>
      </c>
    </row>
    <row r="17" spans="2:3" s="177" customFormat="1">
      <c r="B17" s="180" t="s">
        <v>224</v>
      </c>
      <c r="C17" s="181" t="s">
        <v>239</v>
      </c>
    </row>
    <row r="18" spans="2:3" s="177" customFormat="1">
      <c r="B18" s="180" t="s">
        <v>240</v>
      </c>
      <c r="C18" s="181" t="s">
        <v>241</v>
      </c>
    </row>
    <row r="19" spans="2:3">
      <c r="B19" s="182"/>
    </row>
  </sheetData>
  <phoneticPr fontId="4"/>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87511-9992-4E1F-8856-7645EF6B6EA0}">
  <sheetPr>
    <pageSetUpPr fitToPage="1"/>
  </sheetPr>
  <dimension ref="B1:C15"/>
  <sheetViews>
    <sheetView showGridLines="0" view="pageBreakPreview" zoomScaleNormal="100" zoomScaleSheetLayoutView="100" workbookViewId="0"/>
  </sheetViews>
  <sheetFormatPr defaultColWidth="9.375" defaultRowHeight="13.5"/>
  <cols>
    <col min="1" max="1" width="1" style="178" customWidth="1"/>
    <col min="2" max="2" width="7.75" style="178" customWidth="1"/>
    <col min="3" max="3" width="110.75" style="179" customWidth="1"/>
    <col min="4" max="4" width="1" style="178" customWidth="1"/>
    <col min="5" max="10" width="9.375" style="178"/>
    <col min="11" max="11" width="8.625" style="178" customWidth="1"/>
    <col min="12" max="16384" width="9.375" style="178"/>
  </cols>
  <sheetData>
    <row r="1" spans="2:3">
      <c r="B1" s="177" t="s">
        <v>346</v>
      </c>
      <c r="C1" s="177"/>
    </row>
    <row r="2" spans="2:3">
      <c r="B2" s="177"/>
      <c r="C2" s="177" t="s">
        <v>242</v>
      </c>
    </row>
    <row r="3" spans="2:3" ht="6" customHeight="1">
      <c r="B3" s="177"/>
      <c r="C3" s="176"/>
    </row>
    <row r="4" spans="2:3" s="177" customFormat="1">
      <c r="B4" s="180" t="s">
        <v>208</v>
      </c>
      <c r="C4" s="181" t="s">
        <v>225</v>
      </c>
    </row>
    <row r="5" spans="2:3" s="177" customFormat="1" ht="21">
      <c r="B5" s="180" t="s">
        <v>210</v>
      </c>
      <c r="C5" s="181" t="s">
        <v>243</v>
      </c>
    </row>
    <row r="6" spans="2:3" s="177" customFormat="1" ht="21">
      <c r="B6" s="180" t="s">
        <v>211</v>
      </c>
      <c r="C6" s="181" t="s">
        <v>244</v>
      </c>
    </row>
    <row r="7" spans="2:3" s="177" customFormat="1" ht="24" customHeight="1">
      <c r="B7" s="180" t="s">
        <v>213</v>
      </c>
      <c r="C7" s="181" t="s">
        <v>214</v>
      </c>
    </row>
    <row r="8" spans="2:3" s="177" customFormat="1">
      <c r="B8" s="180" t="s">
        <v>215</v>
      </c>
      <c r="C8" s="181" t="s">
        <v>216</v>
      </c>
    </row>
    <row r="9" spans="2:3" s="177" customFormat="1" ht="111.75" customHeight="1">
      <c r="B9" s="180" t="s">
        <v>217</v>
      </c>
      <c r="C9" s="181" t="s">
        <v>245</v>
      </c>
    </row>
    <row r="10" spans="2:3" s="177" customFormat="1" ht="84">
      <c r="B10" s="180" t="s">
        <v>218</v>
      </c>
      <c r="C10" s="181" t="s">
        <v>246</v>
      </c>
    </row>
    <row r="11" spans="2:3" s="177" customFormat="1" ht="31.5">
      <c r="B11" s="180" t="s">
        <v>220</v>
      </c>
      <c r="C11" s="181" t="s">
        <v>247</v>
      </c>
    </row>
    <row r="12" spans="2:3" s="177" customFormat="1" ht="42">
      <c r="B12" s="180" t="s">
        <v>221</v>
      </c>
      <c r="C12" s="181" t="s">
        <v>248</v>
      </c>
    </row>
    <row r="13" spans="2:3" s="177" customFormat="1">
      <c r="B13" s="180" t="s">
        <v>223</v>
      </c>
      <c r="C13" s="181" t="s">
        <v>249</v>
      </c>
    </row>
    <row r="14" spans="2:3" s="177" customFormat="1">
      <c r="B14" s="180" t="s">
        <v>224</v>
      </c>
      <c r="C14" s="181" t="s">
        <v>250</v>
      </c>
    </row>
    <row r="15" spans="2:3">
      <c r="B15" s="182"/>
    </row>
  </sheetData>
  <phoneticPr fontId="4"/>
  <printOptions horizontalCentered="1"/>
  <pageMargins left="0.23622047244094491" right="0.23622047244094491" top="0.74803149606299213" bottom="0.74803149606299213" header="0.31496062992125984" footer="0.31496062992125984"/>
  <pageSetup paperSize="9"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76734-6D2A-4580-B152-3A634C6842EC}">
  <dimension ref="A1:AN64"/>
  <sheetViews>
    <sheetView showGridLines="0" view="pageBreakPreview" zoomScaleNormal="100" zoomScaleSheetLayoutView="100" workbookViewId="0"/>
  </sheetViews>
  <sheetFormatPr defaultColWidth="9.125" defaultRowHeight="21" customHeight="1"/>
  <cols>
    <col min="1" max="1" width="2.875" style="189" customWidth="1"/>
    <col min="2" max="2" width="16.625" style="184" customWidth="1"/>
    <col min="3" max="5" width="7.375" style="189" customWidth="1"/>
    <col min="6" max="36" width="2.875" style="189" customWidth="1"/>
    <col min="37" max="37" width="7.375" style="189" customWidth="1"/>
    <col min="38" max="39" width="8.5" style="189" customWidth="1"/>
    <col min="40" max="40" width="6.25" style="189" customWidth="1"/>
    <col min="41" max="16384" width="9.125" style="189"/>
  </cols>
  <sheetData>
    <row r="1" spans="1:40" ht="18" customHeight="1">
      <c r="A1" s="183" t="s">
        <v>343</v>
      </c>
      <c r="C1" s="185"/>
      <c r="D1" s="185"/>
      <c r="E1" s="185"/>
      <c r="F1" s="185"/>
      <c r="G1" s="185"/>
      <c r="H1" s="185"/>
      <c r="I1" s="185"/>
      <c r="J1" s="185"/>
      <c r="K1" s="185"/>
      <c r="L1" s="185"/>
      <c r="M1" s="185"/>
      <c r="N1" s="185"/>
      <c r="O1" s="185"/>
      <c r="P1" s="185"/>
      <c r="Q1" s="185"/>
      <c r="R1" s="185"/>
      <c r="S1" s="185"/>
      <c r="T1" s="185"/>
      <c r="U1" s="185"/>
      <c r="V1" s="185"/>
      <c r="W1" s="185"/>
      <c r="X1" s="186"/>
      <c r="Y1" s="186"/>
      <c r="Z1" s="132"/>
      <c r="AA1" s="132"/>
      <c r="AB1" s="132"/>
      <c r="AC1" s="132"/>
      <c r="AD1" s="187"/>
      <c r="AE1" s="187"/>
      <c r="AF1" s="187"/>
      <c r="AG1" s="187"/>
      <c r="AH1" s="187"/>
      <c r="AI1" s="188" t="s">
        <v>253</v>
      </c>
      <c r="AJ1" s="188"/>
      <c r="AK1" s="497"/>
      <c r="AL1" s="497"/>
      <c r="AM1" s="497"/>
      <c r="AN1" s="497"/>
    </row>
    <row r="2" spans="1:40" ht="18" customHeight="1">
      <c r="A2" s="132"/>
      <c r="B2" s="190"/>
      <c r="C2" s="190"/>
      <c r="D2" s="190"/>
      <c r="E2" s="190"/>
      <c r="F2" s="190"/>
      <c r="G2" s="190"/>
      <c r="H2" s="190"/>
      <c r="I2" s="190"/>
      <c r="J2" s="190"/>
      <c r="K2" s="190"/>
      <c r="L2" s="190"/>
      <c r="M2" s="498"/>
      <c r="N2" s="498"/>
      <c r="O2" s="498"/>
      <c r="P2" s="498"/>
      <c r="Q2" s="499" t="s">
        <v>102</v>
      </c>
      <c r="R2" s="499"/>
      <c r="S2" s="498">
        <v>4</v>
      </c>
      <c r="T2" s="498"/>
      <c r="U2" s="499" t="s">
        <v>195</v>
      </c>
      <c r="V2" s="499"/>
      <c r="W2" s="190"/>
      <c r="X2" s="190"/>
      <c r="Y2" s="190"/>
      <c r="Z2" s="132"/>
      <c r="AA2" s="132"/>
      <c r="AC2" s="188"/>
      <c r="AD2" s="190"/>
      <c r="AE2" s="190"/>
      <c r="AF2" s="190"/>
      <c r="AG2" s="190"/>
      <c r="AH2" s="190"/>
      <c r="AI2" s="188" t="s">
        <v>254</v>
      </c>
      <c r="AJ2" s="188"/>
      <c r="AK2" s="500"/>
      <c r="AL2" s="500"/>
      <c r="AM2" s="500"/>
      <c r="AN2" s="500"/>
    </row>
    <row r="3" spans="1:40" ht="18" customHeight="1">
      <c r="A3" s="191"/>
      <c r="B3" s="191"/>
      <c r="C3" s="191"/>
      <c r="D3" s="191"/>
      <c r="E3" s="191"/>
      <c r="F3" s="191"/>
      <c r="G3" s="191"/>
      <c r="H3" s="191"/>
      <c r="I3" s="191"/>
      <c r="J3" s="191"/>
      <c r="K3" s="191"/>
      <c r="L3" s="191"/>
      <c r="M3" s="191"/>
      <c r="N3" s="191"/>
      <c r="O3" s="191"/>
      <c r="P3" s="191"/>
      <c r="Q3" s="191"/>
      <c r="R3" s="191"/>
      <c r="S3" s="191"/>
      <c r="T3" s="191"/>
      <c r="U3" s="191"/>
      <c r="V3" s="191"/>
      <c r="W3" s="191"/>
      <c r="Y3" s="192"/>
      <c r="Z3" s="192"/>
      <c r="AA3" s="192"/>
      <c r="AB3" s="132"/>
      <c r="AC3" s="192"/>
      <c r="AD3" s="192"/>
      <c r="AE3" s="192"/>
      <c r="AF3" s="192"/>
      <c r="AG3" s="192"/>
      <c r="AH3" s="192"/>
      <c r="AI3" s="193" t="s">
        <v>255</v>
      </c>
      <c r="AJ3" s="188"/>
      <c r="AK3" s="490"/>
      <c r="AL3" s="490"/>
      <c r="AM3" s="490"/>
      <c r="AN3" s="490"/>
    </row>
    <row r="4" spans="1:40" ht="18" customHeight="1">
      <c r="A4" s="191"/>
      <c r="B4" s="191"/>
      <c r="C4" s="191"/>
      <c r="D4" s="191"/>
      <c r="E4" s="191"/>
      <c r="F4" s="191"/>
      <c r="G4" s="191"/>
      <c r="H4" s="191"/>
      <c r="I4" s="191"/>
      <c r="J4" s="191"/>
      <c r="K4" s="191"/>
      <c r="L4" s="191"/>
      <c r="M4" s="191"/>
      <c r="N4" s="191"/>
      <c r="O4" s="191"/>
      <c r="P4" s="191"/>
      <c r="Q4" s="191"/>
      <c r="R4" s="191"/>
      <c r="S4" s="191"/>
      <c r="T4" s="191"/>
      <c r="U4" s="191"/>
      <c r="V4" s="191"/>
      <c r="W4" s="191"/>
      <c r="Y4" s="192"/>
      <c r="Z4" s="192"/>
      <c r="AA4" s="192"/>
      <c r="AB4" s="132"/>
      <c r="AC4" s="192"/>
      <c r="AD4" s="192"/>
      <c r="AE4" s="192"/>
      <c r="AF4" s="192"/>
      <c r="AG4" s="192"/>
      <c r="AH4" s="192"/>
      <c r="AI4" s="193" t="s">
        <v>256</v>
      </c>
      <c r="AJ4" s="188"/>
      <c r="AK4" s="490"/>
      <c r="AL4" s="490"/>
      <c r="AM4" s="490"/>
      <c r="AN4" s="490"/>
    </row>
    <row r="5" spans="1:40" ht="18" customHeight="1">
      <c r="A5" s="191"/>
      <c r="B5" s="191"/>
      <c r="C5" s="191"/>
      <c r="D5" s="191"/>
      <c r="E5" s="191"/>
      <c r="F5" s="191"/>
      <c r="G5" s="191"/>
      <c r="H5" s="191"/>
      <c r="I5" s="191"/>
      <c r="J5" s="191"/>
      <c r="K5" s="191"/>
      <c r="L5" s="191"/>
      <c r="M5" s="191"/>
      <c r="N5" s="191"/>
      <c r="O5" s="191"/>
      <c r="P5" s="191"/>
      <c r="Q5" s="191"/>
      <c r="R5" s="191"/>
      <c r="S5" s="191"/>
      <c r="U5" s="191"/>
      <c r="V5" s="191"/>
      <c r="W5" s="191"/>
      <c r="Y5" s="192"/>
      <c r="Z5" s="192"/>
      <c r="AA5" s="192"/>
      <c r="AB5" s="132"/>
      <c r="AC5" s="192"/>
      <c r="AD5" s="192"/>
      <c r="AE5" s="192"/>
      <c r="AF5" s="192"/>
      <c r="AG5" s="193" t="s">
        <v>257</v>
      </c>
      <c r="AH5" s="491"/>
      <c r="AI5" s="491"/>
      <c r="AJ5" s="491"/>
      <c r="AK5" s="192" t="s">
        <v>258</v>
      </c>
      <c r="AL5" s="194"/>
      <c r="AM5" s="192" t="s">
        <v>259</v>
      </c>
      <c r="AN5" s="132"/>
    </row>
    <row r="6" spans="1:40" ht="9.9499999999999993" customHeight="1">
      <c r="A6" s="132"/>
      <c r="B6" s="195"/>
      <c r="C6" s="195"/>
      <c r="D6" s="195"/>
      <c r="E6" s="195"/>
      <c r="F6" s="195"/>
      <c r="G6" s="195"/>
      <c r="H6" s="195"/>
      <c r="I6" s="195"/>
      <c r="J6" s="195"/>
      <c r="K6" s="195"/>
      <c r="L6" s="195"/>
      <c r="M6" s="195"/>
      <c r="N6" s="195"/>
      <c r="O6" s="195"/>
      <c r="P6" s="195"/>
      <c r="Q6" s="195"/>
      <c r="R6" s="195"/>
      <c r="S6" s="195"/>
      <c r="T6" s="195"/>
      <c r="U6" s="195"/>
      <c r="V6" s="195"/>
      <c r="W6" s="195"/>
      <c r="X6" s="190"/>
      <c r="Y6" s="190"/>
      <c r="Z6" s="190"/>
      <c r="AA6" s="190"/>
      <c r="AB6" s="190"/>
      <c r="AC6" s="190"/>
      <c r="AD6" s="190"/>
      <c r="AE6" s="190"/>
      <c r="AF6" s="190"/>
      <c r="AG6" s="190"/>
      <c r="AH6" s="190"/>
      <c r="AI6" s="190"/>
      <c r="AJ6" s="190"/>
      <c r="AK6" s="190"/>
      <c r="AL6" s="190"/>
      <c r="AM6" s="132"/>
      <c r="AN6" s="132"/>
    </row>
    <row r="7" spans="1:40" ht="15" customHeight="1">
      <c r="A7" s="485" t="s">
        <v>260</v>
      </c>
      <c r="B7" s="487" t="s">
        <v>261</v>
      </c>
      <c r="C7" s="492" t="s">
        <v>262</v>
      </c>
      <c r="D7" s="487" t="s">
        <v>263</v>
      </c>
      <c r="E7" s="483" t="s">
        <v>264</v>
      </c>
      <c r="F7" s="495" t="s">
        <v>265</v>
      </c>
      <c r="G7" s="495"/>
      <c r="H7" s="495"/>
      <c r="I7" s="495"/>
      <c r="J7" s="495"/>
      <c r="K7" s="495"/>
      <c r="L7" s="495"/>
      <c r="M7" s="495"/>
      <c r="N7" s="495"/>
      <c r="O7" s="495"/>
      <c r="P7" s="495"/>
      <c r="Q7" s="495"/>
      <c r="R7" s="495"/>
      <c r="S7" s="495"/>
      <c r="T7" s="495"/>
      <c r="U7" s="495"/>
      <c r="V7" s="495"/>
      <c r="W7" s="495"/>
      <c r="X7" s="495"/>
      <c r="Y7" s="495"/>
      <c r="Z7" s="495"/>
      <c r="AA7" s="495"/>
      <c r="AB7" s="495"/>
      <c r="AC7" s="495"/>
      <c r="AD7" s="495"/>
      <c r="AE7" s="495"/>
      <c r="AF7" s="495"/>
      <c r="AG7" s="495"/>
      <c r="AH7" s="495"/>
      <c r="AI7" s="495"/>
      <c r="AJ7" s="495"/>
      <c r="AK7" s="496" t="s">
        <v>266</v>
      </c>
      <c r="AL7" s="488" t="s">
        <v>267</v>
      </c>
      <c r="AM7" s="489" t="s">
        <v>268</v>
      </c>
      <c r="AN7" s="489"/>
    </row>
    <row r="8" spans="1:40" ht="15" customHeight="1">
      <c r="A8" s="485"/>
      <c r="B8" s="487"/>
      <c r="C8" s="493"/>
      <c r="D8" s="487"/>
      <c r="E8" s="483"/>
      <c r="F8" s="487" t="s">
        <v>142</v>
      </c>
      <c r="G8" s="487"/>
      <c r="H8" s="487"/>
      <c r="I8" s="487"/>
      <c r="J8" s="487"/>
      <c r="K8" s="487"/>
      <c r="L8" s="487"/>
      <c r="M8" s="487" t="s">
        <v>143</v>
      </c>
      <c r="N8" s="487"/>
      <c r="O8" s="487"/>
      <c r="P8" s="487"/>
      <c r="Q8" s="487"/>
      <c r="R8" s="487"/>
      <c r="S8" s="487"/>
      <c r="T8" s="487" t="s">
        <v>144</v>
      </c>
      <c r="U8" s="487"/>
      <c r="V8" s="487"/>
      <c r="W8" s="487"/>
      <c r="X8" s="487"/>
      <c r="Y8" s="487"/>
      <c r="Z8" s="487"/>
      <c r="AA8" s="487" t="s">
        <v>145</v>
      </c>
      <c r="AB8" s="487"/>
      <c r="AC8" s="487"/>
      <c r="AD8" s="487"/>
      <c r="AE8" s="487"/>
      <c r="AF8" s="487"/>
      <c r="AG8" s="487"/>
      <c r="AH8" s="487" t="s">
        <v>269</v>
      </c>
      <c r="AI8" s="487"/>
      <c r="AJ8" s="487"/>
      <c r="AK8" s="496"/>
      <c r="AL8" s="488"/>
      <c r="AM8" s="489"/>
      <c r="AN8" s="489"/>
    </row>
    <row r="9" spans="1:40" ht="15" customHeight="1">
      <c r="A9" s="485"/>
      <c r="B9" s="487"/>
      <c r="C9" s="493"/>
      <c r="D9" s="487"/>
      <c r="E9" s="483"/>
      <c r="F9" s="199">
        <f>DATE($M$2,$S$2,1)</f>
        <v>92</v>
      </c>
      <c r="G9" s="199">
        <f>DATE($M$2,$S$2,2)</f>
        <v>93</v>
      </c>
      <c r="H9" s="199">
        <f>DATE($M$2,$S$2,3)</f>
        <v>94</v>
      </c>
      <c r="I9" s="199">
        <f>DATE($M$2,$S$2,4)</f>
        <v>95</v>
      </c>
      <c r="J9" s="199">
        <f>DATE($M$2,$S$2,5)</f>
        <v>96</v>
      </c>
      <c r="K9" s="199">
        <f>DATE($M$2,$S$2,6)</f>
        <v>97</v>
      </c>
      <c r="L9" s="199">
        <f>DATE($M$2,$S$2,7)</f>
        <v>98</v>
      </c>
      <c r="M9" s="199">
        <f>DATE($M$2,$S$2,8)</f>
        <v>99</v>
      </c>
      <c r="N9" s="199">
        <f>DATE($M$2,$S$2,9)</f>
        <v>100</v>
      </c>
      <c r="O9" s="199">
        <f>DATE($M$2,$S$2,10)</f>
        <v>101</v>
      </c>
      <c r="P9" s="199">
        <f>DATE($M$2,$S$2,11)</f>
        <v>102</v>
      </c>
      <c r="Q9" s="199">
        <f>DATE($M$2,$S$2,12)</f>
        <v>103</v>
      </c>
      <c r="R9" s="199">
        <f>DATE($M$2,$S$2,13)</f>
        <v>104</v>
      </c>
      <c r="S9" s="199">
        <f>DATE($M$2,$S$2,14)</f>
        <v>105</v>
      </c>
      <c r="T9" s="199">
        <f>DATE($M$2,$S$2,15)</f>
        <v>106</v>
      </c>
      <c r="U9" s="199">
        <f>DATE($M$2,$S$2,16)</f>
        <v>107</v>
      </c>
      <c r="V9" s="199">
        <f>DATE($M$2,$S$2,17)</f>
        <v>108</v>
      </c>
      <c r="W9" s="199">
        <f>DATE($M$2,$S$2,18)</f>
        <v>109</v>
      </c>
      <c r="X9" s="199">
        <f>DATE($M$2,$S$2,19)</f>
        <v>110</v>
      </c>
      <c r="Y9" s="199">
        <f>DATE($M$2,$S$2,20)</f>
        <v>111</v>
      </c>
      <c r="Z9" s="199">
        <f>DATE($M$2,$S$2,21)</f>
        <v>112</v>
      </c>
      <c r="AA9" s="199">
        <f>DATE($M$2,$S$2,22)</f>
        <v>113</v>
      </c>
      <c r="AB9" s="199">
        <f>DATE($M$2,$S$2,23)</f>
        <v>114</v>
      </c>
      <c r="AC9" s="199">
        <f>DATE($M$2,$S$2,24)</f>
        <v>115</v>
      </c>
      <c r="AD9" s="199">
        <f>DATE($M$2,$S$2,25)</f>
        <v>116</v>
      </c>
      <c r="AE9" s="199">
        <f>DATE($M$2,$S$2,26)</f>
        <v>117</v>
      </c>
      <c r="AF9" s="199">
        <f>DATE($M$2,$S$2,27)</f>
        <v>118</v>
      </c>
      <c r="AG9" s="199">
        <f>DATE($M$2,$S$2,28)</f>
        <v>119</v>
      </c>
      <c r="AH9" s="199">
        <f>IF(DAY(EOMONTH(F9,0))&lt;29,"",DATE($M$2,$S$2,29))</f>
        <v>120</v>
      </c>
      <c r="AI9" s="199">
        <f>IF(DAY(EOMONTH(F9,0))&lt;30,"",DATE($M$2,$S$2,30))</f>
        <v>121</v>
      </c>
      <c r="AJ9" s="199" t="str">
        <f>IF(DAY(EOMONTH(F9,0))&lt;31,"",DATE($M$2,$S$2,31))</f>
        <v/>
      </c>
      <c r="AK9" s="496"/>
      <c r="AL9" s="488"/>
      <c r="AM9" s="489"/>
      <c r="AN9" s="489"/>
    </row>
    <row r="10" spans="1:40" ht="15" customHeight="1">
      <c r="A10" s="485"/>
      <c r="B10" s="487"/>
      <c r="C10" s="494"/>
      <c r="D10" s="487"/>
      <c r="E10" s="483"/>
      <c r="F10" s="200">
        <f>DATE($M$2,$S$2,1)</f>
        <v>92</v>
      </c>
      <c r="G10" s="200">
        <f>DATE($M$2,$S$2,2)</f>
        <v>93</v>
      </c>
      <c r="H10" s="200">
        <f>DATE($M$2,$S$2,3)</f>
        <v>94</v>
      </c>
      <c r="I10" s="200">
        <f>DATE($M$2,$S$2,4)</f>
        <v>95</v>
      </c>
      <c r="J10" s="200">
        <f>DATE($M$2,$S$2,5)</f>
        <v>96</v>
      </c>
      <c r="K10" s="200">
        <f>DATE($M$2,$S$2,6)</f>
        <v>97</v>
      </c>
      <c r="L10" s="200">
        <f>DATE($M$2,$S$2,7)</f>
        <v>98</v>
      </c>
      <c r="M10" s="200">
        <f>DATE($M$2,$S$2,8)</f>
        <v>99</v>
      </c>
      <c r="N10" s="200">
        <f>DATE($M$2,$S$2,9)</f>
        <v>100</v>
      </c>
      <c r="O10" s="200">
        <f>DATE($M$2,$S$2,10)</f>
        <v>101</v>
      </c>
      <c r="P10" s="200">
        <f>DATE($M$2,$S$2,11)</f>
        <v>102</v>
      </c>
      <c r="Q10" s="200">
        <f>DATE($M$2,$S$2,12)</f>
        <v>103</v>
      </c>
      <c r="R10" s="200">
        <f>DATE($M$2,$S$2,13)</f>
        <v>104</v>
      </c>
      <c r="S10" s="200">
        <f>DATE($M$2,$S$2,14)</f>
        <v>105</v>
      </c>
      <c r="T10" s="200">
        <f>DATE($M$2,$S$2,15)</f>
        <v>106</v>
      </c>
      <c r="U10" s="200">
        <f>DATE($M$2,$S$2,16)</f>
        <v>107</v>
      </c>
      <c r="V10" s="200">
        <f>DATE($M$2,$S$2,17)</f>
        <v>108</v>
      </c>
      <c r="W10" s="200">
        <f>DATE($M$2,$S$2,18)</f>
        <v>109</v>
      </c>
      <c r="X10" s="200">
        <f>DATE($M$2,$S$2,19)</f>
        <v>110</v>
      </c>
      <c r="Y10" s="200">
        <f>DATE($M$2,$S$2,20)</f>
        <v>111</v>
      </c>
      <c r="Z10" s="200">
        <f>DATE($M$2,$S$2,21)</f>
        <v>112</v>
      </c>
      <c r="AA10" s="200">
        <f>DATE($M$2,$S$2,22)</f>
        <v>113</v>
      </c>
      <c r="AB10" s="200">
        <f>DATE($M$2,$S$2,23)</f>
        <v>114</v>
      </c>
      <c r="AC10" s="200">
        <f>DATE($M$2,$S$2,24)</f>
        <v>115</v>
      </c>
      <c r="AD10" s="200">
        <f>DATE($M$2,$S$2,25)</f>
        <v>116</v>
      </c>
      <c r="AE10" s="200">
        <f>DATE($M$2,$S$2,26)</f>
        <v>117</v>
      </c>
      <c r="AF10" s="200">
        <f>DATE($M$2,$S$2,27)</f>
        <v>118</v>
      </c>
      <c r="AG10" s="200">
        <f>DATE($M$2,$S$2,28)</f>
        <v>119</v>
      </c>
      <c r="AH10" s="200">
        <f>IF(DAY(EOMONTH(F10,0))&lt;29,"",DATE($M$2,$S$2,29))</f>
        <v>120</v>
      </c>
      <c r="AI10" s="200">
        <f>IF(DAY(EOMONTH(F10,0))&lt;30,"",DATE($M$2,$S$2,30))</f>
        <v>121</v>
      </c>
      <c r="AJ10" s="200" t="str">
        <f>IF(DAY(EOMONTH(F10,0))&lt;31,"",DATE($M$2,$S$2,31))</f>
        <v/>
      </c>
      <c r="AK10" s="496"/>
      <c r="AL10" s="488"/>
      <c r="AM10" s="489"/>
      <c r="AN10" s="489"/>
    </row>
    <row r="11" spans="1:40" ht="18" customHeight="1">
      <c r="A11" s="196">
        <v>1</v>
      </c>
      <c r="B11" s="201"/>
      <c r="C11" s="202"/>
      <c r="D11" s="203"/>
      <c r="E11" s="204"/>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6">
        <f>+SUM(F11:AJ11)</f>
        <v>0</v>
      </c>
      <c r="AL11" s="207">
        <f>IF($AK$3="４週",AK11/4,AK11/(DAY(EOMONTH($F$9,0))/7))</f>
        <v>0</v>
      </c>
      <c r="AM11" s="482"/>
      <c r="AN11" s="482"/>
    </row>
    <row r="12" spans="1:40" ht="18" customHeight="1">
      <c r="A12" s="196">
        <v>2</v>
      </c>
      <c r="B12" s="201"/>
      <c r="C12" s="202"/>
      <c r="D12" s="203"/>
      <c r="E12" s="204"/>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6">
        <f t="shared" ref="AK12:AK32" si="0">+SUM(F12:AJ12)</f>
        <v>0</v>
      </c>
      <c r="AL12" s="207">
        <f t="shared" ref="AL12:AL30" si="1">IF($AK$3="４週",AK12/4,AK12/(DAY(EOMONTH($F$9,0))/7))</f>
        <v>0</v>
      </c>
      <c r="AM12" s="482"/>
      <c r="AN12" s="482"/>
    </row>
    <row r="13" spans="1:40" ht="18" customHeight="1">
      <c r="A13" s="196">
        <v>3</v>
      </c>
      <c r="B13" s="201"/>
      <c r="C13" s="202"/>
      <c r="D13" s="203"/>
      <c r="E13" s="204"/>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6">
        <f t="shared" si="0"/>
        <v>0</v>
      </c>
      <c r="AL13" s="207">
        <f t="shared" si="1"/>
        <v>0</v>
      </c>
      <c r="AM13" s="482"/>
      <c r="AN13" s="482"/>
    </row>
    <row r="14" spans="1:40" ht="18" customHeight="1">
      <c r="A14" s="196">
        <v>4</v>
      </c>
      <c r="B14" s="201"/>
      <c r="C14" s="202"/>
      <c r="D14" s="203"/>
      <c r="E14" s="204"/>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6">
        <f t="shared" si="0"/>
        <v>0</v>
      </c>
      <c r="AL14" s="207">
        <f t="shared" si="1"/>
        <v>0</v>
      </c>
      <c r="AM14" s="482"/>
      <c r="AN14" s="482"/>
    </row>
    <row r="15" spans="1:40" ht="18" customHeight="1">
      <c r="A15" s="196">
        <v>5</v>
      </c>
      <c r="B15" s="201"/>
      <c r="C15" s="202"/>
      <c r="D15" s="203"/>
      <c r="E15" s="204"/>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6">
        <f t="shared" si="0"/>
        <v>0</v>
      </c>
      <c r="AL15" s="207">
        <f t="shared" si="1"/>
        <v>0</v>
      </c>
      <c r="AM15" s="482"/>
      <c r="AN15" s="482"/>
    </row>
    <row r="16" spans="1:40" ht="18" customHeight="1">
      <c r="A16" s="196">
        <v>6</v>
      </c>
      <c r="B16" s="201"/>
      <c r="C16" s="202"/>
      <c r="D16" s="203"/>
      <c r="E16" s="204"/>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6">
        <f t="shared" si="0"/>
        <v>0</v>
      </c>
      <c r="AL16" s="207">
        <f t="shared" si="1"/>
        <v>0</v>
      </c>
      <c r="AM16" s="482"/>
      <c r="AN16" s="482"/>
    </row>
    <row r="17" spans="1:40" ht="18" customHeight="1">
      <c r="A17" s="196">
        <v>7</v>
      </c>
      <c r="B17" s="201"/>
      <c r="C17" s="202"/>
      <c r="D17" s="203"/>
      <c r="E17" s="204"/>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6">
        <f t="shared" si="0"/>
        <v>0</v>
      </c>
      <c r="AL17" s="207">
        <f t="shared" si="1"/>
        <v>0</v>
      </c>
      <c r="AM17" s="482"/>
      <c r="AN17" s="482"/>
    </row>
    <row r="18" spans="1:40" ht="18" customHeight="1">
      <c r="A18" s="196">
        <v>8</v>
      </c>
      <c r="B18" s="201"/>
      <c r="C18" s="202"/>
      <c r="D18" s="203"/>
      <c r="E18" s="204"/>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6">
        <f t="shared" si="0"/>
        <v>0</v>
      </c>
      <c r="AL18" s="207">
        <f t="shared" si="1"/>
        <v>0</v>
      </c>
      <c r="AM18" s="482"/>
      <c r="AN18" s="482"/>
    </row>
    <row r="19" spans="1:40" ht="18" customHeight="1">
      <c r="A19" s="196">
        <v>9</v>
      </c>
      <c r="B19" s="201"/>
      <c r="C19" s="202"/>
      <c r="D19" s="203"/>
      <c r="E19" s="204"/>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6">
        <f t="shared" si="0"/>
        <v>0</v>
      </c>
      <c r="AL19" s="207">
        <f t="shared" si="1"/>
        <v>0</v>
      </c>
      <c r="AM19" s="482"/>
      <c r="AN19" s="482"/>
    </row>
    <row r="20" spans="1:40" ht="18" customHeight="1">
      <c r="A20" s="196">
        <v>10</v>
      </c>
      <c r="B20" s="201"/>
      <c r="C20" s="202"/>
      <c r="D20" s="203"/>
      <c r="E20" s="204"/>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6">
        <f t="shared" si="0"/>
        <v>0</v>
      </c>
      <c r="AL20" s="207">
        <f t="shared" si="1"/>
        <v>0</v>
      </c>
      <c r="AM20" s="482"/>
      <c r="AN20" s="482"/>
    </row>
    <row r="21" spans="1:40" ht="18" customHeight="1">
      <c r="A21" s="196">
        <v>11</v>
      </c>
      <c r="B21" s="201"/>
      <c r="C21" s="202"/>
      <c r="D21" s="203"/>
      <c r="E21" s="204"/>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6">
        <f t="shared" si="0"/>
        <v>0</v>
      </c>
      <c r="AL21" s="207">
        <f t="shared" si="1"/>
        <v>0</v>
      </c>
      <c r="AM21" s="482"/>
      <c r="AN21" s="482"/>
    </row>
    <row r="22" spans="1:40" ht="18" customHeight="1">
      <c r="A22" s="196">
        <v>12</v>
      </c>
      <c r="B22" s="201"/>
      <c r="C22" s="202"/>
      <c r="D22" s="203"/>
      <c r="E22" s="204"/>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6">
        <f t="shared" si="0"/>
        <v>0</v>
      </c>
      <c r="AL22" s="207">
        <f t="shared" si="1"/>
        <v>0</v>
      </c>
      <c r="AM22" s="482"/>
      <c r="AN22" s="482"/>
    </row>
    <row r="23" spans="1:40" ht="18" customHeight="1">
      <c r="A23" s="196">
        <v>13</v>
      </c>
      <c r="B23" s="201"/>
      <c r="C23" s="202"/>
      <c r="D23" s="203"/>
      <c r="E23" s="204"/>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6">
        <f t="shared" si="0"/>
        <v>0</v>
      </c>
      <c r="AL23" s="207">
        <f t="shared" si="1"/>
        <v>0</v>
      </c>
      <c r="AM23" s="482"/>
      <c r="AN23" s="482"/>
    </row>
    <row r="24" spans="1:40" ht="18" customHeight="1">
      <c r="A24" s="196">
        <v>14</v>
      </c>
      <c r="B24" s="201"/>
      <c r="C24" s="202"/>
      <c r="D24" s="203"/>
      <c r="E24" s="204"/>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6">
        <f t="shared" si="0"/>
        <v>0</v>
      </c>
      <c r="AL24" s="207">
        <f t="shared" si="1"/>
        <v>0</v>
      </c>
      <c r="AM24" s="482"/>
      <c r="AN24" s="482"/>
    </row>
    <row r="25" spans="1:40" ht="18" customHeight="1">
      <c r="A25" s="196">
        <v>15</v>
      </c>
      <c r="B25" s="201"/>
      <c r="C25" s="202"/>
      <c r="D25" s="203"/>
      <c r="E25" s="204"/>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6">
        <f t="shared" si="0"/>
        <v>0</v>
      </c>
      <c r="AL25" s="207">
        <f t="shared" si="1"/>
        <v>0</v>
      </c>
      <c r="AM25" s="482"/>
      <c r="AN25" s="482"/>
    </row>
    <row r="26" spans="1:40" ht="18" customHeight="1">
      <c r="A26" s="196">
        <v>16</v>
      </c>
      <c r="B26" s="201"/>
      <c r="C26" s="202"/>
      <c r="D26" s="203"/>
      <c r="E26" s="204"/>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6">
        <f t="shared" si="0"/>
        <v>0</v>
      </c>
      <c r="AL26" s="207">
        <f t="shared" si="1"/>
        <v>0</v>
      </c>
      <c r="AM26" s="482"/>
      <c r="AN26" s="482"/>
    </row>
    <row r="27" spans="1:40" ht="18" customHeight="1">
      <c r="A27" s="196">
        <v>17</v>
      </c>
      <c r="B27" s="201"/>
      <c r="C27" s="202"/>
      <c r="D27" s="203"/>
      <c r="E27" s="204"/>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6">
        <f t="shared" si="0"/>
        <v>0</v>
      </c>
      <c r="AL27" s="207">
        <f t="shared" si="1"/>
        <v>0</v>
      </c>
      <c r="AM27" s="482"/>
      <c r="AN27" s="482"/>
    </row>
    <row r="28" spans="1:40" ht="18" customHeight="1">
      <c r="A28" s="196">
        <v>18</v>
      </c>
      <c r="B28" s="201"/>
      <c r="C28" s="202"/>
      <c r="D28" s="203"/>
      <c r="E28" s="204"/>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6">
        <f t="shared" si="0"/>
        <v>0</v>
      </c>
      <c r="AL28" s="207">
        <f t="shared" si="1"/>
        <v>0</v>
      </c>
      <c r="AM28" s="482"/>
      <c r="AN28" s="482"/>
    </row>
    <row r="29" spans="1:40" ht="18" customHeight="1">
      <c r="A29" s="196">
        <v>19</v>
      </c>
      <c r="B29" s="201"/>
      <c r="C29" s="202"/>
      <c r="D29" s="203"/>
      <c r="E29" s="204"/>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6">
        <f t="shared" si="0"/>
        <v>0</v>
      </c>
      <c r="AL29" s="207">
        <f t="shared" si="1"/>
        <v>0</v>
      </c>
      <c r="AM29" s="482"/>
      <c r="AN29" s="482"/>
    </row>
    <row r="30" spans="1:40" ht="18" customHeight="1">
      <c r="A30" s="196">
        <v>20</v>
      </c>
      <c r="B30" s="201"/>
      <c r="C30" s="202"/>
      <c r="D30" s="203"/>
      <c r="E30" s="204"/>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6">
        <f t="shared" si="0"/>
        <v>0</v>
      </c>
      <c r="AL30" s="207">
        <f t="shared" si="1"/>
        <v>0</v>
      </c>
      <c r="AM30" s="482"/>
      <c r="AN30" s="482"/>
    </row>
    <row r="31" spans="1:40" ht="18" customHeight="1">
      <c r="A31" s="483" t="s">
        <v>146</v>
      </c>
      <c r="B31" s="484"/>
      <c r="C31" s="484"/>
      <c r="D31" s="484"/>
      <c r="E31" s="484"/>
      <c r="F31" s="208">
        <f>+SUM(F11:F30)</f>
        <v>0</v>
      </c>
      <c r="G31" s="208">
        <f t="shared" ref="G31:AJ31" si="2">+SUM(G11:G30)</f>
        <v>0</v>
      </c>
      <c r="H31" s="208">
        <f t="shared" si="2"/>
        <v>0</v>
      </c>
      <c r="I31" s="208">
        <f t="shared" si="2"/>
        <v>0</v>
      </c>
      <c r="J31" s="208">
        <f t="shared" si="2"/>
        <v>0</v>
      </c>
      <c r="K31" s="208">
        <f t="shared" si="2"/>
        <v>0</v>
      </c>
      <c r="L31" s="208">
        <f t="shared" si="2"/>
        <v>0</v>
      </c>
      <c r="M31" s="208">
        <f t="shared" si="2"/>
        <v>0</v>
      </c>
      <c r="N31" s="208">
        <f t="shared" si="2"/>
        <v>0</v>
      </c>
      <c r="O31" s="208">
        <f t="shared" si="2"/>
        <v>0</v>
      </c>
      <c r="P31" s="208">
        <f t="shared" si="2"/>
        <v>0</v>
      </c>
      <c r="Q31" s="208">
        <f t="shared" si="2"/>
        <v>0</v>
      </c>
      <c r="R31" s="208">
        <f t="shared" si="2"/>
        <v>0</v>
      </c>
      <c r="S31" s="208">
        <f t="shared" si="2"/>
        <v>0</v>
      </c>
      <c r="T31" s="208">
        <f t="shared" si="2"/>
        <v>0</v>
      </c>
      <c r="U31" s="208">
        <f t="shared" si="2"/>
        <v>0</v>
      </c>
      <c r="V31" s="208">
        <f t="shared" si="2"/>
        <v>0</v>
      </c>
      <c r="W31" s="208">
        <f t="shared" si="2"/>
        <v>0</v>
      </c>
      <c r="X31" s="208">
        <f t="shared" si="2"/>
        <v>0</v>
      </c>
      <c r="Y31" s="208">
        <f t="shared" si="2"/>
        <v>0</v>
      </c>
      <c r="Z31" s="208">
        <f t="shared" si="2"/>
        <v>0</v>
      </c>
      <c r="AA31" s="208">
        <f t="shared" si="2"/>
        <v>0</v>
      </c>
      <c r="AB31" s="208">
        <f t="shared" si="2"/>
        <v>0</v>
      </c>
      <c r="AC31" s="208">
        <f t="shared" si="2"/>
        <v>0</v>
      </c>
      <c r="AD31" s="208">
        <f t="shared" si="2"/>
        <v>0</v>
      </c>
      <c r="AE31" s="208">
        <f t="shared" si="2"/>
        <v>0</v>
      </c>
      <c r="AF31" s="208">
        <f t="shared" si="2"/>
        <v>0</v>
      </c>
      <c r="AG31" s="208">
        <f t="shared" si="2"/>
        <v>0</v>
      </c>
      <c r="AH31" s="208">
        <f t="shared" si="2"/>
        <v>0</v>
      </c>
      <c r="AI31" s="208">
        <f t="shared" si="2"/>
        <v>0</v>
      </c>
      <c r="AJ31" s="208">
        <f t="shared" si="2"/>
        <v>0</v>
      </c>
      <c r="AK31" s="206">
        <f t="shared" si="0"/>
        <v>0</v>
      </c>
      <c r="AL31" s="207">
        <f>IF($AK$3="４週",AK31/4,AK31/(DAY(EOMONTH($F$9,0))/7))</f>
        <v>0</v>
      </c>
      <c r="AM31" s="485"/>
      <c r="AN31" s="485"/>
    </row>
    <row r="32" spans="1:40" ht="18" customHeight="1">
      <c r="A32" s="484" t="s">
        <v>270</v>
      </c>
      <c r="B32" s="484"/>
      <c r="C32" s="484"/>
      <c r="D32" s="484"/>
      <c r="E32" s="486"/>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6">
        <f t="shared" si="0"/>
        <v>0</v>
      </c>
      <c r="AL32" s="210"/>
      <c r="AM32" s="485"/>
      <c r="AN32" s="485"/>
    </row>
    <row r="33" spans="1:39" ht="15" customHeight="1">
      <c r="A33" s="195"/>
      <c r="B33" s="195"/>
      <c r="C33" s="195"/>
      <c r="D33" s="195"/>
      <c r="E33" s="195"/>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95"/>
      <c r="AL33" s="195"/>
      <c r="AM33" s="132"/>
    </row>
    <row r="34" spans="1:39" ht="15" customHeight="1">
      <c r="A34" s="133" t="s">
        <v>271</v>
      </c>
      <c r="B34" s="211"/>
      <c r="C34" s="212"/>
      <c r="D34" s="212"/>
      <c r="E34" s="212"/>
      <c r="F34" s="213"/>
      <c r="G34" s="212"/>
      <c r="H34" s="214"/>
      <c r="I34" s="214"/>
      <c r="J34" s="214"/>
      <c r="K34" s="214"/>
      <c r="L34" s="214"/>
      <c r="M34" s="214"/>
      <c r="N34" s="214"/>
      <c r="O34" s="214"/>
      <c r="P34" s="214"/>
      <c r="Q34" s="214"/>
      <c r="R34" s="214">
        <v>6</v>
      </c>
      <c r="S34" s="214"/>
      <c r="T34" s="214"/>
      <c r="U34" s="214"/>
      <c r="V34" s="214"/>
      <c r="W34" s="214"/>
      <c r="X34" s="214">
        <v>7</v>
      </c>
      <c r="Y34" s="214"/>
      <c r="Z34" s="214"/>
      <c r="AA34" s="214"/>
      <c r="AB34" s="214"/>
      <c r="AC34" s="214"/>
      <c r="AD34" s="214">
        <v>8</v>
      </c>
      <c r="AE34" s="214"/>
      <c r="AF34" s="214"/>
      <c r="AG34" s="215"/>
      <c r="AH34" s="215"/>
      <c r="AI34" s="215"/>
      <c r="AJ34" s="215">
        <v>9</v>
      </c>
      <c r="AK34" s="216"/>
      <c r="AL34" s="216"/>
      <c r="AM34" s="132"/>
    </row>
    <row r="35" spans="1:39" s="133" customFormat="1" ht="15" customHeight="1">
      <c r="A35" s="133" t="s">
        <v>272</v>
      </c>
      <c r="B35" s="217"/>
      <c r="C35" s="217"/>
      <c r="D35" s="217"/>
      <c r="E35" s="217"/>
      <c r="F35" s="217"/>
      <c r="G35" s="217"/>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row>
    <row r="36" spans="1:39" s="133" customFormat="1" ht="15" customHeight="1">
      <c r="A36" s="133" t="s">
        <v>273</v>
      </c>
      <c r="B36" s="217"/>
      <c r="C36" s="217"/>
      <c r="D36" s="217"/>
      <c r="E36" s="217"/>
      <c r="F36" s="217"/>
      <c r="G36" s="217"/>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row>
    <row r="37" spans="1:39" s="133" customFormat="1" ht="15" customHeight="1">
      <c r="A37" s="133" t="s">
        <v>274</v>
      </c>
      <c r="B37" s="217"/>
      <c r="C37" s="217"/>
      <c r="D37" s="217"/>
      <c r="E37" s="217"/>
      <c r="F37" s="217"/>
      <c r="G37" s="217"/>
      <c r="H37" s="186"/>
      <c r="I37" s="186"/>
      <c r="J37" s="186"/>
      <c r="K37" s="186"/>
      <c r="L37" s="186"/>
      <c r="M37" s="186"/>
      <c r="N37" s="186"/>
      <c r="O37" s="186"/>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row>
    <row r="38" spans="1:39" s="133" customFormat="1" ht="15" customHeight="1">
      <c r="A38" s="133" t="s">
        <v>275</v>
      </c>
      <c r="B38" s="217"/>
      <c r="C38" s="217"/>
      <c r="D38" s="217"/>
      <c r="E38" s="217"/>
      <c r="F38" s="217"/>
      <c r="G38" s="217"/>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row>
    <row r="39" spans="1:39" ht="15" customHeight="1">
      <c r="A39" s="133" t="s">
        <v>276</v>
      </c>
      <c r="B39" s="134"/>
      <c r="C39" s="133"/>
      <c r="D39" s="133"/>
      <c r="E39" s="133"/>
      <c r="F39" s="133"/>
      <c r="G39" s="133"/>
    </row>
    <row r="40" spans="1:39" ht="15" customHeight="1">
      <c r="A40" s="133" t="s">
        <v>277</v>
      </c>
      <c r="B40" s="134"/>
      <c r="C40" s="133"/>
      <c r="D40" s="133"/>
      <c r="E40" s="133"/>
      <c r="F40" s="133"/>
      <c r="G40" s="133"/>
    </row>
    <row r="41" spans="1:39" ht="15" customHeight="1">
      <c r="A41" s="133"/>
      <c r="B41" s="197" t="s">
        <v>278</v>
      </c>
      <c r="C41" s="487" t="s">
        <v>279</v>
      </c>
      <c r="D41" s="487"/>
      <c r="E41" s="487"/>
      <c r="F41" s="133"/>
      <c r="G41" s="133"/>
    </row>
    <row r="42" spans="1:39" ht="15" customHeight="1">
      <c r="A42" s="133"/>
      <c r="B42" s="218" t="s">
        <v>280</v>
      </c>
      <c r="C42" s="481" t="s">
        <v>281</v>
      </c>
      <c r="D42" s="481"/>
      <c r="E42" s="481"/>
      <c r="F42" s="133"/>
      <c r="G42" s="133"/>
    </row>
    <row r="43" spans="1:39" ht="15" customHeight="1">
      <c r="A43" s="133"/>
      <c r="B43" s="218" t="s">
        <v>282</v>
      </c>
      <c r="C43" s="481" t="s">
        <v>283</v>
      </c>
      <c r="D43" s="481"/>
      <c r="E43" s="481"/>
      <c r="F43" s="133"/>
      <c r="G43" s="133"/>
    </row>
    <row r="44" spans="1:39" ht="15" customHeight="1">
      <c r="A44" s="133"/>
      <c r="B44" s="218" t="s">
        <v>284</v>
      </c>
      <c r="C44" s="481" t="s">
        <v>285</v>
      </c>
      <c r="D44" s="481"/>
      <c r="E44" s="481"/>
      <c r="F44" s="133"/>
      <c r="G44" s="133"/>
    </row>
    <row r="45" spans="1:39" ht="15" customHeight="1">
      <c r="A45" s="133"/>
      <c r="B45" s="218" t="s">
        <v>286</v>
      </c>
      <c r="C45" s="481" t="s">
        <v>287</v>
      </c>
      <c r="D45" s="481"/>
      <c r="E45" s="481"/>
      <c r="F45" s="133"/>
      <c r="G45" s="133"/>
    </row>
    <row r="46" spans="1:39" ht="15" customHeight="1">
      <c r="A46" s="133"/>
      <c r="B46" s="133" t="s">
        <v>288</v>
      </c>
      <c r="C46" s="133"/>
      <c r="D46" s="133"/>
      <c r="E46" s="133"/>
      <c r="F46" s="133"/>
      <c r="G46" s="133"/>
    </row>
    <row r="47" spans="1:39" ht="15" customHeight="1">
      <c r="A47" s="133"/>
      <c r="B47" s="133" t="s">
        <v>289</v>
      </c>
      <c r="C47" s="133"/>
      <c r="D47" s="133"/>
      <c r="E47" s="133"/>
      <c r="F47" s="133"/>
      <c r="G47" s="133"/>
    </row>
    <row r="48" spans="1:39" ht="15" customHeight="1">
      <c r="A48" s="133"/>
      <c r="B48" s="133" t="s">
        <v>290</v>
      </c>
      <c r="C48" s="133"/>
      <c r="D48" s="133"/>
      <c r="E48" s="133"/>
      <c r="F48" s="133"/>
      <c r="G48" s="133"/>
    </row>
    <row r="49" spans="1:7" ht="15" customHeight="1">
      <c r="A49" s="133" t="s">
        <v>291</v>
      </c>
      <c r="B49" s="134"/>
      <c r="C49" s="133"/>
      <c r="D49" s="133"/>
      <c r="E49" s="133"/>
      <c r="F49" s="133"/>
      <c r="G49" s="133"/>
    </row>
    <row r="50" spans="1:7" ht="15" customHeight="1">
      <c r="A50" s="133" t="s">
        <v>292</v>
      </c>
      <c r="B50" s="134"/>
      <c r="C50" s="133"/>
      <c r="D50" s="133"/>
      <c r="E50" s="133"/>
      <c r="F50" s="133"/>
      <c r="G50" s="133"/>
    </row>
    <row r="51" spans="1:7" ht="15" customHeight="1">
      <c r="A51" s="133" t="s">
        <v>293</v>
      </c>
      <c r="B51" s="134"/>
      <c r="C51" s="133"/>
      <c r="D51" s="133"/>
      <c r="E51" s="133"/>
      <c r="F51" s="133"/>
      <c r="G51" s="133"/>
    </row>
    <row r="52" spans="1:7" ht="15" customHeight="1">
      <c r="A52" s="133" t="s">
        <v>294</v>
      </c>
      <c r="B52" s="134"/>
      <c r="C52" s="133"/>
      <c r="D52" s="133"/>
      <c r="E52" s="133"/>
      <c r="F52" s="133"/>
      <c r="G52" s="133"/>
    </row>
    <row r="53" spans="1:7" ht="15" customHeight="1">
      <c r="A53" s="133" t="s">
        <v>295</v>
      </c>
      <c r="B53" s="134"/>
      <c r="C53" s="133"/>
      <c r="D53" s="133"/>
      <c r="E53" s="133"/>
      <c r="F53" s="133"/>
      <c r="G53" s="133"/>
    </row>
    <row r="54" spans="1:7" ht="15" customHeight="1">
      <c r="A54" s="133" t="s">
        <v>296</v>
      </c>
      <c r="B54" s="134"/>
      <c r="C54" s="133"/>
      <c r="D54" s="133"/>
      <c r="E54" s="133"/>
      <c r="F54" s="133"/>
      <c r="G54" s="133"/>
    </row>
    <row r="55" spans="1:7" ht="15" customHeight="1">
      <c r="A55" s="133"/>
      <c r="B55" s="133" t="s">
        <v>297</v>
      </c>
      <c r="C55" s="133"/>
      <c r="D55" s="133"/>
      <c r="E55" s="133"/>
      <c r="F55" s="133"/>
      <c r="G55" s="133"/>
    </row>
    <row r="56" spans="1:7" ht="15" customHeight="1">
      <c r="A56" s="133"/>
      <c r="B56" s="133" t="s">
        <v>298</v>
      </c>
      <c r="C56" s="133"/>
      <c r="D56" s="133"/>
      <c r="E56" s="133"/>
      <c r="F56" s="133"/>
      <c r="G56" s="133"/>
    </row>
    <row r="57" spans="1:7" ht="15" customHeight="1">
      <c r="A57" s="133" t="s">
        <v>299</v>
      </c>
      <c r="B57" s="134"/>
      <c r="C57" s="133"/>
      <c r="D57" s="133"/>
      <c r="E57" s="133"/>
      <c r="F57" s="133"/>
      <c r="G57" s="133"/>
    </row>
    <row r="58" spans="1:7" ht="15" customHeight="1">
      <c r="A58" s="133" t="s">
        <v>300</v>
      </c>
      <c r="B58" s="134"/>
      <c r="C58" s="133"/>
      <c r="D58" s="133"/>
      <c r="E58" s="133"/>
      <c r="F58" s="133"/>
      <c r="G58" s="133"/>
    </row>
    <row r="59" spans="1:7" ht="15" customHeight="1">
      <c r="A59" s="133" t="s">
        <v>301</v>
      </c>
      <c r="B59" s="134"/>
      <c r="C59" s="133"/>
      <c r="D59" s="133"/>
      <c r="E59" s="133"/>
      <c r="F59" s="133"/>
      <c r="G59" s="133"/>
    </row>
    <row r="60" spans="1:7" ht="15" customHeight="1">
      <c r="A60" s="133" t="s">
        <v>302</v>
      </c>
      <c r="B60" s="134"/>
      <c r="C60" s="133"/>
      <c r="D60" s="133"/>
      <c r="E60" s="133"/>
      <c r="F60" s="133"/>
      <c r="G60" s="133"/>
    </row>
    <row r="61" spans="1:7" ht="15" customHeight="1">
      <c r="A61" s="133" t="s">
        <v>303</v>
      </c>
      <c r="B61" s="134"/>
      <c r="C61" s="133"/>
      <c r="D61" s="133"/>
      <c r="E61" s="133"/>
      <c r="F61" s="133"/>
      <c r="G61" s="133"/>
    </row>
    <row r="62" spans="1:7" ht="15" customHeight="1">
      <c r="A62" s="133" t="s">
        <v>304</v>
      </c>
      <c r="B62" s="134"/>
      <c r="C62" s="133"/>
      <c r="D62" s="133"/>
      <c r="E62" s="133"/>
      <c r="F62" s="133"/>
      <c r="G62" s="133"/>
    </row>
    <row r="63" spans="1:7" ht="15" customHeight="1">
      <c r="A63" s="133" t="s">
        <v>305</v>
      </c>
      <c r="B63" s="134"/>
      <c r="C63" s="133"/>
      <c r="D63" s="133"/>
      <c r="E63" s="133"/>
      <c r="F63" s="133"/>
      <c r="G63" s="133"/>
    </row>
    <row r="64" spans="1:7" ht="15" customHeight="1">
      <c r="A64" s="133" t="s">
        <v>306</v>
      </c>
      <c r="B64" s="134"/>
      <c r="C64" s="133"/>
      <c r="D64" s="133"/>
      <c r="E64" s="133"/>
      <c r="F64" s="133"/>
      <c r="G64" s="133"/>
    </row>
  </sheetData>
  <mergeCells count="51">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M28:AN28"/>
    <mergeCell ref="AM17:AN17"/>
    <mergeCell ref="AM18:AN18"/>
    <mergeCell ref="AM19:AN19"/>
    <mergeCell ref="AM20:AN20"/>
    <mergeCell ref="AM21:AN21"/>
    <mergeCell ref="AM22:AN22"/>
    <mergeCell ref="AM23:AN23"/>
    <mergeCell ref="AM24:AN24"/>
    <mergeCell ref="AM25:AN25"/>
    <mergeCell ref="AM26:AN26"/>
    <mergeCell ref="AM27:AN27"/>
    <mergeCell ref="C42:E42"/>
    <mergeCell ref="C43:E43"/>
    <mergeCell ref="C44:E44"/>
    <mergeCell ref="C45:E45"/>
    <mergeCell ref="AM29:AN29"/>
    <mergeCell ref="AM30:AN30"/>
    <mergeCell ref="A31:E31"/>
    <mergeCell ref="AM31:AN32"/>
    <mergeCell ref="A32:E32"/>
    <mergeCell ref="C41:E41"/>
  </mergeCells>
  <phoneticPr fontId="4"/>
  <dataValidations count="3">
    <dataValidation type="list" allowBlank="1" showInputMessage="1" showErrorMessage="1" sqref="AK4:AN4" xr:uid="{BDA773D7-100B-46FB-9FEF-E5620BC5C0E0}">
      <formula1>"予定,実績"</formula1>
    </dataValidation>
    <dataValidation type="list" allowBlank="1" showInputMessage="1" showErrorMessage="1" sqref="AK3:AN3" xr:uid="{7D0D17BC-9152-41C7-AE8F-093850C17F3A}">
      <formula1>"４週,歴月"</formula1>
    </dataValidation>
    <dataValidation type="list" allowBlank="1" showInputMessage="1" showErrorMessage="1" sqref="C11:C30" xr:uid="{C8AC5178-4BFC-4D59-ACAA-97814E19AFBB}">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rowBreaks count="1" manualBreakCount="1">
    <brk id="33" max="3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79CDE-4C7A-4C05-9C63-57B60D80E5FD}">
  <dimension ref="A1:AO76"/>
  <sheetViews>
    <sheetView showGridLines="0" view="pageBreakPreview" zoomScaleNormal="100" zoomScaleSheetLayoutView="100" workbookViewId="0"/>
  </sheetViews>
  <sheetFormatPr defaultColWidth="9.125" defaultRowHeight="21" customHeight="1"/>
  <cols>
    <col min="1" max="1" width="2.875" style="189" customWidth="1"/>
    <col min="2" max="2" width="16.875" style="184" customWidth="1"/>
    <col min="3" max="3" width="7.375" style="189" customWidth="1"/>
    <col min="4" max="5" width="8.5" style="189" customWidth="1"/>
    <col min="6" max="36" width="2.875" style="189" customWidth="1"/>
    <col min="37" max="37" width="7.375" style="189" customWidth="1"/>
    <col min="38" max="39" width="8.5" style="189" customWidth="1"/>
    <col min="40" max="40" width="6.25" style="189" customWidth="1"/>
    <col min="41" max="16384" width="9.125" style="189"/>
  </cols>
  <sheetData>
    <row r="1" spans="1:41" ht="20.100000000000001" customHeight="1">
      <c r="A1" s="183" t="s">
        <v>344</v>
      </c>
      <c r="C1" s="185"/>
      <c r="D1" s="185"/>
      <c r="E1" s="185"/>
      <c r="F1" s="185"/>
      <c r="G1" s="185"/>
      <c r="H1" s="185"/>
      <c r="I1" s="185"/>
      <c r="J1" s="185"/>
      <c r="K1" s="185"/>
      <c r="L1" s="185"/>
      <c r="M1" s="185"/>
      <c r="N1" s="185"/>
      <c r="O1" s="185"/>
      <c r="P1" s="185"/>
      <c r="Q1" s="185"/>
      <c r="R1" s="185"/>
      <c r="S1" s="185"/>
      <c r="T1" s="185"/>
      <c r="U1" s="185"/>
      <c r="V1" s="185"/>
      <c r="W1" s="185"/>
      <c r="X1" s="186"/>
      <c r="Y1" s="186"/>
      <c r="Z1" s="132"/>
      <c r="AA1" s="132"/>
      <c r="AB1" s="132"/>
      <c r="AC1" s="132"/>
      <c r="AD1" s="187"/>
      <c r="AE1" s="187"/>
      <c r="AF1" s="187"/>
      <c r="AG1" s="187"/>
      <c r="AH1" s="187"/>
      <c r="AI1" s="188" t="s">
        <v>253</v>
      </c>
      <c r="AJ1" s="188"/>
      <c r="AK1" s="497" t="s">
        <v>326</v>
      </c>
      <c r="AL1" s="497"/>
      <c r="AM1" s="497"/>
      <c r="AN1" s="497"/>
    </row>
    <row r="2" spans="1:41" ht="18" customHeight="1">
      <c r="A2" s="132"/>
      <c r="B2" s="190"/>
      <c r="C2" s="190"/>
      <c r="D2" s="190"/>
      <c r="E2" s="190"/>
      <c r="F2" s="190"/>
      <c r="G2" s="190"/>
      <c r="H2" s="190"/>
      <c r="I2" s="190"/>
      <c r="J2" s="190"/>
      <c r="K2" s="190"/>
      <c r="L2" s="190"/>
      <c r="M2" s="498"/>
      <c r="N2" s="498"/>
      <c r="O2" s="498"/>
      <c r="P2" s="498"/>
      <c r="Q2" s="499" t="s">
        <v>102</v>
      </c>
      <c r="R2" s="499"/>
      <c r="S2" s="498">
        <v>4</v>
      </c>
      <c r="T2" s="498"/>
      <c r="U2" s="499" t="s">
        <v>195</v>
      </c>
      <c r="V2" s="499"/>
      <c r="W2" s="190"/>
      <c r="X2" s="190"/>
      <c r="Y2" s="190"/>
      <c r="Z2" s="132"/>
      <c r="AA2" s="132"/>
      <c r="AC2" s="188"/>
      <c r="AD2" s="190"/>
      <c r="AE2" s="190"/>
      <c r="AF2" s="190"/>
      <c r="AG2" s="190"/>
      <c r="AH2" s="190"/>
      <c r="AI2" s="188" t="s">
        <v>254</v>
      </c>
      <c r="AJ2" s="188"/>
      <c r="AK2" s="500"/>
      <c r="AL2" s="500"/>
      <c r="AM2" s="500"/>
      <c r="AN2" s="500"/>
    </row>
    <row r="3" spans="1:41" ht="18" customHeight="1">
      <c r="A3" s="191"/>
      <c r="B3" s="191"/>
      <c r="C3" s="191"/>
      <c r="D3" s="191"/>
      <c r="E3" s="191"/>
      <c r="F3" s="191"/>
      <c r="G3" s="191"/>
      <c r="H3" s="191"/>
      <c r="I3" s="191"/>
      <c r="J3" s="191"/>
      <c r="K3" s="191"/>
      <c r="L3" s="191"/>
      <c r="M3" s="191"/>
      <c r="N3" s="191"/>
      <c r="O3" s="191"/>
      <c r="P3" s="191"/>
      <c r="Q3" s="191"/>
      <c r="R3" s="191"/>
      <c r="S3" s="191"/>
      <c r="T3" s="191"/>
      <c r="U3" s="191"/>
      <c r="V3" s="191"/>
      <c r="W3" s="191"/>
      <c r="Y3" s="192"/>
      <c r="Z3" s="192"/>
      <c r="AA3" s="192"/>
      <c r="AB3" s="132"/>
      <c r="AC3" s="192"/>
      <c r="AD3" s="192"/>
      <c r="AE3" s="192"/>
      <c r="AF3" s="192"/>
      <c r="AG3" s="192"/>
      <c r="AH3" s="192"/>
      <c r="AI3" s="193" t="s">
        <v>255</v>
      </c>
      <c r="AJ3" s="188"/>
      <c r="AK3" s="490"/>
      <c r="AL3" s="490"/>
      <c r="AM3" s="490"/>
      <c r="AN3" s="490"/>
    </row>
    <row r="4" spans="1:41" ht="18" customHeight="1">
      <c r="A4" s="191"/>
      <c r="B4" s="191"/>
      <c r="C4" s="191"/>
      <c r="D4" s="191"/>
      <c r="E4" s="191"/>
      <c r="F4" s="191"/>
      <c r="G4" s="191"/>
      <c r="H4" s="191"/>
      <c r="I4" s="191"/>
      <c r="J4" s="191"/>
      <c r="K4" s="191"/>
      <c r="L4" s="191"/>
      <c r="M4" s="191"/>
      <c r="N4" s="191"/>
      <c r="O4" s="191"/>
      <c r="P4" s="191"/>
      <c r="Q4" s="191"/>
      <c r="R4" s="191"/>
      <c r="S4" s="191"/>
      <c r="T4" s="191"/>
      <c r="U4" s="191"/>
      <c r="V4" s="191"/>
      <c r="W4" s="191"/>
      <c r="Y4" s="192"/>
      <c r="Z4" s="192"/>
      <c r="AA4" s="192"/>
      <c r="AB4" s="132"/>
      <c r="AC4" s="192"/>
      <c r="AD4" s="192"/>
      <c r="AE4" s="192"/>
      <c r="AF4" s="192"/>
      <c r="AG4" s="192"/>
      <c r="AH4" s="192"/>
      <c r="AI4" s="193" t="s">
        <v>256</v>
      </c>
      <c r="AJ4" s="188"/>
      <c r="AK4" s="490"/>
      <c r="AL4" s="490"/>
      <c r="AM4" s="490"/>
      <c r="AN4" s="490"/>
    </row>
    <row r="5" spans="1:41" ht="18" customHeight="1">
      <c r="A5" s="191"/>
      <c r="B5" s="191"/>
      <c r="C5" s="191"/>
      <c r="D5" s="191"/>
      <c r="E5" s="191"/>
      <c r="F5" s="191"/>
      <c r="G5" s="191"/>
      <c r="H5" s="191"/>
      <c r="I5" s="191"/>
      <c r="J5" s="191"/>
      <c r="K5" s="191"/>
      <c r="L5" s="191"/>
      <c r="M5" s="191"/>
      <c r="N5" s="191"/>
      <c r="O5" s="191"/>
      <c r="P5" s="191"/>
      <c r="Q5" s="191"/>
      <c r="R5" s="191"/>
      <c r="S5" s="191"/>
      <c r="T5" s="191"/>
      <c r="U5" s="191"/>
      <c r="V5" s="191"/>
      <c r="W5" s="191"/>
      <c r="Y5" s="192"/>
      <c r="Z5" s="192"/>
      <c r="AA5" s="192"/>
      <c r="AB5" s="132"/>
      <c r="AC5" s="192"/>
      <c r="AD5" s="192"/>
      <c r="AE5" s="227"/>
      <c r="AF5" s="227"/>
      <c r="AG5" s="227"/>
      <c r="AH5" s="227"/>
      <c r="AI5" s="228" t="s">
        <v>327</v>
      </c>
      <c r="AJ5" s="188"/>
      <c r="AK5" s="490"/>
      <c r="AL5" s="490"/>
      <c r="AM5" s="490"/>
      <c r="AN5" s="490"/>
    </row>
    <row r="6" spans="1:41" ht="18" customHeight="1">
      <c r="A6" s="191"/>
      <c r="B6" s="191"/>
      <c r="C6" s="191"/>
      <c r="D6" s="191"/>
      <c r="E6" s="191"/>
      <c r="F6" s="191"/>
      <c r="G6" s="191"/>
      <c r="H6" s="191"/>
      <c r="I6" s="191"/>
      <c r="J6" s="191"/>
      <c r="K6" s="191"/>
      <c r="L6" s="191"/>
      <c r="M6" s="191"/>
      <c r="N6" s="191"/>
      <c r="O6" s="191"/>
      <c r="P6" s="191"/>
      <c r="Q6" s="191"/>
      <c r="R6" s="191"/>
      <c r="S6" s="191"/>
      <c r="U6" s="191"/>
      <c r="V6" s="191"/>
      <c r="W6" s="191"/>
      <c r="Y6" s="192"/>
      <c r="Z6" s="192"/>
      <c r="AA6" s="192"/>
      <c r="AB6" s="132"/>
      <c r="AC6" s="192"/>
      <c r="AD6" s="192"/>
      <c r="AE6" s="192"/>
      <c r="AF6" s="192"/>
      <c r="AG6" s="193" t="s">
        <v>257</v>
      </c>
      <c r="AH6" s="509"/>
      <c r="AI6" s="509"/>
      <c r="AJ6" s="509"/>
      <c r="AK6" s="192" t="s">
        <v>258</v>
      </c>
      <c r="AL6" s="229"/>
      <c r="AM6" s="192" t="s">
        <v>259</v>
      </c>
      <c r="AN6" s="132"/>
    </row>
    <row r="7" spans="1:41" ht="9.9499999999999993" customHeight="1">
      <c r="A7" s="132"/>
      <c r="B7" s="195"/>
      <c r="C7" s="195"/>
      <c r="D7" s="195"/>
      <c r="E7" s="195"/>
      <c r="F7" s="195"/>
      <c r="G7" s="195"/>
      <c r="H7" s="195"/>
      <c r="I7" s="195"/>
      <c r="J7" s="195"/>
      <c r="K7" s="195"/>
      <c r="L7" s="195"/>
      <c r="M7" s="195"/>
      <c r="N7" s="195"/>
      <c r="O7" s="195"/>
      <c r="P7" s="195"/>
      <c r="Q7" s="195"/>
      <c r="R7" s="195"/>
      <c r="S7" s="195"/>
      <c r="T7" s="195"/>
      <c r="U7" s="195"/>
      <c r="V7" s="195"/>
      <c r="W7" s="195"/>
      <c r="X7" s="190"/>
      <c r="Y7" s="190"/>
      <c r="Z7" s="190"/>
      <c r="AA7" s="190"/>
      <c r="AB7" s="190"/>
      <c r="AC7" s="190"/>
      <c r="AD7" s="190"/>
      <c r="AE7" s="190"/>
      <c r="AF7" s="190"/>
      <c r="AG7" s="190"/>
      <c r="AH7" s="190"/>
      <c r="AI7" s="190"/>
      <c r="AJ7" s="190"/>
      <c r="AK7" s="190"/>
      <c r="AL7" s="190"/>
      <c r="AM7" s="132"/>
      <c r="AN7" s="132"/>
    </row>
    <row r="8" spans="1:41" ht="15" customHeight="1">
      <c r="A8" s="485" t="s">
        <v>260</v>
      </c>
      <c r="B8" s="510" t="s">
        <v>261</v>
      </c>
      <c r="C8" s="492" t="s">
        <v>262</v>
      </c>
      <c r="D8" s="487" t="s">
        <v>263</v>
      </c>
      <c r="E8" s="483" t="s">
        <v>264</v>
      </c>
      <c r="F8" s="495" t="s">
        <v>265</v>
      </c>
      <c r="G8" s="495"/>
      <c r="H8" s="495"/>
      <c r="I8" s="495"/>
      <c r="J8" s="495"/>
      <c r="K8" s="495"/>
      <c r="L8" s="495"/>
      <c r="M8" s="495"/>
      <c r="N8" s="495"/>
      <c r="O8" s="495"/>
      <c r="P8" s="495"/>
      <c r="Q8" s="495"/>
      <c r="R8" s="495"/>
      <c r="S8" s="495"/>
      <c r="T8" s="495"/>
      <c r="U8" s="495"/>
      <c r="V8" s="495"/>
      <c r="W8" s="495"/>
      <c r="X8" s="495"/>
      <c r="Y8" s="495"/>
      <c r="Z8" s="495"/>
      <c r="AA8" s="495"/>
      <c r="AB8" s="495"/>
      <c r="AC8" s="495"/>
      <c r="AD8" s="495"/>
      <c r="AE8" s="495"/>
      <c r="AF8" s="495"/>
      <c r="AG8" s="495"/>
      <c r="AH8" s="495"/>
      <c r="AI8" s="495"/>
      <c r="AJ8" s="495"/>
      <c r="AK8" s="496" t="s">
        <v>266</v>
      </c>
      <c r="AL8" s="488" t="s">
        <v>267</v>
      </c>
      <c r="AM8" s="489" t="s">
        <v>268</v>
      </c>
      <c r="AN8" s="489"/>
    </row>
    <row r="9" spans="1:41" ht="15" customHeight="1">
      <c r="A9" s="485"/>
      <c r="B9" s="511"/>
      <c r="C9" s="493"/>
      <c r="D9" s="487"/>
      <c r="E9" s="483"/>
      <c r="F9" s="487" t="s">
        <v>142</v>
      </c>
      <c r="G9" s="487"/>
      <c r="H9" s="487"/>
      <c r="I9" s="487"/>
      <c r="J9" s="487"/>
      <c r="K9" s="487"/>
      <c r="L9" s="487"/>
      <c r="M9" s="487" t="s">
        <v>143</v>
      </c>
      <c r="N9" s="487"/>
      <c r="O9" s="487"/>
      <c r="P9" s="487"/>
      <c r="Q9" s="487"/>
      <c r="R9" s="487"/>
      <c r="S9" s="487"/>
      <c r="T9" s="487" t="s">
        <v>144</v>
      </c>
      <c r="U9" s="487"/>
      <c r="V9" s="487"/>
      <c r="W9" s="487"/>
      <c r="X9" s="487"/>
      <c r="Y9" s="487"/>
      <c r="Z9" s="487"/>
      <c r="AA9" s="487" t="s">
        <v>145</v>
      </c>
      <c r="AB9" s="487"/>
      <c r="AC9" s="487"/>
      <c r="AD9" s="487"/>
      <c r="AE9" s="487"/>
      <c r="AF9" s="487"/>
      <c r="AG9" s="487"/>
      <c r="AH9" s="487" t="s">
        <v>269</v>
      </c>
      <c r="AI9" s="487"/>
      <c r="AJ9" s="487"/>
      <c r="AK9" s="496"/>
      <c r="AL9" s="488"/>
      <c r="AM9" s="489"/>
      <c r="AN9" s="489"/>
    </row>
    <row r="10" spans="1:41" ht="15" customHeight="1">
      <c r="A10" s="485"/>
      <c r="B10" s="512" t="s">
        <v>308</v>
      </c>
      <c r="C10" s="493"/>
      <c r="D10" s="487"/>
      <c r="E10" s="483"/>
      <c r="F10" s="199">
        <f>DATE($M$2,$S$2,1)</f>
        <v>92</v>
      </c>
      <c r="G10" s="199">
        <f>DATE($M$2,$S$2,2)</f>
        <v>93</v>
      </c>
      <c r="H10" s="199">
        <f>DATE($M$2,$S$2,3)</f>
        <v>94</v>
      </c>
      <c r="I10" s="199">
        <f>DATE($M$2,$S$2,4)</f>
        <v>95</v>
      </c>
      <c r="J10" s="199">
        <f>DATE($M$2,$S$2,5)</f>
        <v>96</v>
      </c>
      <c r="K10" s="199">
        <f>DATE($M$2,$S$2,6)</f>
        <v>97</v>
      </c>
      <c r="L10" s="199">
        <f>DATE($M$2,$S$2,7)</f>
        <v>98</v>
      </c>
      <c r="M10" s="199">
        <f>DATE($M$2,$S$2,8)</f>
        <v>99</v>
      </c>
      <c r="N10" s="199">
        <f>DATE($M$2,$S$2,9)</f>
        <v>100</v>
      </c>
      <c r="O10" s="199">
        <f>DATE($M$2,$S$2,10)</f>
        <v>101</v>
      </c>
      <c r="P10" s="199">
        <f>DATE($M$2,$S$2,11)</f>
        <v>102</v>
      </c>
      <c r="Q10" s="199">
        <f>DATE($M$2,$S$2,12)</f>
        <v>103</v>
      </c>
      <c r="R10" s="199">
        <f>DATE($M$2,$S$2,13)</f>
        <v>104</v>
      </c>
      <c r="S10" s="199">
        <f>DATE($M$2,$S$2,14)</f>
        <v>105</v>
      </c>
      <c r="T10" s="199">
        <f>DATE($M$2,$S$2,15)</f>
        <v>106</v>
      </c>
      <c r="U10" s="199">
        <f>DATE($M$2,$S$2,16)</f>
        <v>107</v>
      </c>
      <c r="V10" s="199">
        <f>DATE($M$2,$S$2,17)</f>
        <v>108</v>
      </c>
      <c r="W10" s="199">
        <f>DATE($M$2,$S$2,18)</f>
        <v>109</v>
      </c>
      <c r="X10" s="199">
        <f>DATE($M$2,$S$2,19)</f>
        <v>110</v>
      </c>
      <c r="Y10" s="199">
        <f>DATE($M$2,$S$2,20)</f>
        <v>111</v>
      </c>
      <c r="Z10" s="199">
        <f>DATE($M$2,$S$2,21)</f>
        <v>112</v>
      </c>
      <c r="AA10" s="199">
        <f>DATE($M$2,$S$2,22)</f>
        <v>113</v>
      </c>
      <c r="AB10" s="199">
        <f>DATE($M$2,$S$2,23)</f>
        <v>114</v>
      </c>
      <c r="AC10" s="199">
        <f>DATE($M$2,$S$2,24)</f>
        <v>115</v>
      </c>
      <c r="AD10" s="199">
        <f>DATE($M$2,$S$2,25)</f>
        <v>116</v>
      </c>
      <c r="AE10" s="199">
        <f>DATE($M$2,$S$2,26)</f>
        <v>117</v>
      </c>
      <c r="AF10" s="199">
        <f>DATE($M$2,$S$2,27)</f>
        <v>118</v>
      </c>
      <c r="AG10" s="199">
        <f>DATE($M$2,$S$2,28)</f>
        <v>119</v>
      </c>
      <c r="AH10" s="199">
        <f>IF(DAY(EOMONTH(F10,0))&lt;29,"",DATE($M$2,$S$2,29))</f>
        <v>120</v>
      </c>
      <c r="AI10" s="199">
        <f>IF(DAY(EOMONTH(F10,0))&lt;30,"",DATE($M$2,$S$2,30))</f>
        <v>121</v>
      </c>
      <c r="AJ10" s="199" t="str">
        <f>IF(DAY(EOMONTH(F10,0))&lt;31,"",DATE($M$2,$S$2,31))</f>
        <v/>
      </c>
      <c r="AK10" s="496"/>
      <c r="AL10" s="488"/>
      <c r="AM10" s="489"/>
      <c r="AN10" s="489"/>
    </row>
    <row r="11" spans="1:41" ht="15" customHeight="1">
      <c r="A11" s="485"/>
      <c r="B11" s="513"/>
      <c r="C11" s="494"/>
      <c r="D11" s="487"/>
      <c r="E11" s="483"/>
      <c r="F11" s="200">
        <f>DATE($M$2,$S$2,1)</f>
        <v>92</v>
      </c>
      <c r="G11" s="200">
        <f>DATE($M$2,$S$2,2)</f>
        <v>93</v>
      </c>
      <c r="H11" s="200">
        <f>DATE($M$2,$S$2,3)</f>
        <v>94</v>
      </c>
      <c r="I11" s="200">
        <f>DATE($M$2,$S$2,4)</f>
        <v>95</v>
      </c>
      <c r="J11" s="200">
        <f>DATE($M$2,$S$2,5)</f>
        <v>96</v>
      </c>
      <c r="K11" s="200">
        <f>DATE($M$2,$S$2,6)</f>
        <v>97</v>
      </c>
      <c r="L11" s="200">
        <f>DATE($M$2,$S$2,7)</f>
        <v>98</v>
      </c>
      <c r="M11" s="200">
        <f>DATE($M$2,$S$2,8)</f>
        <v>99</v>
      </c>
      <c r="N11" s="200">
        <f>DATE($M$2,$S$2,9)</f>
        <v>100</v>
      </c>
      <c r="O11" s="200">
        <f>DATE($M$2,$S$2,10)</f>
        <v>101</v>
      </c>
      <c r="P11" s="200">
        <f>DATE($M$2,$S$2,11)</f>
        <v>102</v>
      </c>
      <c r="Q11" s="200">
        <f>DATE($M$2,$S$2,12)</f>
        <v>103</v>
      </c>
      <c r="R11" s="200">
        <f>DATE($M$2,$S$2,13)</f>
        <v>104</v>
      </c>
      <c r="S11" s="200">
        <f>DATE($M$2,$S$2,14)</f>
        <v>105</v>
      </c>
      <c r="T11" s="200">
        <f>DATE($M$2,$S$2,15)</f>
        <v>106</v>
      </c>
      <c r="U11" s="200">
        <f>DATE($M$2,$S$2,16)</f>
        <v>107</v>
      </c>
      <c r="V11" s="200">
        <f>DATE($M$2,$S$2,17)</f>
        <v>108</v>
      </c>
      <c r="W11" s="200">
        <f>DATE($M$2,$S$2,18)</f>
        <v>109</v>
      </c>
      <c r="X11" s="200">
        <f>DATE($M$2,$S$2,19)</f>
        <v>110</v>
      </c>
      <c r="Y11" s="200">
        <f>DATE($M$2,$S$2,20)</f>
        <v>111</v>
      </c>
      <c r="Z11" s="200">
        <f>DATE($M$2,$S$2,21)</f>
        <v>112</v>
      </c>
      <c r="AA11" s="200">
        <f>DATE($M$2,$S$2,22)</f>
        <v>113</v>
      </c>
      <c r="AB11" s="200">
        <f>DATE($M$2,$S$2,23)</f>
        <v>114</v>
      </c>
      <c r="AC11" s="200">
        <f>DATE($M$2,$S$2,24)</f>
        <v>115</v>
      </c>
      <c r="AD11" s="200">
        <f>DATE($M$2,$S$2,25)</f>
        <v>116</v>
      </c>
      <c r="AE11" s="200">
        <f>DATE($M$2,$S$2,26)</f>
        <v>117</v>
      </c>
      <c r="AF11" s="200">
        <f>DATE($M$2,$S$2,27)</f>
        <v>118</v>
      </c>
      <c r="AG11" s="200">
        <f>DATE($M$2,$S$2,28)</f>
        <v>119</v>
      </c>
      <c r="AH11" s="200">
        <f>IF(DAY(EOMONTH(F11,0))&lt;29,"",DATE($M$2,$S$2,29))</f>
        <v>120</v>
      </c>
      <c r="AI11" s="200">
        <f>IF(DAY(EOMONTH(F11,0))&lt;30,"",DATE($M$2,$S$2,30))</f>
        <v>121</v>
      </c>
      <c r="AJ11" s="200" t="str">
        <f>IF(DAY(EOMONTH(F11,0))&lt;31,"",DATE($M$2,$S$2,31))</f>
        <v/>
      </c>
      <c r="AK11" s="496"/>
      <c r="AL11" s="488"/>
      <c r="AM11" s="489"/>
      <c r="AN11" s="489"/>
    </row>
    <row r="12" spans="1:41" ht="18" customHeight="1">
      <c r="A12" s="196">
        <v>1</v>
      </c>
      <c r="B12" s="220" t="s">
        <v>309</v>
      </c>
      <c r="C12" s="202" t="s">
        <v>280</v>
      </c>
      <c r="D12" s="221"/>
      <c r="E12" s="222" t="s">
        <v>280</v>
      </c>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6">
        <f>+SUM(F12:AJ12)</f>
        <v>0</v>
      </c>
      <c r="AL12" s="207">
        <f t="shared" ref="AL12:AL32" si="0">IF($AK$3="４週",AK12/4,AK12/(DAY(EOMONTH($F$10,0))/7))</f>
        <v>0</v>
      </c>
      <c r="AM12" s="482"/>
      <c r="AN12" s="482"/>
      <c r="AO12" s="230" t="str">
        <f>IF(B12="","",IF(ISERROR(MATCH(B12,$C$39:$AM$39,0)),"その他職員",B12))</f>
        <v>その他職員</v>
      </c>
    </row>
    <row r="13" spans="1:41" ht="18" customHeight="1">
      <c r="A13" s="196">
        <v>2</v>
      </c>
      <c r="B13" s="220" t="s">
        <v>328</v>
      </c>
      <c r="C13" s="202" t="s">
        <v>282</v>
      </c>
      <c r="D13" s="221"/>
      <c r="E13" s="222" t="s">
        <v>282</v>
      </c>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6">
        <f t="shared" ref="AK13:AK33" si="1">+SUM(F13:AJ13)</f>
        <v>0</v>
      </c>
      <c r="AL13" s="207">
        <f t="shared" si="0"/>
        <v>0</v>
      </c>
      <c r="AM13" s="482"/>
      <c r="AN13" s="482"/>
      <c r="AO13" s="230" t="str">
        <f t="shared" ref="AO13:AO31" si="2">IF(B13="","",IF(ISERROR(MATCH(B13,$C$39:$AM$39,0)),"その他職員",B13))</f>
        <v>その他職員</v>
      </c>
    </row>
    <row r="14" spans="1:41" ht="18" customHeight="1">
      <c r="A14" s="196">
        <v>3</v>
      </c>
      <c r="B14" s="220" t="s">
        <v>329</v>
      </c>
      <c r="C14" s="202" t="s">
        <v>284</v>
      </c>
      <c r="D14" s="221"/>
      <c r="E14" s="222" t="s">
        <v>284</v>
      </c>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6">
        <f t="shared" si="1"/>
        <v>0</v>
      </c>
      <c r="AL14" s="207">
        <f t="shared" si="0"/>
        <v>0</v>
      </c>
      <c r="AM14" s="482"/>
      <c r="AN14" s="482"/>
      <c r="AO14" s="230" t="str">
        <f t="shared" si="2"/>
        <v>その他職員</v>
      </c>
    </row>
    <row r="15" spans="1:41" ht="18" customHeight="1">
      <c r="A15" s="196">
        <v>4</v>
      </c>
      <c r="B15" s="220" t="s">
        <v>330</v>
      </c>
      <c r="C15" s="202" t="s">
        <v>286</v>
      </c>
      <c r="D15" s="221"/>
      <c r="E15" s="222" t="s">
        <v>286</v>
      </c>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6">
        <f t="shared" si="1"/>
        <v>0</v>
      </c>
      <c r="AL15" s="207">
        <f t="shared" si="0"/>
        <v>0</v>
      </c>
      <c r="AM15" s="482"/>
      <c r="AN15" s="482"/>
      <c r="AO15" s="230" t="str">
        <f t="shared" si="2"/>
        <v>その他職員</v>
      </c>
    </row>
    <row r="16" spans="1:41" ht="18" customHeight="1">
      <c r="A16" s="196">
        <v>5</v>
      </c>
      <c r="B16" s="220" t="s">
        <v>331</v>
      </c>
      <c r="C16" s="202" t="s">
        <v>280</v>
      </c>
      <c r="D16" s="221"/>
      <c r="E16" s="222" t="s">
        <v>332</v>
      </c>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6">
        <f t="shared" si="1"/>
        <v>0</v>
      </c>
      <c r="AL16" s="207">
        <f t="shared" si="0"/>
        <v>0</v>
      </c>
      <c r="AM16" s="482"/>
      <c r="AN16" s="482"/>
      <c r="AO16" s="230" t="str">
        <f t="shared" si="2"/>
        <v>その他職員</v>
      </c>
    </row>
    <row r="17" spans="1:41" ht="18" customHeight="1">
      <c r="A17" s="196">
        <v>6</v>
      </c>
      <c r="B17" s="220"/>
      <c r="C17" s="202"/>
      <c r="D17" s="221"/>
      <c r="E17" s="222"/>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6">
        <f t="shared" si="1"/>
        <v>0</v>
      </c>
      <c r="AL17" s="207">
        <f t="shared" si="0"/>
        <v>0</v>
      </c>
      <c r="AM17" s="482"/>
      <c r="AN17" s="482"/>
      <c r="AO17" s="230" t="str">
        <f t="shared" si="2"/>
        <v/>
      </c>
    </row>
    <row r="18" spans="1:41" ht="18" customHeight="1">
      <c r="A18" s="196">
        <v>7</v>
      </c>
      <c r="B18" s="220"/>
      <c r="C18" s="202"/>
      <c r="D18" s="221"/>
      <c r="E18" s="222"/>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6">
        <f t="shared" si="1"/>
        <v>0</v>
      </c>
      <c r="AL18" s="207">
        <f t="shared" si="0"/>
        <v>0</v>
      </c>
      <c r="AM18" s="482"/>
      <c r="AN18" s="482"/>
      <c r="AO18" s="230" t="str">
        <f t="shared" si="2"/>
        <v/>
      </c>
    </row>
    <row r="19" spans="1:41" ht="18" customHeight="1">
      <c r="A19" s="196">
        <v>8</v>
      </c>
      <c r="B19" s="220"/>
      <c r="C19" s="202"/>
      <c r="D19" s="221"/>
      <c r="E19" s="222"/>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6">
        <f t="shared" si="1"/>
        <v>0</v>
      </c>
      <c r="AL19" s="207">
        <f t="shared" si="0"/>
        <v>0</v>
      </c>
      <c r="AM19" s="482"/>
      <c r="AN19" s="482"/>
      <c r="AO19" s="230" t="str">
        <f t="shared" si="2"/>
        <v/>
      </c>
    </row>
    <row r="20" spans="1:41" ht="18" customHeight="1">
      <c r="A20" s="196">
        <v>9</v>
      </c>
      <c r="B20" s="220"/>
      <c r="C20" s="202"/>
      <c r="D20" s="221"/>
      <c r="E20" s="222"/>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6">
        <f t="shared" si="1"/>
        <v>0</v>
      </c>
      <c r="AL20" s="207">
        <f t="shared" si="0"/>
        <v>0</v>
      </c>
      <c r="AM20" s="482"/>
      <c r="AN20" s="482"/>
      <c r="AO20" s="230" t="str">
        <f t="shared" si="2"/>
        <v/>
      </c>
    </row>
    <row r="21" spans="1:41" ht="18" customHeight="1">
      <c r="A21" s="196">
        <v>10</v>
      </c>
      <c r="B21" s="220"/>
      <c r="C21" s="202"/>
      <c r="D21" s="221"/>
      <c r="E21" s="222"/>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6">
        <f t="shared" si="1"/>
        <v>0</v>
      </c>
      <c r="AL21" s="207">
        <f t="shared" si="0"/>
        <v>0</v>
      </c>
      <c r="AM21" s="482"/>
      <c r="AN21" s="482"/>
      <c r="AO21" s="230" t="str">
        <f t="shared" si="2"/>
        <v/>
      </c>
    </row>
    <row r="22" spans="1:41" ht="18" customHeight="1">
      <c r="A22" s="196">
        <v>11</v>
      </c>
      <c r="B22" s="220"/>
      <c r="C22" s="202"/>
      <c r="D22" s="221"/>
      <c r="E22" s="222"/>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6">
        <f t="shared" si="1"/>
        <v>0</v>
      </c>
      <c r="AL22" s="207">
        <f t="shared" si="0"/>
        <v>0</v>
      </c>
      <c r="AM22" s="482"/>
      <c r="AN22" s="482"/>
      <c r="AO22" s="230" t="str">
        <f t="shared" si="2"/>
        <v/>
      </c>
    </row>
    <row r="23" spans="1:41" ht="18" customHeight="1">
      <c r="A23" s="196">
        <v>12</v>
      </c>
      <c r="B23" s="220"/>
      <c r="C23" s="202"/>
      <c r="D23" s="221"/>
      <c r="E23" s="222"/>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6">
        <f t="shared" si="1"/>
        <v>0</v>
      </c>
      <c r="AL23" s="207">
        <f t="shared" si="0"/>
        <v>0</v>
      </c>
      <c r="AM23" s="482"/>
      <c r="AN23" s="482"/>
      <c r="AO23" s="230" t="str">
        <f t="shared" si="2"/>
        <v/>
      </c>
    </row>
    <row r="24" spans="1:41" ht="18" customHeight="1">
      <c r="A24" s="196">
        <v>13</v>
      </c>
      <c r="B24" s="220"/>
      <c r="C24" s="202"/>
      <c r="D24" s="221"/>
      <c r="E24" s="222"/>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6">
        <f t="shared" si="1"/>
        <v>0</v>
      </c>
      <c r="AL24" s="207">
        <f t="shared" si="0"/>
        <v>0</v>
      </c>
      <c r="AM24" s="482"/>
      <c r="AN24" s="482"/>
      <c r="AO24" s="230" t="str">
        <f t="shared" si="2"/>
        <v/>
      </c>
    </row>
    <row r="25" spans="1:41" ht="18" customHeight="1">
      <c r="A25" s="196">
        <v>14</v>
      </c>
      <c r="B25" s="220"/>
      <c r="C25" s="202"/>
      <c r="D25" s="221"/>
      <c r="E25" s="222"/>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6">
        <f t="shared" si="1"/>
        <v>0</v>
      </c>
      <c r="AL25" s="207">
        <f t="shared" si="0"/>
        <v>0</v>
      </c>
      <c r="AM25" s="482"/>
      <c r="AN25" s="482"/>
      <c r="AO25" s="230" t="str">
        <f t="shared" si="2"/>
        <v/>
      </c>
    </row>
    <row r="26" spans="1:41" ht="18" customHeight="1">
      <c r="A26" s="196">
        <v>15</v>
      </c>
      <c r="B26" s="220"/>
      <c r="C26" s="202"/>
      <c r="D26" s="221"/>
      <c r="E26" s="222"/>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6">
        <f t="shared" si="1"/>
        <v>0</v>
      </c>
      <c r="AL26" s="207">
        <f t="shared" si="0"/>
        <v>0</v>
      </c>
      <c r="AM26" s="482"/>
      <c r="AN26" s="482"/>
      <c r="AO26" s="230" t="str">
        <f t="shared" si="2"/>
        <v/>
      </c>
    </row>
    <row r="27" spans="1:41" ht="18" customHeight="1">
      <c r="A27" s="196">
        <v>16</v>
      </c>
      <c r="B27" s="220"/>
      <c r="C27" s="202"/>
      <c r="D27" s="221"/>
      <c r="E27" s="222"/>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6">
        <f t="shared" si="1"/>
        <v>0</v>
      </c>
      <c r="AL27" s="207">
        <f t="shared" si="0"/>
        <v>0</v>
      </c>
      <c r="AM27" s="482"/>
      <c r="AN27" s="482"/>
      <c r="AO27" s="230" t="str">
        <f t="shared" si="2"/>
        <v/>
      </c>
    </row>
    <row r="28" spans="1:41" ht="18" customHeight="1">
      <c r="A28" s="196">
        <v>17</v>
      </c>
      <c r="B28" s="220"/>
      <c r="C28" s="202"/>
      <c r="D28" s="221"/>
      <c r="E28" s="222"/>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6">
        <f t="shared" si="1"/>
        <v>0</v>
      </c>
      <c r="AL28" s="207">
        <f t="shared" si="0"/>
        <v>0</v>
      </c>
      <c r="AM28" s="482"/>
      <c r="AN28" s="482"/>
      <c r="AO28" s="230" t="str">
        <f t="shared" si="2"/>
        <v/>
      </c>
    </row>
    <row r="29" spans="1:41" ht="18" customHeight="1">
      <c r="A29" s="196">
        <v>18</v>
      </c>
      <c r="B29" s="220"/>
      <c r="C29" s="202"/>
      <c r="D29" s="221"/>
      <c r="E29" s="222"/>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6">
        <f t="shared" si="1"/>
        <v>0</v>
      </c>
      <c r="AL29" s="207">
        <f t="shared" si="0"/>
        <v>0</v>
      </c>
      <c r="AM29" s="482"/>
      <c r="AN29" s="482"/>
      <c r="AO29" s="230" t="str">
        <f t="shared" si="2"/>
        <v/>
      </c>
    </row>
    <row r="30" spans="1:41" ht="18" customHeight="1">
      <c r="A30" s="196">
        <v>19</v>
      </c>
      <c r="B30" s="220"/>
      <c r="C30" s="202"/>
      <c r="D30" s="221"/>
      <c r="E30" s="222"/>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6">
        <f t="shared" si="1"/>
        <v>0</v>
      </c>
      <c r="AL30" s="207">
        <f t="shared" si="0"/>
        <v>0</v>
      </c>
      <c r="AM30" s="482"/>
      <c r="AN30" s="482"/>
      <c r="AO30" s="230" t="str">
        <f t="shared" si="2"/>
        <v/>
      </c>
    </row>
    <row r="31" spans="1:41" ht="18" customHeight="1">
      <c r="A31" s="196">
        <v>20</v>
      </c>
      <c r="B31" s="220"/>
      <c r="C31" s="202"/>
      <c r="D31" s="221"/>
      <c r="E31" s="222"/>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6">
        <f t="shared" si="1"/>
        <v>0</v>
      </c>
      <c r="AL31" s="207">
        <f t="shared" si="0"/>
        <v>0</v>
      </c>
      <c r="AM31" s="482"/>
      <c r="AN31" s="482"/>
      <c r="AO31" s="230" t="str">
        <f t="shared" si="2"/>
        <v/>
      </c>
    </row>
    <row r="32" spans="1:41" ht="18" customHeight="1">
      <c r="A32" s="483" t="s">
        <v>146</v>
      </c>
      <c r="B32" s="484"/>
      <c r="C32" s="484"/>
      <c r="D32" s="484"/>
      <c r="E32" s="484"/>
      <c r="F32" s="208">
        <f>+SUM(F12:F31)</f>
        <v>0</v>
      </c>
      <c r="G32" s="208">
        <f t="shared" ref="G32:AJ32" si="3">+SUM(G12:G31)</f>
        <v>0</v>
      </c>
      <c r="H32" s="208">
        <f t="shared" si="3"/>
        <v>0</v>
      </c>
      <c r="I32" s="208">
        <f t="shared" si="3"/>
        <v>0</v>
      </c>
      <c r="J32" s="208">
        <f t="shared" si="3"/>
        <v>0</v>
      </c>
      <c r="K32" s="208">
        <f t="shared" si="3"/>
        <v>0</v>
      </c>
      <c r="L32" s="208">
        <f t="shared" si="3"/>
        <v>0</v>
      </c>
      <c r="M32" s="208">
        <f t="shared" si="3"/>
        <v>0</v>
      </c>
      <c r="N32" s="208">
        <f t="shared" si="3"/>
        <v>0</v>
      </c>
      <c r="O32" s="208">
        <f t="shared" si="3"/>
        <v>0</v>
      </c>
      <c r="P32" s="208">
        <f t="shared" si="3"/>
        <v>0</v>
      </c>
      <c r="Q32" s="208">
        <f t="shared" si="3"/>
        <v>0</v>
      </c>
      <c r="R32" s="208">
        <f t="shared" si="3"/>
        <v>0</v>
      </c>
      <c r="S32" s="208">
        <f t="shared" si="3"/>
        <v>0</v>
      </c>
      <c r="T32" s="208">
        <f t="shared" si="3"/>
        <v>0</v>
      </c>
      <c r="U32" s="208">
        <f t="shared" si="3"/>
        <v>0</v>
      </c>
      <c r="V32" s="208">
        <f t="shared" si="3"/>
        <v>0</v>
      </c>
      <c r="W32" s="208">
        <f t="shared" si="3"/>
        <v>0</v>
      </c>
      <c r="X32" s="208">
        <f t="shared" si="3"/>
        <v>0</v>
      </c>
      <c r="Y32" s="208">
        <f t="shared" si="3"/>
        <v>0</v>
      </c>
      <c r="Z32" s="208">
        <f t="shared" si="3"/>
        <v>0</v>
      </c>
      <c r="AA32" s="208">
        <f t="shared" si="3"/>
        <v>0</v>
      </c>
      <c r="AB32" s="208">
        <f t="shared" si="3"/>
        <v>0</v>
      </c>
      <c r="AC32" s="208">
        <f t="shared" si="3"/>
        <v>0</v>
      </c>
      <c r="AD32" s="208">
        <f t="shared" si="3"/>
        <v>0</v>
      </c>
      <c r="AE32" s="208">
        <f t="shared" si="3"/>
        <v>0</v>
      </c>
      <c r="AF32" s="208">
        <f t="shared" si="3"/>
        <v>0</v>
      </c>
      <c r="AG32" s="208">
        <f t="shared" si="3"/>
        <v>0</v>
      </c>
      <c r="AH32" s="208">
        <f t="shared" si="3"/>
        <v>0</v>
      </c>
      <c r="AI32" s="208">
        <f t="shared" si="3"/>
        <v>0</v>
      </c>
      <c r="AJ32" s="208">
        <f t="shared" si="3"/>
        <v>0</v>
      </c>
      <c r="AK32" s="206">
        <f t="shared" si="1"/>
        <v>0</v>
      </c>
      <c r="AL32" s="207">
        <f t="shared" si="0"/>
        <v>0</v>
      </c>
      <c r="AM32" s="485"/>
      <c r="AN32" s="485"/>
      <c r="AO32" s="231"/>
    </row>
    <row r="33" spans="1:41" ht="18" customHeight="1">
      <c r="A33" s="484" t="s">
        <v>270</v>
      </c>
      <c r="B33" s="484"/>
      <c r="C33" s="484"/>
      <c r="D33" s="484"/>
      <c r="E33" s="486"/>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6">
        <f t="shared" si="1"/>
        <v>0</v>
      </c>
      <c r="AL33" s="210"/>
      <c r="AM33" s="485"/>
      <c r="AN33" s="485"/>
      <c r="AO33" s="231"/>
    </row>
    <row r="34" spans="1:41" ht="15" customHeight="1">
      <c r="A34" s="195"/>
      <c r="B34" s="195"/>
      <c r="C34" s="195"/>
      <c r="D34" s="195"/>
      <c r="E34" s="195"/>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95"/>
      <c r="AL34" s="195"/>
      <c r="AM34" s="132"/>
    </row>
    <row r="35" spans="1:41" ht="15" customHeight="1">
      <c r="A35" s="195"/>
      <c r="B35" s="195"/>
      <c r="C35" s="195"/>
      <c r="D35" s="195"/>
      <c r="E35" s="195"/>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95"/>
      <c r="AL35" s="195"/>
      <c r="AM35" s="132"/>
    </row>
    <row r="36" spans="1:41" ht="15" customHeight="1">
      <c r="A36" s="195"/>
      <c r="B36" s="195"/>
      <c r="C36" s="195"/>
      <c r="D36" s="195"/>
      <c r="E36" s="195"/>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95"/>
      <c r="AL36" s="195"/>
      <c r="AM36" s="132"/>
    </row>
    <row r="37" spans="1:41" ht="5.0999999999999996" customHeight="1">
      <c r="A37" s="217"/>
      <c r="B37" s="217"/>
      <c r="C37" s="217"/>
      <c r="D37" s="217"/>
      <c r="E37" s="217"/>
      <c r="F37" s="217"/>
      <c r="G37" s="217"/>
      <c r="H37" s="217"/>
      <c r="I37" s="217"/>
      <c r="J37" s="133"/>
      <c r="K37" s="133"/>
      <c r="L37" s="133"/>
      <c r="M37" s="232"/>
      <c r="N37" s="133"/>
      <c r="O37" s="133"/>
      <c r="P37" s="133"/>
      <c r="Q37" s="233"/>
      <c r="W37" s="195"/>
      <c r="X37" s="133"/>
      <c r="Y37" s="133"/>
      <c r="Z37" s="133"/>
      <c r="AA37" s="133"/>
      <c r="AB37" s="133"/>
      <c r="AC37" s="133"/>
      <c r="AD37" s="133"/>
      <c r="AE37" s="133"/>
      <c r="AF37" s="133"/>
      <c r="AG37" s="133"/>
      <c r="AH37" s="133"/>
      <c r="AI37" s="133"/>
      <c r="AJ37" s="232"/>
      <c r="AK37" s="133"/>
      <c r="AL37" s="195"/>
      <c r="AM37" s="195"/>
      <c r="AN37" s="132"/>
    </row>
    <row r="38" spans="1:41" ht="21" customHeight="1">
      <c r="A38" s="186" t="s">
        <v>333</v>
      </c>
      <c r="B38" s="189"/>
      <c r="C38" s="190"/>
      <c r="D38" s="190"/>
      <c r="E38" s="190"/>
      <c r="F38" s="190"/>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90"/>
      <c r="AM38" s="190"/>
      <c r="AN38" s="132"/>
    </row>
    <row r="39" spans="1:41" ht="24.95" customHeight="1">
      <c r="A39" s="132"/>
      <c r="B39" s="195"/>
      <c r="C39" s="501" t="e">
        <f>IF(VLOOKUP($AK$1,#REF!,C44,FALSE)=0,"-",VLOOKUP($AK$1,#REF!,C44,FALSE))</f>
        <v>#REF!</v>
      </c>
      <c r="D39" s="502"/>
      <c r="E39" s="508" t="e">
        <f>IF(VLOOKUP($AK$1,#REF!,E44,FALSE)=0,"-",VLOOKUP($AK$1,#REF!,E44,FALSE))</f>
        <v>#REF!</v>
      </c>
      <c r="F39" s="508"/>
      <c r="G39" s="508"/>
      <c r="H39" s="508"/>
      <c r="I39" s="501" t="e">
        <f>IF(VLOOKUP($AK$1,#REF!,I44,FALSE)=0,"-",VLOOKUP($AK$1,#REF!,I44,FALSE))</f>
        <v>#REF!</v>
      </c>
      <c r="J39" s="502"/>
      <c r="K39" s="502"/>
      <c r="L39" s="502"/>
      <c r="M39" s="502"/>
      <c r="N39" s="503"/>
      <c r="O39" s="501" t="e">
        <f>IF(VLOOKUP($AK$1,#REF!,O44,FALSE)=0,"-",VLOOKUP($AK$1,#REF!,O44,FALSE))</f>
        <v>#REF!</v>
      </c>
      <c r="P39" s="502"/>
      <c r="Q39" s="502"/>
      <c r="R39" s="502"/>
      <c r="S39" s="502"/>
      <c r="T39" s="503"/>
      <c r="U39" s="501" t="e">
        <f>IF(VLOOKUP($AK$1,#REF!,U44,FALSE)=0,"-",VLOOKUP($AK$1,#REF!,U44,FALSE))</f>
        <v>#REF!</v>
      </c>
      <c r="V39" s="502"/>
      <c r="W39" s="502"/>
      <c r="X39" s="502"/>
      <c r="Y39" s="502"/>
      <c r="Z39" s="503"/>
      <c r="AA39" s="501" t="e">
        <f>IF(VLOOKUP($AK$1,#REF!,AA44,FALSE)=0,"-",VLOOKUP($AK$1,#REF!,AA44,FALSE))</f>
        <v>#REF!</v>
      </c>
      <c r="AB39" s="502"/>
      <c r="AC39" s="502"/>
      <c r="AD39" s="502"/>
      <c r="AE39" s="502"/>
      <c r="AF39" s="503"/>
      <c r="AG39" s="508" t="e">
        <f>IF(VLOOKUP($AK$1,#REF!,AG44,FALSE)=0,"-",VLOOKUP($AK$1,#REF!,AG44,FALSE))</f>
        <v>#REF!</v>
      </c>
      <c r="AH39" s="508"/>
      <c r="AI39" s="508"/>
      <c r="AJ39" s="508"/>
      <c r="AK39" s="508"/>
      <c r="AL39" s="508" t="e">
        <f>IF(VLOOKUP($AK$1,#REF!,AL44,FALSE)=0,"-",VLOOKUP($AK$1,#REF!,AL44,FALSE))</f>
        <v>#REF!</v>
      </c>
      <c r="AM39" s="508"/>
      <c r="AN39" s="132"/>
    </row>
    <row r="40" spans="1:41" ht="18" customHeight="1">
      <c r="A40" s="132"/>
      <c r="B40" s="195"/>
      <c r="C40" s="224" t="s">
        <v>320</v>
      </c>
      <c r="D40" s="224" t="s">
        <v>322</v>
      </c>
      <c r="E40" s="225" t="s">
        <v>320</v>
      </c>
      <c r="F40" s="507" t="s">
        <v>322</v>
      </c>
      <c r="G40" s="507"/>
      <c r="H40" s="507"/>
      <c r="I40" s="504" t="s">
        <v>320</v>
      </c>
      <c r="J40" s="505"/>
      <c r="K40" s="506"/>
      <c r="L40" s="504" t="s">
        <v>322</v>
      </c>
      <c r="M40" s="505"/>
      <c r="N40" s="506"/>
      <c r="O40" s="504" t="s">
        <v>320</v>
      </c>
      <c r="P40" s="505"/>
      <c r="Q40" s="506"/>
      <c r="R40" s="504" t="s">
        <v>322</v>
      </c>
      <c r="S40" s="505"/>
      <c r="T40" s="506"/>
      <c r="U40" s="504" t="s">
        <v>320</v>
      </c>
      <c r="V40" s="505"/>
      <c r="W40" s="506"/>
      <c r="X40" s="504" t="s">
        <v>322</v>
      </c>
      <c r="Y40" s="505"/>
      <c r="Z40" s="506"/>
      <c r="AA40" s="504" t="s">
        <v>320</v>
      </c>
      <c r="AB40" s="505"/>
      <c r="AC40" s="506"/>
      <c r="AD40" s="504" t="s">
        <v>322</v>
      </c>
      <c r="AE40" s="505"/>
      <c r="AF40" s="506"/>
      <c r="AG40" s="504" t="s">
        <v>320</v>
      </c>
      <c r="AH40" s="505"/>
      <c r="AI40" s="506"/>
      <c r="AJ40" s="504" t="s">
        <v>322</v>
      </c>
      <c r="AK40" s="506"/>
      <c r="AL40" s="225" t="s">
        <v>319</v>
      </c>
      <c r="AM40" s="225" t="s">
        <v>321</v>
      </c>
      <c r="AN40" s="132"/>
    </row>
    <row r="41" spans="1:41" ht="18" customHeight="1">
      <c r="A41" s="132"/>
      <c r="B41" s="197" t="s">
        <v>323</v>
      </c>
      <c r="C41" s="225">
        <f>COUNTIFS($AO$12:$AO$31,C$39,$C$12:$C$31,"A",$E$12:$E$31,"*")</f>
        <v>0</v>
      </c>
      <c r="D41" s="225">
        <f>COUNTIFS($AO$12:$AO$31,C$39,$C$12:$C$31,"B",$E$12:$E$31,"*")</f>
        <v>0</v>
      </c>
      <c r="E41" s="225">
        <f>COUNTIFS($AO$12:$AO$31,E$39,$C$12:$C$31,"A",$E$12:$E$31,"*")</f>
        <v>0</v>
      </c>
      <c r="F41" s="504">
        <f>COUNTIFS($AO$12:$AO$31,E$39,$C$12:$C$31,"B",$E$12:$E$31,"*")</f>
        <v>0</v>
      </c>
      <c r="G41" s="505"/>
      <c r="H41" s="506"/>
      <c r="I41" s="504">
        <f>COUNTIFS($AO$12:$AO$31,I$39,$C$12:$C$31,"A",$E$12:$E$31,"*")</f>
        <v>0</v>
      </c>
      <c r="J41" s="505"/>
      <c r="K41" s="506"/>
      <c r="L41" s="504">
        <f>COUNTIFS($AO$12:$AO$31,I$39,$C$12:$C$31,"B",$E$12:$E$31,"*")</f>
        <v>0</v>
      </c>
      <c r="M41" s="505"/>
      <c r="N41" s="506"/>
      <c r="O41" s="504">
        <f>COUNTIFS($AO$12:$AO$31,O$39,$C$12:$C$31,"A",$E$12:$E$31,"*")</f>
        <v>0</v>
      </c>
      <c r="P41" s="505"/>
      <c r="Q41" s="506"/>
      <c r="R41" s="504">
        <f>COUNTIFS($AO$12:$AO$31,O$39,$C$12:$C$31,"B",$E$12:$E$31,"*")</f>
        <v>0</v>
      </c>
      <c r="S41" s="505"/>
      <c r="T41" s="506"/>
      <c r="U41" s="504">
        <f>COUNTIFS($AO$12:$AO$31,U$39,$C$12:$C$31,"A",$E$12:$E$31,"*")</f>
        <v>0</v>
      </c>
      <c r="V41" s="505"/>
      <c r="W41" s="506"/>
      <c r="X41" s="504">
        <f>COUNTIFS($AO$12:$AO$31,U$39,$C$12:$C$31,"B",$E$12:$E$31,"*")</f>
        <v>0</v>
      </c>
      <c r="Y41" s="505"/>
      <c r="Z41" s="506"/>
      <c r="AA41" s="504">
        <f>COUNTIFS($AO$12:$AO$31,AA$39,$C$12:$C$31,"A",$E$12:$E$31,"*")</f>
        <v>0</v>
      </c>
      <c r="AB41" s="505"/>
      <c r="AC41" s="506"/>
      <c r="AD41" s="504">
        <f>COUNTIFS($AO$12:$AO$31,AA$39,$C$12:$C$31,"B",$E$12:$E$31,"*")</f>
        <v>0</v>
      </c>
      <c r="AE41" s="505"/>
      <c r="AF41" s="506"/>
      <c r="AG41" s="504">
        <f>COUNTIFS($AO$12:$AO$31,AG$39,$C$12:$C$31,"A",$E$12:$E$31,"*")</f>
        <v>0</v>
      </c>
      <c r="AH41" s="505"/>
      <c r="AI41" s="506"/>
      <c r="AJ41" s="504">
        <f>COUNTIFS($AO$12:$AO$31,AG$39,$C$12:$C$31,"B",$E$12:$E$31,"*")</f>
        <v>0</v>
      </c>
      <c r="AK41" s="506"/>
      <c r="AL41" s="225">
        <f>COUNTIFS($AO$12:$AO$31,AL$39,$C$12:$C$31,"A",$E$12:$E$31,"*")</f>
        <v>0</v>
      </c>
      <c r="AM41" s="225">
        <f>COUNTIFS($AO$12:$AO$31,AL$39,$C$12:$C$31,"B",$E$12:$E$31,"*")</f>
        <v>0</v>
      </c>
      <c r="AN41" s="132"/>
    </row>
    <row r="42" spans="1:41" ht="18" customHeight="1">
      <c r="A42" s="132"/>
      <c r="B42" s="198" t="s">
        <v>324</v>
      </c>
      <c r="C42" s="225">
        <f>COUNTIFS($AO$12:$AO$31,C$39,$C$12:$C$31,"C",$E$12:$E$31,"*")</f>
        <v>0</v>
      </c>
      <c r="D42" s="225">
        <f>COUNTIFS($AO$12:$AO$31,C$39,$C$12:$C$31,"D",$E$12:$E$31,"*")</f>
        <v>0</v>
      </c>
      <c r="E42" s="225">
        <f>COUNTIFS($AO$12:$AO$31,E$39,$C$12:$C$31,"C",$E$12:$E$31,"*")</f>
        <v>0</v>
      </c>
      <c r="F42" s="504">
        <f>COUNTIFS($AO$12:$AO$31,E$39,$C$12:$C$31,"D",$E$12:$E$31,"*")</f>
        <v>0</v>
      </c>
      <c r="G42" s="505"/>
      <c r="H42" s="506"/>
      <c r="I42" s="504">
        <f>COUNTIFS($AO$12:$AO$31,I$39,$C$12:$C$31,"C",$E$12:$E$31,"*")</f>
        <v>0</v>
      </c>
      <c r="J42" s="505"/>
      <c r="K42" s="506"/>
      <c r="L42" s="504">
        <f>COUNTIFS($AO$12:$AO$31,I$39,$C$12:$C$31,"D",$E$12:$E$31,"*")</f>
        <v>0</v>
      </c>
      <c r="M42" s="505"/>
      <c r="N42" s="506"/>
      <c r="O42" s="504">
        <f>COUNTIFS($AO$12:$AO$31,O$39,$C$12:$C$31,"C",$E$12:$E$31,"*")</f>
        <v>0</v>
      </c>
      <c r="P42" s="505"/>
      <c r="Q42" s="506"/>
      <c r="R42" s="504">
        <f>COUNTIFS($AO$12:$AO$31,O$39,$C$12:$C$31,"D",$E$12:$E$31,"*")</f>
        <v>0</v>
      </c>
      <c r="S42" s="505"/>
      <c r="T42" s="506"/>
      <c r="U42" s="504">
        <f>COUNTIFS($AO$12:$AO$31,U$39,$C$12:$C$31,"C",$E$12:$E$31,"*")</f>
        <v>0</v>
      </c>
      <c r="V42" s="505"/>
      <c r="W42" s="506"/>
      <c r="X42" s="504">
        <f>COUNTIFS($AO$12:$AO$31,U$39,$C$12:$C$31,"D",$E$12:$E$31,"*")</f>
        <v>0</v>
      </c>
      <c r="Y42" s="505"/>
      <c r="Z42" s="506"/>
      <c r="AA42" s="504">
        <f>COUNTIFS($AO$12:$AO$31,AA$39,$C$12:$C$31,"C",$E$12:$E$31,"*")</f>
        <v>0</v>
      </c>
      <c r="AB42" s="505"/>
      <c r="AC42" s="506"/>
      <c r="AD42" s="504">
        <f>COUNTIFS($AO$12:$AO$31,AA$39,$C$12:$C$31,"D",$E$12:$E$31,"*")</f>
        <v>0</v>
      </c>
      <c r="AE42" s="505"/>
      <c r="AF42" s="506"/>
      <c r="AG42" s="504">
        <f>COUNTIFS($AO$12:$AO$31,AG$39,$C$12:$C$31,"C",$E$12:$E$31,"*")</f>
        <v>0</v>
      </c>
      <c r="AH42" s="505"/>
      <c r="AI42" s="506"/>
      <c r="AJ42" s="504">
        <f>COUNTIFS($AO$12:$AO$31,AG$39,$C$12:$C$31,"D",$E$12:$E$31,"*")</f>
        <v>0</v>
      </c>
      <c r="AK42" s="506"/>
      <c r="AL42" s="225">
        <f>COUNTIFS($AO$12:$AO$31,AL$39,$C$12:$C$31,"C",$E$12:$E$31,"*")</f>
        <v>0</v>
      </c>
      <c r="AM42" s="225">
        <f>COUNTIFS($AO$12:$AO$31,AL$39,$C$12:$C$31,"D",$E$12:$E$31,"*")</f>
        <v>0</v>
      </c>
      <c r="AN42" s="132"/>
    </row>
    <row r="43" spans="1:41" ht="24.95" customHeight="1">
      <c r="A43" s="132"/>
      <c r="B43" s="198" t="s">
        <v>325</v>
      </c>
      <c r="C43" s="501" t="str">
        <f>IF($AK$3="４週",SUMIFS($AK$12:$AK$31,$AO$12:$AO$31,C39)/4/$AH$6,IF($AK$3="歴月",SUMIFS($AK$12:$AK$31,$AO$12:$AO$31,C39)/$AL$6,"記載する期間を選択してください"))</f>
        <v>記載する期間を選択してください</v>
      </c>
      <c r="D43" s="503"/>
      <c r="E43" s="501" t="str">
        <f>IF($AK$3="４週",SUMIFS($AK$12:$AK$31,$AO$12:$AO$31,E39)/4/$AH$6,IF($AK$3="歴月",SUMIFS($AK$12:$AK$31,$AO$12:$AO$31,E39)/$AL$6,"記載する期間を選択してください"))</f>
        <v>記載する期間を選択してください</v>
      </c>
      <c r="F43" s="502"/>
      <c r="G43" s="502"/>
      <c r="H43" s="503"/>
      <c r="I43" s="501" t="str">
        <f>IF($AK$3="４週",SUMIFS($AK$12:$AK$31,$AO$12:$AO$31,I39)/4/$AH$6,IF($AK$3="歴月",SUMIFS($AK$12:$AK$31,$AO$12:$AO$31,I39)/$AL$6,"記載する期間を選択してください"))</f>
        <v>記載する期間を選択してください</v>
      </c>
      <c r="J43" s="502"/>
      <c r="K43" s="502"/>
      <c r="L43" s="502"/>
      <c r="M43" s="502"/>
      <c r="N43" s="503"/>
      <c r="O43" s="501" t="str">
        <f>IF($AK$3="４週",SUMIFS($AK$12:$AK$31,$AO$12:$AO$31,O39)/4/$AH$6,IF($AK$3="歴月",SUMIFS($AK$12:$AK$31,$AO$12:$AO$31,O39)/$AL$6,"記載する期間を選択してください"))</f>
        <v>記載する期間を選択してください</v>
      </c>
      <c r="P43" s="502"/>
      <c r="Q43" s="502"/>
      <c r="R43" s="502"/>
      <c r="S43" s="502"/>
      <c r="T43" s="503"/>
      <c r="U43" s="501" t="str">
        <f>IF($AK$3="４週",SUMIFS($AK$12:$AK$31,$AO$12:$AO$31,U39)/4/$AH$6,IF($AK$3="歴月",SUMIFS($AK$12:$AK$31,$AO$12:$AO$31,U39)/$AL$6,"記載する期間を選択してください"))</f>
        <v>記載する期間を選択してください</v>
      </c>
      <c r="V43" s="502"/>
      <c r="W43" s="502"/>
      <c r="X43" s="502"/>
      <c r="Y43" s="502"/>
      <c r="Z43" s="503"/>
      <c r="AA43" s="501" t="str">
        <f>IF($AK$3="４週",SUMIFS($AK$12:$AK$31,$AO$12:$AO$31,AA39)/4/$AH$6,IF($AK$3="歴月",SUMIFS($AK$12:$AK$31,$AO$12:$AO$31,AA39)/$AL$6,"記載する期間を選択してください"))</f>
        <v>記載する期間を選択してください</v>
      </c>
      <c r="AB43" s="502"/>
      <c r="AC43" s="502"/>
      <c r="AD43" s="502"/>
      <c r="AE43" s="502"/>
      <c r="AF43" s="503"/>
      <c r="AG43" s="501" t="str">
        <f>IF($AK$3="４週",SUMIFS($AK$12:$AK$31,$AO$12:$AO$31,AG39)/4/$AH$6,IF($AK$3="歴月",SUMIFS($AK$12:$AK$31,$AO$12:$AO$31,AG39)/$AL$6,"記載する期間を選択してください"))</f>
        <v>記載する期間を選択してください</v>
      </c>
      <c r="AH43" s="502"/>
      <c r="AI43" s="502"/>
      <c r="AJ43" s="502"/>
      <c r="AK43" s="503"/>
      <c r="AL43" s="501" t="str">
        <f>IF($AK$3="４週",SUMIFS($AK$12:$AK$31,$AO$12:$AO$31,AL39)/4/$AH$6,IF($AK$3="歴月",SUMIFS($AK$12:$AK$31,$AO$12:$AO$31,AL39)/$AL$6,"記載する期間を選択してください"))</f>
        <v>記載する期間を選択してください</v>
      </c>
      <c r="AM43" s="503"/>
      <c r="AN43" s="132"/>
    </row>
    <row r="44" spans="1:41" ht="5.0999999999999996" customHeight="1">
      <c r="A44" s="132"/>
      <c r="B44" s="189"/>
      <c r="C44" s="214">
        <v>2</v>
      </c>
      <c r="D44" s="214"/>
      <c r="E44" s="214">
        <v>3</v>
      </c>
      <c r="F44" s="214"/>
      <c r="G44" s="214"/>
      <c r="H44" s="214"/>
      <c r="I44" s="214">
        <v>4</v>
      </c>
      <c r="J44" s="214"/>
      <c r="K44" s="214"/>
      <c r="L44" s="214"/>
      <c r="M44" s="214"/>
      <c r="N44" s="214"/>
      <c r="O44" s="214">
        <v>5</v>
      </c>
      <c r="P44" s="214"/>
      <c r="Q44" s="214"/>
      <c r="R44" s="214"/>
      <c r="S44" s="214"/>
      <c r="T44" s="214"/>
      <c r="U44" s="214">
        <v>6</v>
      </c>
      <c r="V44" s="214"/>
      <c r="W44" s="214"/>
      <c r="X44" s="214"/>
      <c r="Y44" s="214"/>
      <c r="Z44" s="214"/>
      <c r="AA44" s="214">
        <v>7</v>
      </c>
      <c r="AB44" s="214"/>
      <c r="AC44" s="214"/>
      <c r="AD44" s="214"/>
      <c r="AE44" s="214"/>
      <c r="AF44" s="214"/>
      <c r="AG44" s="214">
        <v>8</v>
      </c>
      <c r="AH44" s="214"/>
      <c r="AI44" s="214"/>
      <c r="AJ44" s="214"/>
      <c r="AK44" s="214"/>
      <c r="AL44" s="214">
        <v>9</v>
      </c>
      <c r="AM44" s="226"/>
      <c r="AN44" s="132"/>
    </row>
    <row r="45" spans="1:41" ht="15" customHeight="1">
      <c r="A45" s="133" t="s">
        <v>271</v>
      </c>
      <c r="B45" s="211"/>
      <c r="C45" s="212"/>
      <c r="D45" s="212"/>
      <c r="E45" s="212"/>
      <c r="F45" s="213"/>
      <c r="G45" s="212"/>
      <c r="H45" s="214"/>
      <c r="I45" s="214"/>
      <c r="J45" s="214"/>
      <c r="K45" s="214"/>
      <c r="L45" s="214"/>
      <c r="M45" s="214"/>
      <c r="N45" s="214"/>
      <c r="O45" s="214"/>
      <c r="P45" s="214"/>
      <c r="Q45" s="214"/>
      <c r="R45" s="214">
        <v>6</v>
      </c>
      <c r="S45" s="214"/>
      <c r="T45" s="214"/>
      <c r="U45" s="214"/>
      <c r="V45" s="214"/>
      <c r="W45" s="214"/>
      <c r="X45" s="214">
        <v>7</v>
      </c>
      <c r="Y45" s="214"/>
      <c r="Z45" s="214"/>
      <c r="AA45" s="214"/>
      <c r="AB45" s="214"/>
      <c r="AC45" s="214"/>
      <c r="AD45" s="214">
        <v>8</v>
      </c>
      <c r="AE45" s="214"/>
      <c r="AF45" s="214"/>
      <c r="AG45" s="215"/>
      <c r="AH45" s="215"/>
      <c r="AI45" s="215"/>
      <c r="AJ45" s="215">
        <v>9</v>
      </c>
      <c r="AK45" s="216"/>
      <c r="AL45" s="216"/>
      <c r="AM45" s="132"/>
    </row>
    <row r="46" spans="1:41" s="133" customFormat="1" ht="15" customHeight="1">
      <c r="A46" s="133" t="s">
        <v>272</v>
      </c>
      <c r="B46" s="217"/>
      <c r="C46" s="217"/>
      <c r="D46" s="217"/>
      <c r="E46" s="217"/>
      <c r="F46" s="217"/>
      <c r="G46" s="217"/>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row>
    <row r="47" spans="1:41" s="133" customFormat="1" ht="15" customHeight="1">
      <c r="A47" s="133" t="s">
        <v>273</v>
      </c>
      <c r="B47" s="217"/>
      <c r="C47" s="217"/>
      <c r="D47" s="217"/>
      <c r="E47" s="217"/>
      <c r="F47" s="217"/>
      <c r="G47" s="217"/>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row>
    <row r="48" spans="1:41" s="133" customFormat="1" ht="15" customHeight="1">
      <c r="A48" s="217" t="s">
        <v>334</v>
      </c>
      <c r="C48" s="217"/>
      <c r="D48" s="217"/>
      <c r="E48" s="217"/>
      <c r="F48" s="217"/>
      <c r="G48" s="217"/>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row>
    <row r="49" spans="1:39" s="133" customFormat="1" ht="15" customHeight="1">
      <c r="A49" s="133" t="s">
        <v>274</v>
      </c>
      <c r="B49" s="217"/>
      <c r="C49" s="217"/>
      <c r="D49" s="217"/>
      <c r="E49" s="217"/>
      <c r="F49" s="217"/>
      <c r="G49" s="217"/>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row>
    <row r="50" spans="1:39" s="133" customFormat="1" ht="15" customHeight="1">
      <c r="A50" s="133" t="s">
        <v>275</v>
      </c>
      <c r="B50" s="217"/>
      <c r="C50" s="217"/>
      <c r="D50" s="217"/>
      <c r="E50" s="217"/>
      <c r="F50" s="217"/>
      <c r="G50" s="217"/>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row>
    <row r="51" spans="1:39" ht="15" customHeight="1">
      <c r="A51" s="133" t="s">
        <v>276</v>
      </c>
      <c r="B51" s="134"/>
      <c r="C51" s="133"/>
      <c r="D51" s="133"/>
      <c r="E51" s="133"/>
      <c r="F51" s="133"/>
      <c r="G51" s="133"/>
    </row>
    <row r="52" spans="1:39" ht="15" customHeight="1">
      <c r="A52" s="133" t="s">
        <v>277</v>
      </c>
      <c r="B52" s="134"/>
      <c r="C52" s="133"/>
      <c r="D52" s="133"/>
      <c r="E52" s="133"/>
      <c r="F52" s="133"/>
      <c r="G52" s="133"/>
    </row>
    <row r="53" spans="1:39" ht="15" customHeight="1">
      <c r="A53" s="133"/>
      <c r="B53" s="197" t="s">
        <v>278</v>
      </c>
      <c r="C53" s="487" t="s">
        <v>279</v>
      </c>
      <c r="D53" s="487"/>
      <c r="E53" s="487"/>
      <c r="F53" s="133"/>
      <c r="G53" s="133"/>
    </row>
    <row r="54" spans="1:39" ht="15" customHeight="1">
      <c r="A54" s="133"/>
      <c r="B54" s="218" t="s">
        <v>280</v>
      </c>
      <c r="C54" s="481" t="s">
        <v>281</v>
      </c>
      <c r="D54" s="481"/>
      <c r="E54" s="481"/>
      <c r="F54" s="133"/>
      <c r="G54" s="133"/>
    </row>
    <row r="55" spans="1:39" ht="15" customHeight="1">
      <c r="A55" s="133"/>
      <c r="B55" s="218" t="s">
        <v>282</v>
      </c>
      <c r="C55" s="481" t="s">
        <v>283</v>
      </c>
      <c r="D55" s="481"/>
      <c r="E55" s="481"/>
      <c r="F55" s="133"/>
      <c r="G55" s="133"/>
    </row>
    <row r="56" spans="1:39" ht="15" customHeight="1">
      <c r="A56" s="133"/>
      <c r="B56" s="218" t="s">
        <v>284</v>
      </c>
      <c r="C56" s="481" t="s">
        <v>285</v>
      </c>
      <c r="D56" s="481"/>
      <c r="E56" s="481"/>
      <c r="F56" s="133"/>
      <c r="G56" s="133"/>
    </row>
    <row r="57" spans="1:39" ht="15" customHeight="1">
      <c r="A57" s="133"/>
      <c r="B57" s="218" t="s">
        <v>286</v>
      </c>
      <c r="C57" s="481" t="s">
        <v>287</v>
      </c>
      <c r="D57" s="481"/>
      <c r="E57" s="481"/>
      <c r="F57" s="133"/>
      <c r="G57" s="133"/>
    </row>
    <row r="58" spans="1:39" ht="15" customHeight="1">
      <c r="A58" s="133"/>
      <c r="B58" s="133" t="s">
        <v>288</v>
      </c>
      <c r="C58" s="133"/>
      <c r="D58" s="133"/>
      <c r="E58" s="133"/>
      <c r="F58" s="133"/>
      <c r="G58" s="133"/>
    </row>
    <row r="59" spans="1:39" ht="15" customHeight="1">
      <c r="A59" s="133"/>
      <c r="B59" s="133" t="s">
        <v>289</v>
      </c>
      <c r="C59" s="133"/>
      <c r="D59" s="133"/>
      <c r="E59" s="133"/>
      <c r="F59" s="133"/>
      <c r="G59" s="133"/>
    </row>
    <row r="60" spans="1:39" ht="15" customHeight="1">
      <c r="A60" s="133"/>
      <c r="B60" s="133" t="s">
        <v>290</v>
      </c>
      <c r="C60" s="133"/>
      <c r="D60" s="133"/>
      <c r="E60" s="133"/>
      <c r="F60" s="133"/>
      <c r="G60" s="133"/>
    </row>
    <row r="61" spans="1:39" ht="15" customHeight="1">
      <c r="A61" s="133" t="s">
        <v>291</v>
      </c>
      <c r="B61" s="134"/>
      <c r="C61" s="133"/>
      <c r="D61" s="133"/>
      <c r="E61" s="133"/>
      <c r="F61" s="133"/>
      <c r="G61" s="133"/>
    </row>
    <row r="62" spans="1:39" ht="15" customHeight="1">
      <c r="A62" s="133" t="s">
        <v>335</v>
      </c>
      <c r="B62" s="134"/>
      <c r="C62" s="133"/>
      <c r="D62" s="133"/>
      <c r="E62" s="133"/>
      <c r="F62" s="133"/>
      <c r="G62" s="133"/>
    </row>
    <row r="63" spans="1:39" ht="15" customHeight="1">
      <c r="A63" s="133" t="s">
        <v>293</v>
      </c>
      <c r="B63" s="134"/>
      <c r="C63" s="133"/>
      <c r="D63" s="133"/>
      <c r="E63" s="133"/>
      <c r="F63" s="133"/>
      <c r="G63" s="133"/>
    </row>
    <row r="64" spans="1:39" ht="15" customHeight="1">
      <c r="A64" s="133" t="s">
        <v>294</v>
      </c>
      <c r="B64" s="134"/>
      <c r="C64" s="133"/>
      <c r="D64" s="133"/>
      <c r="E64" s="133"/>
      <c r="F64" s="133"/>
      <c r="G64" s="133"/>
    </row>
    <row r="65" spans="1:7" ht="15" customHeight="1">
      <c r="A65" s="133" t="s">
        <v>295</v>
      </c>
      <c r="B65" s="134"/>
      <c r="C65" s="133"/>
      <c r="D65" s="133"/>
      <c r="E65" s="133"/>
      <c r="F65" s="133"/>
      <c r="G65" s="133"/>
    </row>
    <row r="66" spans="1:7" ht="15" customHeight="1">
      <c r="A66" s="133" t="s">
        <v>296</v>
      </c>
      <c r="B66" s="134"/>
      <c r="C66" s="133"/>
      <c r="D66" s="133"/>
      <c r="E66" s="133"/>
      <c r="F66" s="133"/>
      <c r="G66" s="133"/>
    </row>
    <row r="67" spans="1:7" ht="15" customHeight="1">
      <c r="A67" s="133"/>
      <c r="B67" s="133" t="s">
        <v>297</v>
      </c>
      <c r="C67" s="133"/>
      <c r="D67" s="133"/>
      <c r="E67" s="133"/>
      <c r="F67" s="133"/>
      <c r="G67" s="133"/>
    </row>
    <row r="68" spans="1:7" ht="15" customHeight="1">
      <c r="A68" s="133"/>
      <c r="B68" s="133" t="s">
        <v>298</v>
      </c>
      <c r="C68" s="133"/>
      <c r="D68" s="133"/>
      <c r="E68" s="133"/>
      <c r="F68" s="133"/>
      <c r="G68" s="133"/>
    </row>
    <row r="69" spans="1:7" ht="15" customHeight="1">
      <c r="A69" s="133" t="s">
        <v>299</v>
      </c>
      <c r="B69" s="134"/>
      <c r="C69" s="133"/>
      <c r="D69" s="133"/>
      <c r="E69" s="133"/>
      <c r="F69" s="133"/>
      <c r="G69" s="133"/>
    </row>
    <row r="70" spans="1:7" ht="15" customHeight="1">
      <c r="A70" s="133" t="s">
        <v>300</v>
      </c>
      <c r="B70" s="134"/>
      <c r="C70" s="133"/>
      <c r="D70" s="133"/>
      <c r="E70" s="133"/>
      <c r="F70" s="133"/>
      <c r="G70" s="133"/>
    </row>
    <row r="71" spans="1:7" ht="15" customHeight="1">
      <c r="A71" s="133" t="s">
        <v>301</v>
      </c>
      <c r="B71" s="134"/>
      <c r="C71" s="133"/>
      <c r="D71" s="133"/>
      <c r="E71" s="133"/>
      <c r="F71" s="133"/>
      <c r="G71" s="133"/>
    </row>
    <row r="72" spans="1:7" ht="15" customHeight="1">
      <c r="A72" s="133" t="s">
        <v>302</v>
      </c>
      <c r="B72" s="134"/>
      <c r="C72" s="133"/>
      <c r="D72" s="133"/>
      <c r="E72" s="133"/>
      <c r="F72" s="133"/>
      <c r="G72" s="133"/>
    </row>
    <row r="73" spans="1:7" ht="15" customHeight="1">
      <c r="A73" s="133" t="s">
        <v>303</v>
      </c>
      <c r="B73" s="134"/>
      <c r="C73" s="133"/>
      <c r="D73" s="133"/>
      <c r="E73" s="133"/>
      <c r="F73" s="133"/>
      <c r="G73" s="133"/>
    </row>
    <row r="74" spans="1:7" ht="15" customHeight="1">
      <c r="A74" s="133" t="s">
        <v>304</v>
      </c>
      <c r="B74" s="134"/>
      <c r="C74" s="133"/>
      <c r="D74" s="133"/>
      <c r="E74" s="133"/>
      <c r="F74" s="133"/>
      <c r="G74" s="133"/>
    </row>
    <row r="75" spans="1:7" ht="15" customHeight="1">
      <c r="A75" s="133" t="s">
        <v>305</v>
      </c>
      <c r="B75" s="134"/>
      <c r="C75" s="133"/>
      <c r="D75" s="133"/>
      <c r="E75" s="133"/>
      <c r="F75" s="133"/>
      <c r="G75" s="133"/>
    </row>
    <row r="76" spans="1:7" ht="15" customHeight="1">
      <c r="A76" s="133" t="s">
        <v>306</v>
      </c>
      <c r="B76" s="134"/>
      <c r="C76" s="133"/>
      <c r="D76" s="133"/>
      <c r="E76" s="133"/>
      <c r="F76" s="133"/>
      <c r="G76" s="133"/>
    </row>
  </sheetData>
  <mergeCells count="102">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D40:AF40"/>
    <mergeCell ref="C39:D39"/>
    <mergeCell ref="E39:H39"/>
    <mergeCell ref="I39:N39"/>
    <mergeCell ref="O39:T39"/>
    <mergeCell ref="U39:Z39"/>
    <mergeCell ref="AA39:AF39"/>
    <mergeCell ref="AM29:AN29"/>
    <mergeCell ref="AM30:AN30"/>
    <mergeCell ref="AM31:AN31"/>
    <mergeCell ref="A32:E32"/>
    <mergeCell ref="AM32:AN33"/>
    <mergeCell ref="A33:E33"/>
    <mergeCell ref="AG39:AK39"/>
    <mergeCell ref="AL39:AM39"/>
    <mergeCell ref="C56:E56"/>
    <mergeCell ref="C57:E57"/>
    <mergeCell ref="AA43:AF43"/>
    <mergeCell ref="AG40:AI40"/>
    <mergeCell ref="AJ40:AK40"/>
    <mergeCell ref="F41:H41"/>
    <mergeCell ref="I41:K41"/>
    <mergeCell ref="L41:N41"/>
    <mergeCell ref="O41:Q41"/>
    <mergeCell ref="R41:T41"/>
    <mergeCell ref="U41:W41"/>
    <mergeCell ref="X41:Z41"/>
    <mergeCell ref="AA41:AC41"/>
    <mergeCell ref="AD41:AF41"/>
    <mergeCell ref="AG41:AI41"/>
    <mergeCell ref="AJ41:AK41"/>
    <mergeCell ref="F40:H40"/>
    <mergeCell ref="I40:K40"/>
    <mergeCell ref="L40:N40"/>
    <mergeCell ref="O40:Q40"/>
    <mergeCell ref="R40:T40"/>
    <mergeCell ref="U40:W40"/>
    <mergeCell ref="X40:Z40"/>
    <mergeCell ref="AA40:AC40"/>
    <mergeCell ref="AG43:AK43"/>
    <mergeCell ref="AL43:AM43"/>
    <mergeCell ref="C53:E53"/>
    <mergeCell ref="C54:E54"/>
    <mergeCell ref="C55:E55"/>
    <mergeCell ref="X42:Z42"/>
    <mergeCell ref="AA42:AC42"/>
    <mergeCell ref="AD42:AF42"/>
    <mergeCell ref="AG42:AI42"/>
    <mergeCell ref="AJ42:AK42"/>
    <mergeCell ref="C43:D43"/>
    <mergeCell ref="E43:H43"/>
    <mergeCell ref="I43:N43"/>
    <mergeCell ref="O43:T43"/>
    <mergeCell ref="U43:Z43"/>
    <mergeCell ref="F42:H42"/>
    <mergeCell ref="I42:K42"/>
    <mergeCell ref="L42:N42"/>
    <mergeCell ref="O42:Q42"/>
    <mergeCell ref="R42:T42"/>
    <mergeCell ref="U42:W42"/>
  </mergeCells>
  <phoneticPr fontId="4"/>
  <dataValidations count="6">
    <dataValidation allowBlank="1" showInputMessage="1" sqref="B12:B13" xr:uid="{40A584F1-0438-4163-B571-BF641280EC14}"/>
    <dataValidation type="list" allowBlank="1" showInputMessage="1" showErrorMessage="1" sqref="C12:C31" xr:uid="{B624E6B5-BBB8-4024-BAD6-A38B890D8FC8}">
      <formula1>"A,B,C,D"</formula1>
    </dataValidation>
    <dataValidation operator="greaterThanOrEqual" allowBlank="1" showInputMessage="1" showErrorMessage="1" sqref="I37 L37" xr:uid="{BDFFB8F7-F7C9-495A-9C96-EDA503C4F5E1}"/>
    <dataValidation type="list" allowBlank="1" showInputMessage="1" showErrorMessage="1" sqref="AK4:AN4" xr:uid="{BA926021-B13E-4A3C-9F36-67BB6F0FE817}">
      <formula1>"予定,実績"</formula1>
    </dataValidation>
    <dataValidation type="list" allowBlank="1" showInputMessage="1" showErrorMessage="1" sqref="AK3:AN3" xr:uid="{E8CF1471-7959-4DB7-B878-7ECD97AF50EE}">
      <formula1>"４週,歴月"</formula1>
    </dataValidation>
    <dataValidation type="list" allowBlank="1" showInputMessage="1" sqref="B14:B31" xr:uid="{1823BC20-E258-4DFE-8676-259981AF09BC}">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rowBreaks count="1" manualBreakCount="1">
    <brk id="35" max="3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DEC5C-BA2A-4F51-920F-85C76C503B64}">
  <dimension ref="A1:AO74"/>
  <sheetViews>
    <sheetView showGridLines="0" view="pageBreakPreview" zoomScaleNormal="100" zoomScaleSheetLayoutView="100" workbookViewId="0"/>
  </sheetViews>
  <sheetFormatPr defaultColWidth="9.125" defaultRowHeight="21" customHeight="1"/>
  <cols>
    <col min="1" max="1" width="2.875" style="189" customWidth="1"/>
    <col min="2" max="2" width="16.125" style="184" customWidth="1"/>
    <col min="3" max="3" width="7.375" style="189" customWidth="1"/>
    <col min="4" max="5" width="8.5" style="189" customWidth="1"/>
    <col min="6" max="36" width="2.875" style="189" customWidth="1"/>
    <col min="37" max="37" width="7.375" style="189" customWidth="1"/>
    <col min="38" max="39" width="8.5" style="189" customWidth="1"/>
    <col min="40" max="40" width="6.25" style="189" customWidth="1"/>
    <col min="41" max="16384" width="9.125" style="189"/>
  </cols>
  <sheetData>
    <row r="1" spans="1:41" ht="20.100000000000001" customHeight="1">
      <c r="A1" s="183" t="s">
        <v>344</v>
      </c>
      <c r="C1" s="185"/>
      <c r="D1" s="185"/>
      <c r="E1" s="185"/>
      <c r="F1" s="185"/>
      <c r="G1" s="185"/>
      <c r="H1" s="185"/>
      <c r="I1" s="185"/>
      <c r="J1" s="185"/>
      <c r="K1" s="185"/>
      <c r="L1" s="185"/>
      <c r="M1" s="185"/>
      <c r="N1" s="185"/>
      <c r="O1" s="185"/>
      <c r="P1" s="185"/>
      <c r="Q1" s="185"/>
      <c r="R1" s="185"/>
      <c r="S1" s="185"/>
      <c r="T1" s="185"/>
      <c r="U1" s="185"/>
      <c r="V1" s="185"/>
      <c r="W1" s="185"/>
      <c r="X1" s="186"/>
      <c r="Y1" s="186"/>
      <c r="Z1" s="132"/>
      <c r="AA1" s="132"/>
      <c r="AB1" s="132"/>
      <c r="AC1" s="132"/>
      <c r="AD1" s="187"/>
      <c r="AE1" s="187"/>
      <c r="AF1" s="187"/>
      <c r="AG1" s="187"/>
      <c r="AH1" s="187"/>
      <c r="AI1" s="188" t="s">
        <v>253</v>
      </c>
      <c r="AJ1" s="188"/>
      <c r="AK1" s="497" t="s">
        <v>336</v>
      </c>
      <c r="AL1" s="497"/>
      <c r="AM1" s="497"/>
      <c r="AN1" s="497"/>
    </row>
    <row r="2" spans="1:41" ht="18" customHeight="1">
      <c r="A2" s="132"/>
      <c r="B2" s="190"/>
      <c r="C2" s="190"/>
      <c r="D2" s="190"/>
      <c r="E2" s="190"/>
      <c r="F2" s="190"/>
      <c r="G2" s="190"/>
      <c r="H2" s="190"/>
      <c r="I2" s="190"/>
      <c r="J2" s="190"/>
      <c r="K2" s="190"/>
      <c r="L2" s="190"/>
      <c r="M2" s="498"/>
      <c r="N2" s="498"/>
      <c r="O2" s="498"/>
      <c r="P2" s="498"/>
      <c r="Q2" s="499" t="s">
        <v>102</v>
      </c>
      <c r="R2" s="499"/>
      <c r="S2" s="498">
        <v>4</v>
      </c>
      <c r="T2" s="498"/>
      <c r="U2" s="499" t="s">
        <v>195</v>
      </c>
      <c r="V2" s="499"/>
      <c r="W2" s="190"/>
      <c r="X2" s="190"/>
      <c r="Y2" s="190"/>
      <c r="Z2" s="132"/>
      <c r="AA2" s="132"/>
      <c r="AC2" s="188"/>
      <c r="AD2" s="190"/>
      <c r="AE2" s="190"/>
      <c r="AF2" s="190"/>
      <c r="AG2" s="190"/>
      <c r="AH2" s="190"/>
      <c r="AI2" s="188" t="s">
        <v>254</v>
      </c>
      <c r="AJ2" s="188"/>
      <c r="AK2" s="500"/>
      <c r="AL2" s="500"/>
      <c r="AM2" s="500"/>
      <c r="AN2" s="500"/>
    </row>
    <row r="3" spans="1:41" ht="18" customHeight="1">
      <c r="A3" s="191"/>
      <c r="B3" s="191"/>
      <c r="C3" s="191"/>
      <c r="D3" s="191"/>
      <c r="E3" s="191"/>
      <c r="F3" s="191"/>
      <c r="G3" s="191"/>
      <c r="H3" s="191"/>
      <c r="I3" s="191"/>
      <c r="J3" s="191"/>
      <c r="K3" s="191"/>
      <c r="L3" s="191"/>
      <c r="M3" s="191"/>
      <c r="N3" s="191"/>
      <c r="O3" s="191"/>
      <c r="P3" s="191"/>
      <c r="Q3" s="191"/>
      <c r="R3" s="191"/>
      <c r="S3" s="191"/>
      <c r="T3" s="191"/>
      <c r="U3" s="191"/>
      <c r="V3" s="191"/>
      <c r="W3" s="191"/>
      <c r="Y3" s="192"/>
      <c r="Z3" s="192"/>
      <c r="AA3" s="192"/>
      <c r="AB3" s="132"/>
      <c r="AC3" s="192"/>
      <c r="AD3" s="192"/>
      <c r="AE3" s="192"/>
      <c r="AF3" s="192"/>
      <c r="AG3" s="192"/>
      <c r="AH3" s="192"/>
      <c r="AI3" s="193" t="s">
        <v>255</v>
      </c>
      <c r="AJ3" s="188"/>
      <c r="AK3" s="490"/>
      <c r="AL3" s="490"/>
      <c r="AM3" s="490"/>
      <c r="AN3" s="490"/>
    </row>
    <row r="4" spans="1:41" ht="18" customHeight="1">
      <c r="A4" s="191"/>
      <c r="B4" s="191"/>
      <c r="C4" s="191"/>
      <c r="D4" s="191"/>
      <c r="E4" s="191"/>
      <c r="F4" s="191"/>
      <c r="G4" s="191"/>
      <c r="H4" s="191"/>
      <c r="I4" s="191"/>
      <c r="J4" s="191"/>
      <c r="K4" s="191"/>
      <c r="L4" s="191"/>
      <c r="M4" s="191"/>
      <c r="N4" s="191"/>
      <c r="O4" s="191"/>
      <c r="P4" s="191"/>
      <c r="Q4" s="191"/>
      <c r="R4" s="191"/>
      <c r="S4" s="191"/>
      <c r="T4" s="191"/>
      <c r="U4" s="191"/>
      <c r="V4" s="191"/>
      <c r="W4" s="191"/>
      <c r="Y4" s="192"/>
      <c r="Z4" s="192"/>
      <c r="AA4" s="192"/>
      <c r="AB4" s="132"/>
      <c r="AC4" s="192"/>
      <c r="AD4" s="192"/>
      <c r="AE4" s="192"/>
      <c r="AF4" s="192"/>
      <c r="AG4" s="192"/>
      <c r="AH4" s="192"/>
      <c r="AI4" s="193" t="s">
        <v>256</v>
      </c>
      <c r="AJ4" s="188"/>
      <c r="AK4" s="490"/>
      <c r="AL4" s="490"/>
      <c r="AM4" s="490"/>
      <c r="AN4" s="490"/>
    </row>
    <row r="5" spans="1:41" ht="18" customHeight="1">
      <c r="A5" s="191"/>
      <c r="B5" s="191"/>
      <c r="C5" s="191"/>
      <c r="D5" s="191"/>
      <c r="E5" s="191"/>
      <c r="F5" s="191"/>
      <c r="G5" s="191"/>
      <c r="H5" s="191"/>
      <c r="I5" s="191"/>
      <c r="J5" s="191"/>
      <c r="K5" s="191"/>
      <c r="L5" s="191"/>
      <c r="M5" s="191"/>
      <c r="N5" s="191"/>
      <c r="O5" s="191"/>
      <c r="P5" s="191"/>
      <c r="Q5" s="191"/>
      <c r="R5" s="191"/>
      <c r="S5" s="191"/>
      <c r="T5" s="191"/>
      <c r="U5" s="191"/>
      <c r="V5" s="191"/>
      <c r="W5" s="191"/>
      <c r="Y5" s="192"/>
      <c r="Z5" s="192"/>
      <c r="AA5" s="192"/>
      <c r="AB5" s="132"/>
      <c r="AC5" s="192"/>
      <c r="AD5" s="192"/>
      <c r="AE5" s="192"/>
      <c r="AF5" s="227"/>
      <c r="AG5" s="227"/>
      <c r="AH5" s="227"/>
      <c r="AI5" s="228" t="s">
        <v>327</v>
      </c>
      <c r="AJ5" s="188"/>
      <c r="AK5" s="490"/>
      <c r="AL5" s="490"/>
      <c r="AM5" s="490"/>
      <c r="AN5" s="490"/>
    </row>
    <row r="6" spans="1:41" ht="18" customHeight="1">
      <c r="A6" s="191"/>
      <c r="B6" s="191"/>
      <c r="C6" s="191"/>
      <c r="D6" s="191"/>
      <c r="E6" s="191"/>
      <c r="F6" s="191"/>
      <c r="G6" s="191"/>
      <c r="H6" s="191"/>
      <c r="I6" s="191"/>
      <c r="J6" s="191"/>
      <c r="K6" s="191"/>
      <c r="L6" s="191"/>
      <c r="M6" s="191"/>
      <c r="N6" s="191"/>
      <c r="O6" s="191"/>
      <c r="P6" s="191"/>
      <c r="Q6" s="191"/>
      <c r="R6" s="191"/>
      <c r="S6" s="191"/>
      <c r="U6" s="191"/>
      <c r="V6" s="191"/>
      <c r="W6" s="191"/>
      <c r="Y6" s="192"/>
      <c r="Z6" s="192"/>
      <c r="AA6" s="192"/>
      <c r="AB6" s="132"/>
      <c r="AC6" s="192"/>
      <c r="AD6" s="192"/>
      <c r="AE6" s="192"/>
      <c r="AF6" s="192"/>
      <c r="AG6" s="193" t="s">
        <v>257</v>
      </c>
      <c r="AH6" s="509"/>
      <c r="AI6" s="509"/>
      <c r="AJ6" s="509"/>
      <c r="AK6" s="192" t="s">
        <v>258</v>
      </c>
      <c r="AL6" s="219"/>
      <c r="AM6" s="192" t="s">
        <v>259</v>
      </c>
      <c r="AN6" s="132"/>
    </row>
    <row r="7" spans="1:41" ht="9.9499999999999993" customHeight="1">
      <c r="A7" s="132"/>
      <c r="B7" s="195"/>
      <c r="C7" s="195"/>
      <c r="D7" s="195"/>
      <c r="E7" s="195"/>
      <c r="F7" s="195"/>
      <c r="G7" s="195"/>
      <c r="H7" s="195"/>
      <c r="I7" s="195"/>
      <c r="J7" s="195"/>
      <c r="K7" s="195"/>
      <c r="L7" s="195"/>
      <c r="M7" s="195"/>
      <c r="N7" s="195"/>
      <c r="O7" s="195"/>
      <c r="P7" s="195"/>
      <c r="Q7" s="195"/>
      <c r="R7" s="195"/>
      <c r="S7" s="195"/>
      <c r="T7" s="195"/>
      <c r="U7" s="195"/>
      <c r="V7" s="195"/>
      <c r="W7" s="195"/>
      <c r="X7" s="190"/>
      <c r="Y7" s="190"/>
      <c r="Z7" s="190"/>
      <c r="AA7" s="190"/>
      <c r="AB7" s="190"/>
      <c r="AC7" s="190"/>
      <c r="AD7" s="190"/>
      <c r="AE7" s="190"/>
      <c r="AF7" s="190"/>
      <c r="AG7" s="190"/>
      <c r="AH7" s="190"/>
      <c r="AI7" s="190"/>
      <c r="AJ7" s="190"/>
      <c r="AK7" s="190"/>
      <c r="AL7" s="190"/>
      <c r="AM7" s="132"/>
      <c r="AN7" s="132"/>
    </row>
    <row r="8" spans="1:41" ht="15" customHeight="1">
      <c r="A8" s="485" t="s">
        <v>260</v>
      </c>
      <c r="B8" s="510" t="s">
        <v>261</v>
      </c>
      <c r="C8" s="492" t="s">
        <v>262</v>
      </c>
      <c r="D8" s="487" t="s">
        <v>263</v>
      </c>
      <c r="E8" s="483" t="s">
        <v>264</v>
      </c>
      <c r="F8" s="495" t="s">
        <v>265</v>
      </c>
      <c r="G8" s="495"/>
      <c r="H8" s="495"/>
      <c r="I8" s="495"/>
      <c r="J8" s="495"/>
      <c r="K8" s="495"/>
      <c r="L8" s="495"/>
      <c r="M8" s="495"/>
      <c r="N8" s="495"/>
      <c r="O8" s="495"/>
      <c r="P8" s="495"/>
      <c r="Q8" s="495"/>
      <c r="R8" s="495"/>
      <c r="S8" s="495"/>
      <c r="T8" s="495"/>
      <c r="U8" s="495"/>
      <c r="V8" s="495"/>
      <c r="W8" s="495"/>
      <c r="X8" s="495"/>
      <c r="Y8" s="495"/>
      <c r="Z8" s="495"/>
      <c r="AA8" s="495"/>
      <c r="AB8" s="495"/>
      <c r="AC8" s="495"/>
      <c r="AD8" s="495"/>
      <c r="AE8" s="495"/>
      <c r="AF8" s="495"/>
      <c r="AG8" s="495"/>
      <c r="AH8" s="495"/>
      <c r="AI8" s="495"/>
      <c r="AJ8" s="495"/>
      <c r="AK8" s="496" t="s">
        <v>266</v>
      </c>
      <c r="AL8" s="488" t="s">
        <v>267</v>
      </c>
      <c r="AM8" s="489" t="s">
        <v>268</v>
      </c>
      <c r="AN8" s="489"/>
    </row>
    <row r="9" spans="1:41" ht="15" customHeight="1">
      <c r="A9" s="485"/>
      <c r="B9" s="511"/>
      <c r="C9" s="493"/>
      <c r="D9" s="487"/>
      <c r="E9" s="483"/>
      <c r="F9" s="487" t="s">
        <v>142</v>
      </c>
      <c r="G9" s="487"/>
      <c r="H9" s="487"/>
      <c r="I9" s="487"/>
      <c r="J9" s="487"/>
      <c r="K9" s="487"/>
      <c r="L9" s="487"/>
      <c r="M9" s="487" t="s">
        <v>143</v>
      </c>
      <c r="N9" s="487"/>
      <c r="O9" s="487"/>
      <c r="P9" s="487"/>
      <c r="Q9" s="487"/>
      <c r="R9" s="487"/>
      <c r="S9" s="487"/>
      <c r="T9" s="487" t="s">
        <v>144</v>
      </c>
      <c r="U9" s="487"/>
      <c r="V9" s="487"/>
      <c r="W9" s="487"/>
      <c r="X9" s="487"/>
      <c r="Y9" s="487"/>
      <c r="Z9" s="487"/>
      <c r="AA9" s="487" t="s">
        <v>145</v>
      </c>
      <c r="AB9" s="487"/>
      <c r="AC9" s="487"/>
      <c r="AD9" s="487"/>
      <c r="AE9" s="487"/>
      <c r="AF9" s="487"/>
      <c r="AG9" s="487"/>
      <c r="AH9" s="487" t="s">
        <v>269</v>
      </c>
      <c r="AI9" s="487"/>
      <c r="AJ9" s="487"/>
      <c r="AK9" s="496"/>
      <c r="AL9" s="488"/>
      <c r="AM9" s="489"/>
      <c r="AN9" s="489"/>
    </row>
    <row r="10" spans="1:41" ht="15" customHeight="1">
      <c r="A10" s="485"/>
      <c r="B10" s="512" t="s">
        <v>308</v>
      </c>
      <c r="C10" s="493"/>
      <c r="D10" s="487"/>
      <c r="E10" s="483"/>
      <c r="F10" s="199">
        <f>DATE($M$2,$S$2,1)</f>
        <v>92</v>
      </c>
      <c r="G10" s="199">
        <f>DATE($M$2,$S$2,2)</f>
        <v>93</v>
      </c>
      <c r="H10" s="199">
        <f>DATE($M$2,$S$2,3)</f>
        <v>94</v>
      </c>
      <c r="I10" s="199">
        <f>DATE($M$2,$S$2,4)</f>
        <v>95</v>
      </c>
      <c r="J10" s="199">
        <f>DATE($M$2,$S$2,5)</f>
        <v>96</v>
      </c>
      <c r="K10" s="199">
        <f>DATE($M$2,$S$2,6)</f>
        <v>97</v>
      </c>
      <c r="L10" s="199">
        <f>DATE($M$2,$S$2,7)</f>
        <v>98</v>
      </c>
      <c r="M10" s="199">
        <f>DATE($M$2,$S$2,8)</f>
        <v>99</v>
      </c>
      <c r="N10" s="199">
        <f>DATE($M$2,$S$2,9)</f>
        <v>100</v>
      </c>
      <c r="O10" s="199">
        <f>DATE($M$2,$S$2,10)</f>
        <v>101</v>
      </c>
      <c r="P10" s="199">
        <f>DATE($M$2,$S$2,11)</f>
        <v>102</v>
      </c>
      <c r="Q10" s="199">
        <f>DATE($M$2,$S$2,12)</f>
        <v>103</v>
      </c>
      <c r="R10" s="199">
        <f>DATE($M$2,$S$2,13)</f>
        <v>104</v>
      </c>
      <c r="S10" s="199">
        <f>DATE($M$2,$S$2,14)</f>
        <v>105</v>
      </c>
      <c r="T10" s="199">
        <f>DATE($M$2,$S$2,15)</f>
        <v>106</v>
      </c>
      <c r="U10" s="199">
        <f>DATE($M$2,$S$2,16)</f>
        <v>107</v>
      </c>
      <c r="V10" s="199">
        <f>DATE($M$2,$S$2,17)</f>
        <v>108</v>
      </c>
      <c r="W10" s="199">
        <f>DATE($M$2,$S$2,18)</f>
        <v>109</v>
      </c>
      <c r="X10" s="199">
        <f>DATE($M$2,$S$2,19)</f>
        <v>110</v>
      </c>
      <c r="Y10" s="199">
        <f>DATE($M$2,$S$2,20)</f>
        <v>111</v>
      </c>
      <c r="Z10" s="199">
        <f>DATE($M$2,$S$2,21)</f>
        <v>112</v>
      </c>
      <c r="AA10" s="199">
        <f>DATE($M$2,$S$2,22)</f>
        <v>113</v>
      </c>
      <c r="AB10" s="199">
        <f>DATE($M$2,$S$2,23)</f>
        <v>114</v>
      </c>
      <c r="AC10" s="199">
        <f>DATE($M$2,$S$2,24)</f>
        <v>115</v>
      </c>
      <c r="AD10" s="199">
        <f>DATE($M$2,$S$2,25)</f>
        <v>116</v>
      </c>
      <c r="AE10" s="199">
        <f>DATE($M$2,$S$2,26)</f>
        <v>117</v>
      </c>
      <c r="AF10" s="199">
        <f>DATE($M$2,$S$2,27)</f>
        <v>118</v>
      </c>
      <c r="AG10" s="199">
        <f>DATE($M$2,$S$2,28)</f>
        <v>119</v>
      </c>
      <c r="AH10" s="199">
        <f>IF(DAY(EOMONTH(F10,0))&lt;29,"",DATE($M$2,$S$2,29))</f>
        <v>120</v>
      </c>
      <c r="AI10" s="199">
        <f>IF(DAY(EOMONTH(F10,0))&lt;30,"",DATE($M$2,$S$2,30))</f>
        <v>121</v>
      </c>
      <c r="AJ10" s="199" t="str">
        <f>IF(DAY(EOMONTH(F10,0))&lt;31,"",DATE($M$2,$S$2,31))</f>
        <v/>
      </c>
      <c r="AK10" s="496"/>
      <c r="AL10" s="488"/>
      <c r="AM10" s="489"/>
      <c r="AN10" s="489"/>
    </row>
    <row r="11" spans="1:41" ht="15" customHeight="1">
      <c r="A11" s="485"/>
      <c r="B11" s="513"/>
      <c r="C11" s="494"/>
      <c r="D11" s="487"/>
      <c r="E11" s="483"/>
      <c r="F11" s="200">
        <f>DATE($M$2,$S$2,1)</f>
        <v>92</v>
      </c>
      <c r="G11" s="200">
        <f>DATE($M$2,$S$2,2)</f>
        <v>93</v>
      </c>
      <c r="H11" s="200">
        <f>DATE($M$2,$S$2,3)</f>
        <v>94</v>
      </c>
      <c r="I11" s="200">
        <f>DATE($M$2,$S$2,4)</f>
        <v>95</v>
      </c>
      <c r="J11" s="200">
        <f>DATE($M$2,$S$2,5)</f>
        <v>96</v>
      </c>
      <c r="K11" s="200">
        <f>DATE($M$2,$S$2,6)</f>
        <v>97</v>
      </c>
      <c r="L11" s="200">
        <f>DATE($M$2,$S$2,7)</f>
        <v>98</v>
      </c>
      <c r="M11" s="200">
        <f>DATE($M$2,$S$2,8)</f>
        <v>99</v>
      </c>
      <c r="N11" s="200">
        <f>DATE($M$2,$S$2,9)</f>
        <v>100</v>
      </c>
      <c r="O11" s="200">
        <f>DATE($M$2,$S$2,10)</f>
        <v>101</v>
      </c>
      <c r="P11" s="200">
        <f>DATE($M$2,$S$2,11)</f>
        <v>102</v>
      </c>
      <c r="Q11" s="200">
        <f>DATE($M$2,$S$2,12)</f>
        <v>103</v>
      </c>
      <c r="R11" s="200">
        <f>DATE($M$2,$S$2,13)</f>
        <v>104</v>
      </c>
      <c r="S11" s="200">
        <f>DATE($M$2,$S$2,14)</f>
        <v>105</v>
      </c>
      <c r="T11" s="200">
        <f>DATE($M$2,$S$2,15)</f>
        <v>106</v>
      </c>
      <c r="U11" s="200">
        <f>DATE($M$2,$S$2,16)</f>
        <v>107</v>
      </c>
      <c r="V11" s="200">
        <f>DATE($M$2,$S$2,17)</f>
        <v>108</v>
      </c>
      <c r="W11" s="200">
        <f>DATE($M$2,$S$2,18)</f>
        <v>109</v>
      </c>
      <c r="X11" s="200">
        <f>DATE($M$2,$S$2,19)</f>
        <v>110</v>
      </c>
      <c r="Y11" s="200">
        <f>DATE($M$2,$S$2,20)</f>
        <v>111</v>
      </c>
      <c r="Z11" s="200">
        <f>DATE($M$2,$S$2,21)</f>
        <v>112</v>
      </c>
      <c r="AA11" s="200">
        <f>DATE($M$2,$S$2,22)</f>
        <v>113</v>
      </c>
      <c r="AB11" s="200">
        <f>DATE($M$2,$S$2,23)</f>
        <v>114</v>
      </c>
      <c r="AC11" s="200">
        <f>DATE($M$2,$S$2,24)</f>
        <v>115</v>
      </c>
      <c r="AD11" s="200">
        <f>DATE($M$2,$S$2,25)</f>
        <v>116</v>
      </c>
      <c r="AE11" s="200">
        <f>DATE($M$2,$S$2,26)</f>
        <v>117</v>
      </c>
      <c r="AF11" s="200">
        <f>DATE($M$2,$S$2,27)</f>
        <v>118</v>
      </c>
      <c r="AG11" s="200">
        <f>DATE($M$2,$S$2,28)</f>
        <v>119</v>
      </c>
      <c r="AH11" s="200">
        <f>IF(DAY(EOMONTH(F11,0))&lt;29,"",DATE($M$2,$S$2,29))</f>
        <v>120</v>
      </c>
      <c r="AI11" s="200">
        <f>IF(DAY(EOMONTH(F11,0))&lt;30,"",DATE($M$2,$S$2,30))</f>
        <v>121</v>
      </c>
      <c r="AJ11" s="200" t="str">
        <f>IF(DAY(EOMONTH(F11,0))&lt;31,"",DATE($M$2,$S$2,31))</f>
        <v/>
      </c>
      <c r="AK11" s="496"/>
      <c r="AL11" s="488"/>
      <c r="AM11" s="489"/>
      <c r="AN11" s="489"/>
    </row>
    <row r="12" spans="1:41" ht="18" customHeight="1">
      <c r="A12" s="196">
        <v>1</v>
      </c>
      <c r="B12" s="220" t="s">
        <v>309</v>
      </c>
      <c r="C12" s="202" t="s">
        <v>280</v>
      </c>
      <c r="D12" s="221"/>
      <c r="E12" s="222" t="s">
        <v>280</v>
      </c>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6">
        <f>+SUM(F12:AJ12)</f>
        <v>0</v>
      </c>
      <c r="AL12" s="207">
        <f t="shared" ref="AL12:AL32" si="0">IF($AK$3="４週",AK12/4,AK12/(DAY(EOMONTH($F$10,0))/7))</f>
        <v>0</v>
      </c>
      <c r="AM12" s="482"/>
      <c r="AN12" s="482"/>
      <c r="AO12" s="230" t="str">
        <f>IF(B12="","",IF(ISERROR(MATCH(B12,$C$37:$AM$37,0)),"その他職員",B12))</f>
        <v>その他職員</v>
      </c>
    </row>
    <row r="13" spans="1:41" ht="18" customHeight="1">
      <c r="A13" s="196">
        <v>2</v>
      </c>
      <c r="B13" s="220" t="s">
        <v>328</v>
      </c>
      <c r="C13" s="202" t="s">
        <v>282</v>
      </c>
      <c r="D13" s="221"/>
      <c r="E13" s="222" t="s">
        <v>282</v>
      </c>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6">
        <f t="shared" ref="AK13:AK33" si="1">+SUM(F13:AJ13)</f>
        <v>0</v>
      </c>
      <c r="AL13" s="207">
        <f t="shared" si="0"/>
        <v>0</v>
      </c>
      <c r="AM13" s="482"/>
      <c r="AN13" s="482"/>
      <c r="AO13" s="230" t="str">
        <f t="shared" ref="AO13:AO31" si="2">IF(B13="","",IF(ISERROR(MATCH(B13,$C$37:$AM$37,0)),"その他職員",B13))</f>
        <v>その他職員</v>
      </c>
    </row>
    <row r="14" spans="1:41" ht="18" customHeight="1">
      <c r="A14" s="196">
        <v>3</v>
      </c>
      <c r="B14" s="220" t="s">
        <v>337</v>
      </c>
      <c r="C14" s="202" t="s">
        <v>284</v>
      </c>
      <c r="D14" s="221"/>
      <c r="E14" s="222" t="s">
        <v>284</v>
      </c>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6">
        <f t="shared" si="1"/>
        <v>0</v>
      </c>
      <c r="AL14" s="207">
        <f t="shared" si="0"/>
        <v>0</v>
      </c>
      <c r="AM14" s="482"/>
      <c r="AN14" s="482"/>
      <c r="AO14" s="230" t="str">
        <f t="shared" si="2"/>
        <v>その他職員</v>
      </c>
    </row>
    <row r="15" spans="1:41" ht="18" customHeight="1">
      <c r="A15" s="196">
        <v>4</v>
      </c>
      <c r="B15" s="220" t="s">
        <v>329</v>
      </c>
      <c r="C15" s="202" t="s">
        <v>286</v>
      </c>
      <c r="D15" s="221"/>
      <c r="E15" s="222" t="s">
        <v>286</v>
      </c>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6">
        <f t="shared" si="1"/>
        <v>0</v>
      </c>
      <c r="AL15" s="207">
        <f t="shared" si="0"/>
        <v>0</v>
      </c>
      <c r="AM15" s="482"/>
      <c r="AN15" s="482"/>
      <c r="AO15" s="230" t="str">
        <f t="shared" si="2"/>
        <v>その他職員</v>
      </c>
    </row>
    <row r="16" spans="1:41" ht="18" customHeight="1">
      <c r="A16" s="196">
        <v>5</v>
      </c>
      <c r="B16" s="220" t="s">
        <v>331</v>
      </c>
      <c r="C16" s="202" t="s">
        <v>282</v>
      </c>
      <c r="D16" s="221"/>
      <c r="E16" s="222" t="s">
        <v>332</v>
      </c>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6">
        <f t="shared" si="1"/>
        <v>0</v>
      </c>
      <c r="AL16" s="207">
        <f t="shared" si="0"/>
        <v>0</v>
      </c>
      <c r="AM16" s="482"/>
      <c r="AN16" s="482"/>
      <c r="AO16" s="230" t="str">
        <f t="shared" si="2"/>
        <v>その他職員</v>
      </c>
    </row>
    <row r="17" spans="1:41" ht="18" customHeight="1">
      <c r="A17" s="196">
        <v>6</v>
      </c>
      <c r="B17" s="220"/>
      <c r="C17" s="202"/>
      <c r="D17" s="221"/>
      <c r="E17" s="222"/>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6">
        <f t="shared" si="1"/>
        <v>0</v>
      </c>
      <c r="AL17" s="207">
        <f t="shared" si="0"/>
        <v>0</v>
      </c>
      <c r="AM17" s="482"/>
      <c r="AN17" s="482"/>
      <c r="AO17" s="230" t="str">
        <f t="shared" si="2"/>
        <v/>
      </c>
    </row>
    <row r="18" spans="1:41" ht="18" customHeight="1">
      <c r="A18" s="196">
        <v>7</v>
      </c>
      <c r="B18" s="220"/>
      <c r="C18" s="202"/>
      <c r="D18" s="221"/>
      <c r="E18" s="222"/>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6">
        <f t="shared" si="1"/>
        <v>0</v>
      </c>
      <c r="AL18" s="207">
        <f t="shared" si="0"/>
        <v>0</v>
      </c>
      <c r="AM18" s="482"/>
      <c r="AN18" s="482"/>
      <c r="AO18" s="230" t="str">
        <f t="shared" si="2"/>
        <v/>
      </c>
    </row>
    <row r="19" spans="1:41" ht="18" customHeight="1">
      <c r="A19" s="196">
        <v>8</v>
      </c>
      <c r="B19" s="220"/>
      <c r="C19" s="202"/>
      <c r="D19" s="221"/>
      <c r="E19" s="222"/>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6">
        <f t="shared" si="1"/>
        <v>0</v>
      </c>
      <c r="AL19" s="207">
        <f t="shared" si="0"/>
        <v>0</v>
      </c>
      <c r="AM19" s="482"/>
      <c r="AN19" s="482"/>
      <c r="AO19" s="230" t="str">
        <f t="shared" si="2"/>
        <v/>
      </c>
    </row>
    <row r="20" spans="1:41" ht="18" customHeight="1">
      <c r="A20" s="196">
        <v>9</v>
      </c>
      <c r="B20" s="220"/>
      <c r="C20" s="202"/>
      <c r="D20" s="221"/>
      <c r="E20" s="222"/>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6">
        <f t="shared" si="1"/>
        <v>0</v>
      </c>
      <c r="AL20" s="207">
        <f t="shared" si="0"/>
        <v>0</v>
      </c>
      <c r="AM20" s="482"/>
      <c r="AN20" s="482"/>
      <c r="AO20" s="230" t="str">
        <f t="shared" si="2"/>
        <v/>
      </c>
    </row>
    <row r="21" spans="1:41" ht="18" customHeight="1">
      <c r="A21" s="196">
        <v>10</v>
      </c>
      <c r="B21" s="220"/>
      <c r="C21" s="202"/>
      <c r="D21" s="221"/>
      <c r="E21" s="222"/>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6">
        <f t="shared" si="1"/>
        <v>0</v>
      </c>
      <c r="AL21" s="207">
        <f t="shared" si="0"/>
        <v>0</v>
      </c>
      <c r="AM21" s="482"/>
      <c r="AN21" s="482"/>
      <c r="AO21" s="230" t="str">
        <f t="shared" si="2"/>
        <v/>
      </c>
    </row>
    <row r="22" spans="1:41" ht="18" customHeight="1">
      <c r="A22" s="196">
        <v>11</v>
      </c>
      <c r="B22" s="220"/>
      <c r="C22" s="202"/>
      <c r="D22" s="221"/>
      <c r="E22" s="222"/>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6">
        <f t="shared" si="1"/>
        <v>0</v>
      </c>
      <c r="AL22" s="207">
        <f t="shared" si="0"/>
        <v>0</v>
      </c>
      <c r="AM22" s="482"/>
      <c r="AN22" s="482"/>
      <c r="AO22" s="230" t="str">
        <f t="shared" si="2"/>
        <v/>
      </c>
    </row>
    <row r="23" spans="1:41" ht="18" customHeight="1">
      <c r="A23" s="196">
        <v>12</v>
      </c>
      <c r="B23" s="220"/>
      <c r="C23" s="202"/>
      <c r="D23" s="221"/>
      <c r="E23" s="222"/>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6">
        <f t="shared" si="1"/>
        <v>0</v>
      </c>
      <c r="AL23" s="207">
        <f t="shared" si="0"/>
        <v>0</v>
      </c>
      <c r="AM23" s="482"/>
      <c r="AN23" s="482"/>
      <c r="AO23" s="230" t="str">
        <f t="shared" si="2"/>
        <v/>
      </c>
    </row>
    <row r="24" spans="1:41" ht="18" customHeight="1">
      <c r="A24" s="196">
        <v>13</v>
      </c>
      <c r="B24" s="220"/>
      <c r="C24" s="202"/>
      <c r="D24" s="221"/>
      <c r="E24" s="222"/>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6">
        <f t="shared" si="1"/>
        <v>0</v>
      </c>
      <c r="AL24" s="207">
        <f t="shared" si="0"/>
        <v>0</v>
      </c>
      <c r="AM24" s="482"/>
      <c r="AN24" s="482"/>
      <c r="AO24" s="230" t="str">
        <f t="shared" si="2"/>
        <v/>
      </c>
    </row>
    <row r="25" spans="1:41" ht="18" customHeight="1">
      <c r="A25" s="196">
        <v>14</v>
      </c>
      <c r="B25" s="220"/>
      <c r="C25" s="202"/>
      <c r="D25" s="221"/>
      <c r="E25" s="222"/>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6">
        <f t="shared" si="1"/>
        <v>0</v>
      </c>
      <c r="AL25" s="207">
        <f t="shared" si="0"/>
        <v>0</v>
      </c>
      <c r="AM25" s="482"/>
      <c r="AN25" s="482"/>
      <c r="AO25" s="230" t="str">
        <f t="shared" si="2"/>
        <v/>
      </c>
    </row>
    <row r="26" spans="1:41" ht="18" customHeight="1">
      <c r="A26" s="196">
        <v>15</v>
      </c>
      <c r="B26" s="220"/>
      <c r="C26" s="202"/>
      <c r="D26" s="221"/>
      <c r="E26" s="222"/>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6">
        <f t="shared" si="1"/>
        <v>0</v>
      </c>
      <c r="AL26" s="207">
        <f t="shared" si="0"/>
        <v>0</v>
      </c>
      <c r="AM26" s="482"/>
      <c r="AN26" s="482"/>
      <c r="AO26" s="230" t="str">
        <f t="shared" si="2"/>
        <v/>
      </c>
    </row>
    <row r="27" spans="1:41" ht="18" customHeight="1">
      <c r="A27" s="196">
        <v>16</v>
      </c>
      <c r="B27" s="220"/>
      <c r="C27" s="202"/>
      <c r="D27" s="221"/>
      <c r="E27" s="222"/>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6">
        <f t="shared" si="1"/>
        <v>0</v>
      </c>
      <c r="AL27" s="207">
        <f t="shared" si="0"/>
        <v>0</v>
      </c>
      <c r="AM27" s="482"/>
      <c r="AN27" s="482"/>
      <c r="AO27" s="230" t="str">
        <f t="shared" si="2"/>
        <v/>
      </c>
    </row>
    <row r="28" spans="1:41" ht="18" customHeight="1">
      <c r="A28" s="196">
        <v>17</v>
      </c>
      <c r="B28" s="220"/>
      <c r="C28" s="202"/>
      <c r="D28" s="221"/>
      <c r="E28" s="222"/>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6">
        <f t="shared" si="1"/>
        <v>0</v>
      </c>
      <c r="AL28" s="207">
        <f t="shared" si="0"/>
        <v>0</v>
      </c>
      <c r="AM28" s="482"/>
      <c r="AN28" s="482"/>
      <c r="AO28" s="230" t="str">
        <f t="shared" si="2"/>
        <v/>
      </c>
    </row>
    <row r="29" spans="1:41" ht="18" customHeight="1">
      <c r="A29" s="196">
        <v>18</v>
      </c>
      <c r="B29" s="220"/>
      <c r="C29" s="202"/>
      <c r="D29" s="221"/>
      <c r="E29" s="222"/>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6">
        <f t="shared" si="1"/>
        <v>0</v>
      </c>
      <c r="AL29" s="207">
        <f t="shared" si="0"/>
        <v>0</v>
      </c>
      <c r="AM29" s="482"/>
      <c r="AN29" s="482"/>
      <c r="AO29" s="230" t="str">
        <f t="shared" si="2"/>
        <v/>
      </c>
    </row>
    <row r="30" spans="1:41" ht="18" customHeight="1">
      <c r="A30" s="196">
        <v>19</v>
      </c>
      <c r="B30" s="220"/>
      <c r="C30" s="202"/>
      <c r="D30" s="221"/>
      <c r="E30" s="222"/>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6">
        <f t="shared" si="1"/>
        <v>0</v>
      </c>
      <c r="AL30" s="207">
        <f t="shared" si="0"/>
        <v>0</v>
      </c>
      <c r="AM30" s="482"/>
      <c r="AN30" s="482"/>
      <c r="AO30" s="230" t="str">
        <f t="shared" si="2"/>
        <v/>
      </c>
    </row>
    <row r="31" spans="1:41" ht="18" customHeight="1">
      <c r="A31" s="196">
        <v>20</v>
      </c>
      <c r="B31" s="220"/>
      <c r="C31" s="202"/>
      <c r="D31" s="221"/>
      <c r="E31" s="222"/>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6">
        <f t="shared" si="1"/>
        <v>0</v>
      </c>
      <c r="AL31" s="207">
        <f t="shared" si="0"/>
        <v>0</v>
      </c>
      <c r="AM31" s="482"/>
      <c r="AN31" s="482"/>
      <c r="AO31" s="230" t="str">
        <f t="shared" si="2"/>
        <v/>
      </c>
    </row>
    <row r="32" spans="1:41" ht="18" customHeight="1">
      <c r="A32" s="483" t="s">
        <v>146</v>
      </c>
      <c r="B32" s="484"/>
      <c r="C32" s="484"/>
      <c r="D32" s="484"/>
      <c r="E32" s="484"/>
      <c r="F32" s="208">
        <f>+SUM(F12:F31)</f>
        <v>0</v>
      </c>
      <c r="G32" s="208">
        <f t="shared" ref="G32:AJ32" si="3">+SUM(G12:G31)</f>
        <v>0</v>
      </c>
      <c r="H32" s="208">
        <f t="shared" si="3"/>
        <v>0</v>
      </c>
      <c r="I32" s="208">
        <f t="shared" si="3"/>
        <v>0</v>
      </c>
      <c r="J32" s="208">
        <f t="shared" si="3"/>
        <v>0</v>
      </c>
      <c r="K32" s="208">
        <f t="shared" si="3"/>
        <v>0</v>
      </c>
      <c r="L32" s="208">
        <f t="shared" si="3"/>
        <v>0</v>
      </c>
      <c r="M32" s="208">
        <f t="shared" si="3"/>
        <v>0</v>
      </c>
      <c r="N32" s="208">
        <f t="shared" si="3"/>
        <v>0</v>
      </c>
      <c r="O32" s="208">
        <f t="shared" si="3"/>
        <v>0</v>
      </c>
      <c r="P32" s="208">
        <f t="shared" si="3"/>
        <v>0</v>
      </c>
      <c r="Q32" s="208">
        <f t="shared" si="3"/>
        <v>0</v>
      </c>
      <c r="R32" s="208">
        <f t="shared" si="3"/>
        <v>0</v>
      </c>
      <c r="S32" s="208">
        <f t="shared" si="3"/>
        <v>0</v>
      </c>
      <c r="T32" s="208">
        <f t="shared" si="3"/>
        <v>0</v>
      </c>
      <c r="U32" s="208">
        <f t="shared" si="3"/>
        <v>0</v>
      </c>
      <c r="V32" s="208">
        <f t="shared" si="3"/>
        <v>0</v>
      </c>
      <c r="W32" s="208">
        <f t="shared" si="3"/>
        <v>0</v>
      </c>
      <c r="X32" s="208">
        <f t="shared" si="3"/>
        <v>0</v>
      </c>
      <c r="Y32" s="208">
        <f t="shared" si="3"/>
        <v>0</v>
      </c>
      <c r="Z32" s="208">
        <f t="shared" si="3"/>
        <v>0</v>
      </c>
      <c r="AA32" s="208">
        <f t="shared" si="3"/>
        <v>0</v>
      </c>
      <c r="AB32" s="208">
        <f t="shared" si="3"/>
        <v>0</v>
      </c>
      <c r="AC32" s="208">
        <f t="shared" si="3"/>
        <v>0</v>
      </c>
      <c r="AD32" s="208">
        <f t="shared" si="3"/>
        <v>0</v>
      </c>
      <c r="AE32" s="208">
        <f t="shared" si="3"/>
        <v>0</v>
      </c>
      <c r="AF32" s="208">
        <f t="shared" si="3"/>
        <v>0</v>
      </c>
      <c r="AG32" s="208">
        <f t="shared" si="3"/>
        <v>0</v>
      </c>
      <c r="AH32" s="208">
        <f t="shared" si="3"/>
        <v>0</v>
      </c>
      <c r="AI32" s="208">
        <f t="shared" si="3"/>
        <v>0</v>
      </c>
      <c r="AJ32" s="208">
        <f t="shared" si="3"/>
        <v>0</v>
      </c>
      <c r="AK32" s="206">
        <f t="shared" si="1"/>
        <v>0</v>
      </c>
      <c r="AL32" s="207">
        <f t="shared" si="0"/>
        <v>0</v>
      </c>
      <c r="AM32" s="485"/>
      <c r="AN32" s="485"/>
    </row>
    <row r="33" spans="1:40" ht="18" customHeight="1">
      <c r="A33" s="484" t="s">
        <v>270</v>
      </c>
      <c r="B33" s="484"/>
      <c r="C33" s="484"/>
      <c r="D33" s="484"/>
      <c r="E33" s="486"/>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6">
        <f t="shared" si="1"/>
        <v>0</v>
      </c>
      <c r="AL33" s="210"/>
      <c r="AM33" s="485"/>
      <c r="AN33" s="485"/>
    </row>
    <row r="34" spans="1:40" ht="15" customHeight="1">
      <c r="A34" s="195"/>
      <c r="B34" s="195"/>
      <c r="C34" s="195"/>
      <c r="D34" s="195"/>
      <c r="E34" s="195"/>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95"/>
      <c r="AL34" s="195"/>
      <c r="AM34" s="132"/>
    </row>
    <row r="35" spans="1:40" ht="15" customHeight="1">
      <c r="A35" s="195"/>
      <c r="B35" s="195"/>
      <c r="C35" s="195"/>
      <c r="D35" s="195"/>
      <c r="E35" s="195"/>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95"/>
      <c r="AL35" s="195"/>
      <c r="AM35" s="132"/>
    </row>
    <row r="36" spans="1:40" ht="21" customHeight="1">
      <c r="A36" s="186" t="s">
        <v>333</v>
      </c>
      <c r="B36" s="189"/>
      <c r="C36" s="190"/>
      <c r="D36" s="190"/>
      <c r="E36" s="190"/>
      <c r="F36" s="190"/>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90"/>
      <c r="AM36" s="190"/>
      <c r="AN36" s="132"/>
    </row>
    <row r="37" spans="1:40" ht="24.95" customHeight="1">
      <c r="A37" s="132"/>
      <c r="B37" s="195"/>
      <c r="C37" s="501" t="e">
        <f>IF(VLOOKUP($AK$1,#REF!,C42,FALSE)=0,"-",VLOOKUP($AK$1,#REF!,C42,FALSE))</f>
        <v>#REF!</v>
      </c>
      <c r="D37" s="502"/>
      <c r="E37" s="508" t="e">
        <f>IF(VLOOKUP($AK$1,#REF!,E42,FALSE)=0,"-",VLOOKUP($AK$1,#REF!,E42,FALSE))</f>
        <v>#REF!</v>
      </c>
      <c r="F37" s="508"/>
      <c r="G37" s="508"/>
      <c r="H37" s="508"/>
      <c r="I37" s="501" t="e">
        <f>IF(VLOOKUP($AK$1,#REF!,I42,FALSE)=0,"-",VLOOKUP($AK$1,#REF!,I42,FALSE))</f>
        <v>#REF!</v>
      </c>
      <c r="J37" s="502"/>
      <c r="K37" s="502"/>
      <c r="L37" s="502"/>
      <c r="M37" s="502"/>
      <c r="N37" s="503"/>
      <c r="O37" s="501" t="e">
        <f>IF(VLOOKUP($AK$1,#REF!,O42,FALSE)=0,"-",VLOOKUP($AK$1,#REF!,O42,FALSE))</f>
        <v>#REF!</v>
      </c>
      <c r="P37" s="502"/>
      <c r="Q37" s="502"/>
      <c r="R37" s="502"/>
      <c r="S37" s="502"/>
      <c r="T37" s="503"/>
      <c r="U37" s="501" t="e">
        <f>IF(VLOOKUP($AK$1,#REF!,U42,FALSE)=0,"-",VLOOKUP($AK$1,#REF!,U42,FALSE))</f>
        <v>#REF!</v>
      </c>
      <c r="V37" s="502"/>
      <c r="W37" s="502"/>
      <c r="X37" s="502"/>
      <c r="Y37" s="502"/>
      <c r="Z37" s="503"/>
      <c r="AA37" s="501" t="e">
        <f>IF(VLOOKUP($AK$1,#REF!,AA42,FALSE)=0,"-",VLOOKUP($AK$1,#REF!,AA42,FALSE))</f>
        <v>#REF!</v>
      </c>
      <c r="AB37" s="502"/>
      <c r="AC37" s="502"/>
      <c r="AD37" s="502"/>
      <c r="AE37" s="502"/>
      <c r="AF37" s="503"/>
      <c r="AG37" s="508" t="e">
        <f>IF(VLOOKUP($AK$1,#REF!,AG42,FALSE)=0,"-",VLOOKUP($AK$1,#REF!,AG42,FALSE))</f>
        <v>#REF!</v>
      </c>
      <c r="AH37" s="508"/>
      <c r="AI37" s="508"/>
      <c r="AJ37" s="508"/>
      <c r="AK37" s="508"/>
      <c r="AL37" s="508" t="e">
        <f>IF(VLOOKUP($AK$1,#REF!,AL42,FALSE)=0,"-",VLOOKUP($AK$1,#REF!,AL42,FALSE))</f>
        <v>#REF!</v>
      </c>
      <c r="AM37" s="508"/>
      <c r="AN37" s="132"/>
    </row>
    <row r="38" spans="1:40" ht="18" customHeight="1">
      <c r="A38" s="132"/>
      <c r="B38" s="195"/>
      <c r="C38" s="224" t="s">
        <v>320</v>
      </c>
      <c r="D38" s="224" t="s">
        <v>322</v>
      </c>
      <c r="E38" s="225" t="s">
        <v>320</v>
      </c>
      <c r="F38" s="507" t="s">
        <v>322</v>
      </c>
      <c r="G38" s="507"/>
      <c r="H38" s="507"/>
      <c r="I38" s="504" t="s">
        <v>320</v>
      </c>
      <c r="J38" s="505"/>
      <c r="K38" s="506"/>
      <c r="L38" s="504" t="s">
        <v>322</v>
      </c>
      <c r="M38" s="505"/>
      <c r="N38" s="506"/>
      <c r="O38" s="504" t="s">
        <v>320</v>
      </c>
      <c r="P38" s="505"/>
      <c r="Q38" s="506"/>
      <c r="R38" s="504" t="s">
        <v>322</v>
      </c>
      <c r="S38" s="505"/>
      <c r="T38" s="506"/>
      <c r="U38" s="504" t="s">
        <v>320</v>
      </c>
      <c r="V38" s="505"/>
      <c r="W38" s="506"/>
      <c r="X38" s="504" t="s">
        <v>322</v>
      </c>
      <c r="Y38" s="505"/>
      <c r="Z38" s="506"/>
      <c r="AA38" s="504" t="s">
        <v>320</v>
      </c>
      <c r="AB38" s="505"/>
      <c r="AC38" s="506"/>
      <c r="AD38" s="504" t="s">
        <v>322</v>
      </c>
      <c r="AE38" s="505"/>
      <c r="AF38" s="506"/>
      <c r="AG38" s="504" t="s">
        <v>320</v>
      </c>
      <c r="AH38" s="505"/>
      <c r="AI38" s="506"/>
      <c r="AJ38" s="504" t="s">
        <v>322</v>
      </c>
      <c r="AK38" s="506"/>
      <c r="AL38" s="225" t="s">
        <v>319</v>
      </c>
      <c r="AM38" s="225" t="s">
        <v>321</v>
      </c>
      <c r="AN38" s="132"/>
    </row>
    <row r="39" spans="1:40" ht="18" customHeight="1">
      <c r="A39" s="132"/>
      <c r="B39" s="197" t="s">
        <v>323</v>
      </c>
      <c r="C39" s="225">
        <f>COUNTIFS($AO$12:$AO$31,C$37,$C$12:$C$31,"A",$E$12:$E$31,"*")</f>
        <v>0</v>
      </c>
      <c r="D39" s="225">
        <f>COUNTIFS($AO$12:$AO$31,C$37,$C$12:$C$31,"B",$E$12:$E$31,"*")</f>
        <v>0</v>
      </c>
      <c r="E39" s="225">
        <f>COUNTIFS($AO$12:$AO$31,E$37,$C$12:$C$31,"A",$E$12:$E$31,"*")</f>
        <v>0</v>
      </c>
      <c r="F39" s="504">
        <f>COUNTIFS($AO$12:$AO$31,E$37,$C$12:$C$31,"B",$E$12:$E$31,"*")</f>
        <v>0</v>
      </c>
      <c r="G39" s="505"/>
      <c r="H39" s="506"/>
      <c r="I39" s="504">
        <f>COUNTIFS($AO$12:$AO$31,I$37,$C$12:$C$31,"A",$E$12:$E$31,"*")</f>
        <v>0</v>
      </c>
      <c r="J39" s="505"/>
      <c r="K39" s="506"/>
      <c r="L39" s="504">
        <f>COUNTIFS($AO$12:$AO$31,I$37,$C$12:$C$31,"B",$E$12:$E$31,"*")</f>
        <v>0</v>
      </c>
      <c r="M39" s="505"/>
      <c r="N39" s="506"/>
      <c r="O39" s="504">
        <f>COUNTIFS($AO$12:$AO$31,O$37,$C$12:$C$31,"A",$E$12:$E$31,"*")</f>
        <v>0</v>
      </c>
      <c r="P39" s="505"/>
      <c r="Q39" s="506"/>
      <c r="R39" s="504">
        <f>COUNTIFS($AO$12:$AO$31,O$37,$C$12:$C$31,"B",$E$12:$E$31,"*")</f>
        <v>0</v>
      </c>
      <c r="S39" s="505"/>
      <c r="T39" s="506"/>
      <c r="U39" s="504">
        <f>COUNTIFS($AO$12:$AO$31,U$37,$C$12:$C$31,"A",$E$12:$E$31,"*")</f>
        <v>0</v>
      </c>
      <c r="V39" s="505"/>
      <c r="W39" s="506"/>
      <c r="X39" s="504">
        <f>COUNTIFS($AO$12:$AO$31,U$37,$C$12:$C$31,"B",$E$12:$E$31,"*")</f>
        <v>0</v>
      </c>
      <c r="Y39" s="505"/>
      <c r="Z39" s="506"/>
      <c r="AA39" s="504">
        <f>COUNTIFS($AO$12:$AO$31,AA$37,$C$12:$C$31,"A",$E$12:$E$31,"*")</f>
        <v>0</v>
      </c>
      <c r="AB39" s="505"/>
      <c r="AC39" s="506"/>
      <c r="AD39" s="504">
        <f>COUNTIFS($AO$12:$AO$31,AA$37,$C$12:$C$31,"B",$E$12:$E$31,"*")</f>
        <v>0</v>
      </c>
      <c r="AE39" s="505"/>
      <c r="AF39" s="506"/>
      <c r="AG39" s="504">
        <f>COUNTIFS($AO$12:$AO$31,AG$37,$C$12:$C$31,"A",$E$12:$E$31,"*")</f>
        <v>0</v>
      </c>
      <c r="AH39" s="505"/>
      <c r="AI39" s="506"/>
      <c r="AJ39" s="504">
        <f>COUNTIFS($AO$12:$AO$31,AG$37,$C$12:$C$31,"B",$E$12:$E$31,"*")</f>
        <v>0</v>
      </c>
      <c r="AK39" s="506"/>
      <c r="AL39" s="225">
        <f>COUNTIFS($AO$12:$AO$31,AL$37,$C$12:$C$31,"A",$E$12:$E$31,"*")</f>
        <v>0</v>
      </c>
      <c r="AM39" s="225">
        <f>COUNTIFS($AO$12:$AO$31,AL$37,$C$12:$C$31,"B",$E$12:$E$31,"*")</f>
        <v>0</v>
      </c>
      <c r="AN39" s="132"/>
    </row>
    <row r="40" spans="1:40" ht="18" customHeight="1">
      <c r="A40" s="132"/>
      <c r="B40" s="198" t="s">
        <v>324</v>
      </c>
      <c r="C40" s="225">
        <f>COUNTIFS($AO$12:$AO$31,C$37,$C$12:$C$31,"C",$E$12:$E$31,"*")</f>
        <v>0</v>
      </c>
      <c r="D40" s="225">
        <f>COUNTIFS($AO$12:$AO$31,C$37,$C$12:$C$31,"D",$E$12:$E$31,"*")</f>
        <v>0</v>
      </c>
      <c r="E40" s="225">
        <f>COUNTIFS($AO$12:$AO$31,E$37,$C$12:$C$31,"C",$E$12:$E$31,"*")</f>
        <v>0</v>
      </c>
      <c r="F40" s="504">
        <f>COUNTIFS($AO$12:$AO$31,E$37,$C$12:$C$31,"D",$E$12:$E$31,"*")</f>
        <v>0</v>
      </c>
      <c r="G40" s="505"/>
      <c r="H40" s="506"/>
      <c r="I40" s="504">
        <f>COUNTIFS($AO$12:$AO$31,I$37,$C$12:$C$31,"C",$E$12:$E$31,"*")</f>
        <v>0</v>
      </c>
      <c r="J40" s="505"/>
      <c r="K40" s="506"/>
      <c r="L40" s="504">
        <f>COUNTIFS($AO$12:$AO$31,I$37,$C$12:$C$31,"D",$E$12:$E$31,"*")</f>
        <v>0</v>
      </c>
      <c r="M40" s="505"/>
      <c r="N40" s="506"/>
      <c r="O40" s="504">
        <f>COUNTIFS($AO$12:$AO$31,O$37,$C$12:$C$31,"C",$E$12:$E$31,"*")</f>
        <v>0</v>
      </c>
      <c r="P40" s="505"/>
      <c r="Q40" s="506"/>
      <c r="R40" s="504">
        <f>COUNTIFS($AO$12:$AO$31,O$37,$C$12:$C$31,"D",$E$12:$E$31,"*")</f>
        <v>0</v>
      </c>
      <c r="S40" s="505"/>
      <c r="T40" s="506"/>
      <c r="U40" s="504">
        <f>COUNTIFS($AO$12:$AO$31,U$37,$C$12:$C$31,"C",$E$12:$E$31,"*")</f>
        <v>0</v>
      </c>
      <c r="V40" s="505"/>
      <c r="W40" s="506"/>
      <c r="X40" s="504">
        <f>COUNTIFS($AO$12:$AO$31,U$37,$C$12:$C$31,"D",$E$12:$E$31,"*")</f>
        <v>0</v>
      </c>
      <c r="Y40" s="505"/>
      <c r="Z40" s="506"/>
      <c r="AA40" s="504">
        <f>COUNTIFS($AO$12:$AO$31,AA$37,$C$12:$C$31,"C",$E$12:$E$31,"*")</f>
        <v>0</v>
      </c>
      <c r="AB40" s="505"/>
      <c r="AC40" s="506"/>
      <c r="AD40" s="504">
        <f>COUNTIFS($AO$12:$AO$31,AA$37,$C$12:$C$31,"D",$E$12:$E$31,"*")</f>
        <v>0</v>
      </c>
      <c r="AE40" s="505"/>
      <c r="AF40" s="506"/>
      <c r="AG40" s="504">
        <f>COUNTIFS($AO$12:$AO$31,AG$37,$C$12:$C$31,"C",$E$12:$E$31,"*")</f>
        <v>0</v>
      </c>
      <c r="AH40" s="505"/>
      <c r="AI40" s="506"/>
      <c r="AJ40" s="504">
        <f>COUNTIFS($AO$12:$AO$31,AG$37,$C$12:$C$31,"D",$E$12:$E$31,"*")</f>
        <v>0</v>
      </c>
      <c r="AK40" s="506"/>
      <c r="AL40" s="225">
        <f>COUNTIFS($AO$12:$AO$31,AL$37,$C$12:$C$31,"C",$E$12:$E$31,"*")</f>
        <v>0</v>
      </c>
      <c r="AM40" s="225">
        <f>COUNTIFS($AO$12:$AO$31,AL$37,$C$12:$C$31,"D",$E$12:$E$31,"*")</f>
        <v>0</v>
      </c>
      <c r="AN40" s="132"/>
    </row>
    <row r="41" spans="1:40" ht="24.95" customHeight="1">
      <c r="A41" s="132"/>
      <c r="B41" s="198" t="s">
        <v>325</v>
      </c>
      <c r="C41" s="501" t="str">
        <f>IF($AK$3="４週",SUMIFS($AK$12:$AK$31,$AO$12:$AO$31,C37)/4/$AH$6,IF($AK$3="歴月",SUMIFS($AK$12:$AK$31,$AO$12:$AO$31,C37)/$AL$6,"記載する期間を選択してください"))</f>
        <v>記載する期間を選択してください</v>
      </c>
      <c r="D41" s="503"/>
      <c r="E41" s="501" t="str">
        <f>IF($AK$3="４週",SUMIFS($AK$12:$AK$31,$AO$12:$AO$31,E37)/4/$AH$6,IF($AK$3="歴月",SUMIFS($AK$12:$AK$31,$AO$12:$AO$31,E37)/$AL$6,"記載する期間を選択してください"))</f>
        <v>記載する期間を選択してください</v>
      </c>
      <c r="F41" s="502"/>
      <c r="G41" s="502"/>
      <c r="H41" s="503"/>
      <c r="I41" s="501" t="str">
        <f>IF($AK$3="４週",SUMIFS($AK$12:$AK$31,$AO$12:$AO$31,I37)/4/$AH$6,IF($AK$3="歴月",SUMIFS($AK$12:$AK$31,$AO$12:$AO$31,I37)/$AL$6,"記載する期間を選択してください"))</f>
        <v>記載する期間を選択してください</v>
      </c>
      <c r="J41" s="502"/>
      <c r="K41" s="502"/>
      <c r="L41" s="502"/>
      <c r="M41" s="502"/>
      <c r="N41" s="503"/>
      <c r="O41" s="501" t="str">
        <f>IF($AK$3="４週",SUMIFS($AK$12:$AK$31,$AO$12:$AO$31,O37)/4/$AH$6,IF($AK$3="歴月",SUMIFS($AK$12:$AK$31,$AO$12:$AO$31,O37)/$AL$6,"記載する期間を選択してください"))</f>
        <v>記載する期間を選択してください</v>
      </c>
      <c r="P41" s="502"/>
      <c r="Q41" s="502"/>
      <c r="R41" s="502"/>
      <c r="S41" s="502"/>
      <c r="T41" s="503"/>
      <c r="U41" s="501" t="str">
        <f>IF($AK$3="４週",SUMIFS($AK$12:$AK$31,$AO$12:$AO$31,U37)/4/$AH$6,IF($AK$3="歴月",SUMIFS($AK$12:$AK$31,$AO$12:$AO$31,U37)/$AL$6,"記載する期間を選択してください"))</f>
        <v>記載する期間を選択してください</v>
      </c>
      <c r="V41" s="502"/>
      <c r="W41" s="502"/>
      <c r="X41" s="502"/>
      <c r="Y41" s="502"/>
      <c r="Z41" s="503"/>
      <c r="AA41" s="501" t="str">
        <f>IF($AK$3="４週",SUMIFS($AK$12:$AK$31,$AO$12:$AO$31,AA37)/4/$AH$6,IF($AK$3="歴月",SUMIFS($AK$12:$AK$31,$AO$12:$AO$31,AA37)/$AL$6,"記載する期間を選択してください"))</f>
        <v>記載する期間を選択してください</v>
      </c>
      <c r="AB41" s="502"/>
      <c r="AC41" s="502"/>
      <c r="AD41" s="502"/>
      <c r="AE41" s="502"/>
      <c r="AF41" s="503"/>
      <c r="AG41" s="501" t="str">
        <f>IF($AK$3="４週",SUMIFS($AK$12:$AK$31,$AO$12:$AO$31,AG37)/4/$AH$6,IF($AK$3="歴月",SUMIFS($AK$12:$AK$31,$AO$12:$AO$31,AG37)/$AL$6,"記載する期間を選択してください"))</f>
        <v>記載する期間を選択してください</v>
      </c>
      <c r="AH41" s="502"/>
      <c r="AI41" s="502"/>
      <c r="AJ41" s="502"/>
      <c r="AK41" s="503"/>
      <c r="AL41" s="501" t="str">
        <f>IF($AK$3="４週",SUMIFS($AK$12:$AK$31,$AO$12:$AO$31,AL37)/4/$AH$6,IF($AK$3="歴月",SUMIFS($AK$12:$AK$31,$AO$12:$AO$31,AL37)/$AL$6,"記載する期間を選択してください"))</f>
        <v>記載する期間を選択してください</v>
      </c>
      <c r="AM41" s="503"/>
      <c r="AN41" s="132"/>
    </row>
    <row r="42" spans="1:40" ht="5.0999999999999996" customHeight="1">
      <c r="A42" s="132"/>
      <c r="B42" s="189"/>
      <c r="C42" s="214">
        <v>2</v>
      </c>
      <c r="D42" s="214"/>
      <c r="E42" s="214">
        <v>3</v>
      </c>
      <c r="F42" s="214"/>
      <c r="G42" s="214"/>
      <c r="H42" s="214"/>
      <c r="I42" s="214">
        <v>4</v>
      </c>
      <c r="J42" s="214"/>
      <c r="K42" s="214"/>
      <c r="L42" s="214"/>
      <c r="M42" s="214"/>
      <c r="N42" s="214"/>
      <c r="O42" s="214">
        <v>5</v>
      </c>
      <c r="P42" s="214"/>
      <c r="Q42" s="214"/>
      <c r="R42" s="214"/>
      <c r="S42" s="214"/>
      <c r="T42" s="214"/>
      <c r="U42" s="214">
        <v>6</v>
      </c>
      <c r="V42" s="214"/>
      <c r="W42" s="214"/>
      <c r="X42" s="214"/>
      <c r="Y42" s="214"/>
      <c r="Z42" s="214"/>
      <c r="AA42" s="214">
        <v>7</v>
      </c>
      <c r="AB42" s="214"/>
      <c r="AC42" s="214"/>
      <c r="AD42" s="214"/>
      <c r="AE42" s="214"/>
      <c r="AF42" s="214"/>
      <c r="AG42" s="214">
        <v>8</v>
      </c>
      <c r="AH42" s="214"/>
      <c r="AI42" s="214"/>
      <c r="AJ42" s="214"/>
      <c r="AK42" s="214"/>
      <c r="AL42" s="214">
        <v>9</v>
      </c>
      <c r="AM42" s="226"/>
      <c r="AN42" s="132"/>
    </row>
    <row r="43" spans="1:40" ht="15" customHeight="1">
      <c r="A43" s="133" t="s">
        <v>271</v>
      </c>
      <c r="B43" s="211"/>
      <c r="C43" s="212"/>
      <c r="D43" s="212"/>
      <c r="E43" s="212"/>
      <c r="F43" s="213"/>
      <c r="G43" s="212"/>
      <c r="H43" s="214"/>
      <c r="I43" s="214"/>
      <c r="J43" s="214"/>
      <c r="K43" s="214"/>
      <c r="L43" s="214"/>
      <c r="M43" s="214"/>
      <c r="N43" s="214"/>
      <c r="O43" s="214"/>
      <c r="P43" s="214"/>
      <c r="Q43" s="214"/>
      <c r="R43" s="214">
        <v>6</v>
      </c>
      <c r="S43" s="214"/>
      <c r="T43" s="214"/>
      <c r="U43" s="214"/>
      <c r="V43" s="214"/>
      <c r="W43" s="214"/>
      <c r="X43" s="214">
        <v>7</v>
      </c>
      <c r="Y43" s="214"/>
      <c r="Z43" s="214"/>
      <c r="AA43" s="214"/>
      <c r="AB43" s="214"/>
      <c r="AC43" s="214"/>
      <c r="AD43" s="214">
        <v>8</v>
      </c>
      <c r="AE43" s="214"/>
      <c r="AF43" s="214"/>
      <c r="AG43" s="215"/>
      <c r="AH43" s="215"/>
      <c r="AI43" s="215"/>
      <c r="AJ43" s="215">
        <v>9</v>
      </c>
      <c r="AK43" s="216"/>
      <c r="AL43" s="216"/>
      <c r="AM43" s="132"/>
    </row>
    <row r="44" spans="1:40" s="133" customFormat="1" ht="15" customHeight="1">
      <c r="A44" s="133" t="s">
        <v>272</v>
      </c>
      <c r="B44" s="217"/>
      <c r="C44" s="217"/>
      <c r="D44" s="217"/>
      <c r="E44" s="217"/>
      <c r="F44" s="217"/>
      <c r="G44" s="217"/>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row>
    <row r="45" spans="1:40" s="133" customFormat="1" ht="15" customHeight="1">
      <c r="A45" s="133" t="s">
        <v>273</v>
      </c>
      <c r="B45" s="217"/>
      <c r="C45" s="217"/>
      <c r="D45" s="217"/>
      <c r="E45" s="217"/>
      <c r="F45" s="217"/>
      <c r="G45" s="217"/>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row>
    <row r="46" spans="1:40" s="133" customFormat="1" ht="15" customHeight="1">
      <c r="A46" s="217" t="s">
        <v>334</v>
      </c>
      <c r="C46" s="217"/>
      <c r="D46" s="217"/>
      <c r="E46" s="217"/>
      <c r="F46" s="217"/>
      <c r="G46" s="217"/>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row>
    <row r="47" spans="1:40" s="133" customFormat="1" ht="15" customHeight="1">
      <c r="A47" s="133" t="s">
        <v>274</v>
      </c>
      <c r="B47" s="217"/>
      <c r="C47" s="217"/>
      <c r="D47" s="217"/>
      <c r="E47" s="217"/>
      <c r="F47" s="217"/>
      <c r="G47" s="217"/>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row>
    <row r="48" spans="1:40" s="133" customFormat="1" ht="15" customHeight="1">
      <c r="A48" s="133" t="s">
        <v>275</v>
      </c>
      <c r="B48" s="217"/>
      <c r="C48" s="217"/>
      <c r="D48" s="217"/>
      <c r="E48" s="217"/>
      <c r="F48" s="217"/>
      <c r="G48" s="217"/>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row>
    <row r="49" spans="1:7" ht="15" customHeight="1">
      <c r="A49" s="133" t="s">
        <v>276</v>
      </c>
      <c r="B49" s="134"/>
      <c r="C49" s="133"/>
      <c r="D49" s="133"/>
      <c r="E49" s="133"/>
      <c r="F49" s="133"/>
      <c r="G49" s="133"/>
    </row>
    <row r="50" spans="1:7" ht="15" customHeight="1">
      <c r="A50" s="133" t="s">
        <v>277</v>
      </c>
      <c r="B50" s="134"/>
      <c r="C50" s="133"/>
      <c r="D50" s="133"/>
      <c r="E50" s="133"/>
      <c r="F50" s="133"/>
      <c r="G50" s="133"/>
    </row>
    <row r="51" spans="1:7" ht="15" customHeight="1">
      <c r="A51" s="133"/>
      <c r="B51" s="197" t="s">
        <v>278</v>
      </c>
      <c r="C51" s="487" t="s">
        <v>279</v>
      </c>
      <c r="D51" s="487"/>
      <c r="E51" s="487"/>
      <c r="F51" s="133"/>
      <c r="G51" s="133"/>
    </row>
    <row r="52" spans="1:7" ht="15" customHeight="1">
      <c r="A52" s="133"/>
      <c r="B52" s="218" t="s">
        <v>280</v>
      </c>
      <c r="C52" s="481" t="s">
        <v>281</v>
      </c>
      <c r="D52" s="481"/>
      <c r="E52" s="481"/>
      <c r="F52" s="133"/>
      <c r="G52" s="133"/>
    </row>
    <row r="53" spans="1:7" ht="15" customHeight="1">
      <c r="A53" s="133"/>
      <c r="B53" s="218" t="s">
        <v>282</v>
      </c>
      <c r="C53" s="481" t="s">
        <v>283</v>
      </c>
      <c r="D53" s="481"/>
      <c r="E53" s="481"/>
      <c r="F53" s="133"/>
      <c r="G53" s="133"/>
    </row>
    <row r="54" spans="1:7" ht="15" customHeight="1">
      <c r="A54" s="133"/>
      <c r="B54" s="218" t="s">
        <v>284</v>
      </c>
      <c r="C54" s="481" t="s">
        <v>285</v>
      </c>
      <c r="D54" s="481"/>
      <c r="E54" s="481"/>
      <c r="F54" s="133"/>
      <c r="G54" s="133"/>
    </row>
    <row r="55" spans="1:7" ht="15" customHeight="1">
      <c r="A55" s="133"/>
      <c r="B55" s="218" t="s">
        <v>286</v>
      </c>
      <c r="C55" s="481" t="s">
        <v>287</v>
      </c>
      <c r="D55" s="481"/>
      <c r="E55" s="481"/>
      <c r="F55" s="133"/>
      <c r="G55" s="133"/>
    </row>
    <row r="56" spans="1:7" ht="15" customHeight="1">
      <c r="A56" s="133"/>
      <c r="B56" s="133" t="s">
        <v>288</v>
      </c>
      <c r="C56" s="133"/>
      <c r="D56" s="133"/>
      <c r="E56" s="133"/>
      <c r="F56" s="133"/>
      <c r="G56" s="133"/>
    </row>
    <row r="57" spans="1:7" ht="15" customHeight="1">
      <c r="A57" s="133"/>
      <c r="B57" s="133" t="s">
        <v>289</v>
      </c>
      <c r="C57" s="133"/>
      <c r="D57" s="133"/>
      <c r="E57" s="133"/>
      <c r="F57" s="133"/>
      <c r="G57" s="133"/>
    </row>
    <row r="58" spans="1:7" ht="15" customHeight="1">
      <c r="A58" s="133"/>
      <c r="B58" s="133" t="s">
        <v>290</v>
      </c>
      <c r="C58" s="133"/>
      <c r="D58" s="133"/>
      <c r="E58" s="133"/>
      <c r="F58" s="133"/>
      <c r="G58" s="133"/>
    </row>
    <row r="59" spans="1:7" ht="15" customHeight="1">
      <c r="A59" s="133" t="s">
        <v>291</v>
      </c>
      <c r="B59" s="134"/>
      <c r="C59" s="133"/>
      <c r="D59" s="133"/>
      <c r="E59" s="133"/>
      <c r="F59" s="133"/>
      <c r="G59" s="133"/>
    </row>
    <row r="60" spans="1:7" ht="15" customHeight="1">
      <c r="A60" s="133" t="s">
        <v>335</v>
      </c>
      <c r="B60" s="134"/>
      <c r="C60" s="133"/>
      <c r="D60" s="133"/>
      <c r="E60" s="133"/>
      <c r="F60" s="133"/>
      <c r="G60" s="133"/>
    </row>
    <row r="61" spans="1:7" ht="15" customHeight="1">
      <c r="A61" s="133" t="s">
        <v>293</v>
      </c>
      <c r="B61" s="134"/>
      <c r="C61" s="133"/>
      <c r="D61" s="133"/>
      <c r="E61" s="133"/>
      <c r="F61" s="133"/>
      <c r="G61" s="133"/>
    </row>
    <row r="62" spans="1:7" ht="15" customHeight="1">
      <c r="A62" s="133" t="s">
        <v>294</v>
      </c>
      <c r="B62" s="134"/>
      <c r="C62" s="133"/>
      <c r="D62" s="133"/>
      <c r="E62" s="133"/>
      <c r="F62" s="133"/>
      <c r="G62" s="133"/>
    </row>
    <row r="63" spans="1:7" ht="15" customHeight="1">
      <c r="A63" s="133" t="s">
        <v>295</v>
      </c>
      <c r="B63" s="134"/>
      <c r="C63" s="133"/>
      <c r="D63" s="133"/>
      <c r="E63" s="133"/>
      <c r="F63" s="133"/>
      <c r="G63" s="133"/>
    </row>
    <row r="64" spans="1:7" ht="15" customHeight="1">
      <c r="A64" s="133" t="s">
        <v>296</v>
      </c>
      <c r="B64" s="134"/>
      <c r="C64" s="133"/>
      <c r="D64" s="133"/>
      <c r="E64" s="133"/>
      <c r="F64" s="133"/>
      <c r="G64" s="133"/>
    </row>
    <row r="65" spans="1:7" ht="15" customHeight="1">
      <c r="A65" s="133"/>
      <c r="B65" s="133" t="s">
        <v>297</v>
      </c>
      <c r="C65" s="133"/>
      <c r="D65" s="133"/>
      <c r="E65" s="133"/>
      <c r="F65" s="133"/>
      <c r="G65" s="133"/>
    </row>
    <row r="66" spans="1:7" ht="15" customHeight="1">
      <c r="A66" s="133"/>
      <c r="B66" s="133" t="s">
        <v>298</v>
      </c>
      <c r="C66" s="133"/>
      <c r="D66" s="133"/>
      <c r="E66" s="133"/>
      <c r="F66" s="133"/>
      <c r="G66" s="133"/>
    </row>
    <row r="67" spans="1:7" ht="15" customHeight="1">
      <c r="A67" s="133" t="s">
        <v>299</v>
      </c>
      <c r="B67" s="134"/>
      <c r="C67" s="133"/>
      <c r="D67" s="133"/>
      <c r="E67" s="133"/>
      <c r="F67" s="133"/>
      <c r="G67" s="133"/>
    </row>
    <row r="68" spans="1:7" ht="15" customHeight="1">
      <c r="A68" s="133" t="s">
        <v>300</v>
      </c>
      <c r="B68" s="134"/>
      <c r="C68" s="133"/>
      <c r="D68" s="133"/>
      <c r="E68" s="133"/>
      <c r="F68" s="133"/>
      <c r="G68" s="133"/>
    </row>
    <row r="69" spans="1:7" ht="15" customHeight="1">
      <c r="A69" s="133" t="s">
        <v>301</v>
      </c>
      <c r="B69" s="134"/>
      <c r="C69" s="133"/>
      <c r="D69" s="133"/>
      <c r="E69" s="133"/>
      <c r="F69" s="133"/>
      <c r="G69" s="133"/>
    </row>
    <row r="70" spans="1:7" ht="15" customHeight="1">
      <c r="A70" s="133" t="s">
        <v>302</v>
      </c>
      <c r="B70" s="134"/>
      <c r="C70" s="133"/>
      <c r="D70" s="133"/>
      <c r="E70" s="133"/>
      <c r="F70" s="133"/>
      <c r="G70" s="133"/>
    </row>
    <row r="71" spans="1:7" ht="15" customHeight="1">
      <c r="A71" s="133" t="s">
        <v>303</v>
      </c>
      <c r="B71" s="134"/>
      <c r="C71" s="133"/>
      <c r="D71" s="133"/>
      <c r="E71" s="133"/>
      <c r="F71" s="133"/>
      <c r="G71" s="133"/>
    </row>
    <row r="72" spans="1:7" ht="15" customHeight="1">
      <c r="A72" s="133" t="s">
        <v>304</v>
      </c>
      <c r="B72" s="134"/>
      <c r="C72" s="133"/>
      <c r="D72" s="133"/>
      <c r="E72" s="133"/>
      <c r="F72" s="133"/>
      <c r="G72" s="133"/>
    </row>
    <row r="73" spans="1:7" ht="15" customHeight="1">
      <c r="A73" s="133" t="s">
        <v>305</v>
      </c>
      <c r="B73" s="134"/>
      <c r="C73" s="133"/>
      <c r="D73" s="133"/>
      <c r="E73" s="133"/>
      <c r="F73" s="133"/>
      <c r="G73" s="133"/>
    </row>
    <row r="74" spans="1:7" ht="15" customHeight="1">
      <c r="A74" s="133" t="s">
        <v>306</v>
      </c>
      <c r="B74" s="134"/>
      <c r="C74" s="133"/>
      <c r="D74" s="133"/>
      <c r="E74" s="133"/>
      <c r="F74" s="133"/>
      <c r="G74" s="133"/>
    </row>
  </sheetData>
  <mergeCells count="102">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D38:AF38"/>
    <mergeCell ref="C37:D37"/>
    <mergeCell ref="E37:H37"/>
    <mergeCell ref="I37:N37"/>
    <mergeCell ref="O37:T37"/>
    <mergeCell ref="U37:Z37"/>
    <mergeCell ref="AA37:AF37"/>
    <mergeCell ref="AM29:AN29"/>
    <mergeCell ref="AM30:AN30"/>
    <mergeCell ref="AM31:AN31"/>
    <mergeCell ref="A32:E32"/>
    <mergeCell ref="AM32:AN33"/>
    <mergeCell ref="A33:E33"/>
    <mergeCell ref="AG37:AK37"/>
    <mergeCell ref="AL37:AM37"/>
    <mergeCell ref="C54:E54"/>
    <mergeCell ref="C55:E55"/>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G41:AK41"/>
    <mergeCell ref="AL41:AM41"/>
    <mergeCell ref="C51:E51"/>
    <mergeCell ref="C52:E52"/>
    <mergeCell ref="C53:E53"/>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s>
  <phoneticPr fontId="4"/>
  <dataValidations count="5">
    <dataValidation allowBlank="1" showInputMessage="1" sqref="B12:B13" xr:uid="{994A1906-AF35-4410-B12D-1998A6330F0C}"/>
    <dataValidation type="list" allowBlank="1" showInputMessage="1" sqref="B14:B31" xr:uid="{DA7CE29B-EBDA-465A-97F5-AFAC8FFC107F}">
      <formula1>INDIRECT($AK$1)</formula1>
    </dataValidation>
    <dataValidation type="list" allowBlank="1" showInputMessage="1" showErrorMessage="1" sqref="AK3:AN3" xr:uid="{94FBB467-C4B0-4B57-92C8-7622A742B10F}">
      <formula1>"４週,歴月"</formula1>
    </dataValidation>
    <dataValidation type="list" allowBlank="1" showInputMessage="1" showErrorMessage="1" sqref="AK4:AN4" xr:uid="{FA0B550F-CA98-4578-99A1-C11B3D8EEDDE}">
      <formula1>"予定,実績"</formula1>
    </dataValidation>
    <dataValidation type="list" allowBlank="1" showInputMessage="1" showErrorMessage="1" sqref="C12:C31" xr:uid="{D19418B2-02AA-4B85-9DD3-30A562A53CA7}">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rowBreaks count="1" manualBreakCount="1">
    <brk id="34" max="3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ABAE9-96B7-4C19-94DF-666D0DFA7A94}">
  <dimension ref="A1:AO81"/>
  <sheetViews>
    <sheetView showGridLines="0" view="pageBreakPreview" zoomScaleNormal="100" zoomScaleSheetLayoutView="100" workbookViewId="0"/>
  </sheetViews>
  <sheetFormatPr defaultColWidth="9.125" defaultRowHeight="21" customHeight="1"/>
  <cols>
    <col min="1" max="1" width="2.875" style="189" customWidth="1"/>
    <col min="2" max="2" width="16" style="184" customWidth="1"/>
    <col min="3" max="3" width="7.375" style="189" customWidth="1"/>
    <col min="4" max="5" width="8.5" style="189" customWidth="1"/>
    <col min="6" max="36" width="2.875" style="189" customWidth="1"/>
    <col min="37" max="37" width="7.375" style="189" customWidth="1"/>
    <col min="38" max="39" width="8.5" style="189" customWidth="1"/>
    <col min="40" max="40" width="6.25" style="189" customWidth="1"/>
    <col min="41" max="16384" width="9.125" style="189"/>
  </cols>
  <sheetData>
    <row r="1" spans="1:41" ht="20.100000000000001" customHeight="1">
      <c r="A1" s="183" t="s">
        <v>344</v>
      </c>
      <c r="C1" s="185"/>
      <c r="D1" s="185"/>
      <c r="E1" s="185"/>
      <c r="F1" s="185"/>
      <c r="G1" s="185"/>
      <c r="H1" s="185"/>
      <c r="I1" s="185"/>
      <c r="J1" s="185"/>
      <c r="K1" s="185"/>
      <c r="L1" s="185"/>
      <c r="M1" s="185"/>
      <c r="N1" s="185"/>
      <c r="O1" s="185"/>
      <c r="P1" s="185"/>
      <c r="Q1" s="185"/>
      <c r="R1" s="185"/>
      <c r="S1" s="185"/>
      <c r="T1" s="185"/>
      <c r="U1" s="185"/>
      <c r="V1" s="185"/>
      <c r="W1" s="185"/>
      <c r="X1" s="186"/>
      <c r="Y1" s="186"/>
      <c r="Z1" s="132"/>
      <c r="AA1" s="132"/>
      <c r="AB1" s="132"/>
      <c r="AC1" s="132"/>
      <c r="AD1" s="187"/>
      <c r="AE1" s="187"/>
      <c r="AF1" s="187"/>
      <c r="AG1" s="187"/>
      <c r="AH1" s="187"/>
      <c r="AI1" s="188" t="s">
        <v>253</v>
      </c>
      <c r="AJ1" s="188"/>
      <c r="AK1" s="497" t="s">
        <v>338</v>
      </c>
      <c r="AL1" s="497"/>
      <c r="AM1" s="497"/>
      <c r="AN1" s="497"/>
    </row>
    <row r="2" spans="1:41" ht="18" customHeight="1">
      <c r="A2" s="132"/>
      <c r="B2" s="190"/>
      <c r="C2" s="190"/>
      <c r="D2" s="190"/>
      <c r="E2" s="190"/>
      <c r="F2" s="190"/>
      <c r="G2" s="190"/>
      <c r="H2" s="190"/>
      <c r="I2" s="190"/>
      <c r="J2" s="190"/>
      <c r="K2" s="190"/>
      <c r="L2" s="190"/>
      <c r="M2" s="498"/>
      <c r="N2" s="498"/>
      <c r="O2" s="498"/>
      <c r="P2" s="498"/>
      <c r="Q2" s="499" t="s">
        <v>102</v>
      </c>
      <c r="R2" s="499"/>
      <c r="S2" s="498">
        <v>4</v>
      </c>
      <c r="T2" s="498"/>
      <c r="U2" s="499" t="s">
        <v>195</v>
      </c>
      <c r="V2" s="499"/>
      <c r="W2" s="190"/>
      <c r="X2" s="190"/>
      <c r="Y2" s="190"/>
      <c r="Z2" s="132"/>
      <c r="AA2" s="132"/>
      <c r="AC2" s="188"/>
      <c r="AD2" s="190"/>
      <c r="AE2" s="190"/>
      <c r="AF2" s="190"/>
      <c r="AG2" s="190"/>
      <c r="AH2" s="190"/>
      <c r="AI2" s="188" t="s">
        <v>254</v>
      </c>
      <c r="AJ2" s="188"/>
      <c r="AK2" s="500"/>
      <c r="AL2" s="500"/>
      <c r="AM2" s="500"/>
      <c r="AN2" s="500"/>
    </row>
    <row r="3" spans="1:41" ht="18" customHeight="1">
      <c r="A3" s="191"/>
      <c r="B3" s="191"/>
      <c r="C3" s="191"/>
      <c r="D3" s="191"/>
      <c r="E3" s="191"/>
      <c r="F3" s="191"/>
      <c r="G3" s="191"/>
      <c r="H3" s="191"/>
      <c r="I3" s="191"/>
      <c r="J3" s="191"/>
      <c r="K3" s="191"/>
      <c r="L3" s="191"/>
      <c r="M3" s="191"/>
      <c r="N3" s="191"/>
      <c r="O3" s="191"/>
      <c r="P3" s="191"/>
      <c r="Q3" s="191"/>
      <c r="R3" s="191"/>
      <c r="S3" s="191"/>
      <c r="T3" s="191"/>
      <c r="U3" s="191"/>
      <c r="V3" s="191"/>
      <c r="W3" s="191"/>
      <c r="Y3" s="192"/>
      <c r="Z3" s="192"/>
      <c r="AA3" s="192"/>
      <c r="AB3" s="132"/>
      <c r="AC3" s="192"/>
      <c r="AD3" s="192"/>
      <c r="AE3" s="192"/>
      <c r="AF3" s="192"/>
      <c r="AG3" s="192"/>
      <c r="AH3" s="192"/>
      <c r="AI3" s="193" t="s">
        <v>255</v>
      </c>
      <c r="AJ3" s="188"/>
      <c r="AK3" s="490"/>
      <c r="AL3" s="490"/>
      <c r="AM3" s="490"/>
      <c r="AN3" s="490"/>
    </row>
    <row r="4" spans="1:41" ht="18" customHeight="1">
      <c r="A4" s="191"/>
      <c r="B4" s="191"/>
      <c r="C4" s="191"/>
      <c r="D4" s="191"/>
      <c r="E4" s="191"/>
      <c r="F4" s="191"/>
      <c r="G4" s="191"/>
      <c r="H4" s="191"/>
      <c r="I4" s="191"/>
      <c r="J4" s="191"/>
      <c r="K4" s="191"/>
      <c r="L4" s="191"/>
      <c r="M4" s="191"/>
      <c r="N4" s="191"/>
      <c r="O4" s="191"/>
      <c r="P4" s="191"/>
      <c r="Q4" s="191"/>
      <c r="R4" s="191"/>
      <c r="S4" s="191"/>
      <c r="T4" s="191"/>
      <c r="U4" s="191"/>
      <c r="V4" s="191"/>
      <c r="W4" s="191"/>
      <c r="Y4" s="192"/>
      <c r="Z4" s="192"/>
      <c r="AA4" s="192"/>
      <c r="AB4" s="132"/>
      <c r="AC4" s="192"/>
      <c r="AD4" s="192"/>
      <c r="AE4" s="192"/>
      <c r="AF4" s="192"/>
      <c r="AG4" s="192"/>
      <c r="AH4" s="192"/>
      <c r="AI4" s="193" t="s">
        <v>256</v>
      </c>
      <c r="AJ4" s="188"/>
      <c r="AK4" s="490"/>
      <c r="AL4" s="490"/>
      <c r="AM4" s="490"/>
      <c r="AN4" s="490"/>
    </row>
    <row r="5" spans="1:41" ht="18" customHeight="1">
      <c r="A5" s="191"/>
      <c r="B5" s="191"/>
      <c r="C5" s="191"/>
      <c r="D5" s="191"/>
      <c r="E5" s="191"/>
      <c r="F5" s="191"/>
      <c r="G5" s="191"/>
      <c r="H5" s="191"/>
      <c r="I5" s="191"/>
      <c r="J5" s="191"/>
      <c r="K5" s="191"/>
      <c r="L5" s="191"/>
      <c r="M5" s="191"/>
      <c r="N5" s="191"/>
      <c r="O5" s="191"/>
      <c r="P5" s="191"/>
      <c r="Q5" s="191"/>
      <c r="R5" s="191"/>
      <c r="S5" s="191"/>
      <c r="T5" s="191"/>
      <c r="U5" s="191"/>
      <c r="V5" s="191"/>
      <c r="W5" s="191"/>
      <c r="Y5" s="192"/>
      <c r="Z5" s="192"/>
      <c r="AA5" s="192"/>
      <c r="AB5" s="132"/>
      <c r="AC5" s="192"/>
      <c r="AD5" s="192"/>
      <c r="AE5" s="192"/>
      <c r="AF5" s="227"/>
      <c r="AG5" s="227"/>
      <c r="AH5" s="227"/>
      <c r="AI5" s="228" t="s">
        <v>327</v>
      </c>
      <c r="AJ5" s="188"/>
      <c r="AK5" s="490"/>
      <c r="AL5" s="490"/>
      <c r="AM5" s="490"/>
      <c r="AN5" s="490"/>
    </row>
    <row r="6" spans="1:41" ht="18" customHeight="1">
      <c r="A6" s="191"/>
      <c r="B6" s="191"/>
      <c r="C6" s="191"/>
      <c r="D6" s="191"/>
      <c r="E6" s="191"/>
      <c r="F6" s="191"/>
      <c r="G6" s="191"/>
      <c r="H6" s="191"/>
      <c r="I6" s="191"/>
      <c r="J6" s="191"/>
      <c r="K6" s="191"/>
      <c r="L6" s="191"/>
      <c r="M6" s="191"/>
      <c r="N6" s="191"/>
      <c r="O6" s="191"/>
      <c r="P6" s="191"/>
      <c r="Q6" s="191"/>
      <c r="R6" s="191"/>
      <c r="S6" s="191"/>
      <c r="U6" s="191"/>
      <c r="V6" s="191"/>
      <c r="W6" s="191"/>
      <c r="Y6" s="192"/>
      <c r="Z6" s="192"/>
      <c r="AA6" s="192"/>
      <c r="AB6" s="132"/>
      <c r="AC6" s="192"/>
      <c r="AD6" s="192"/>
      <c r="AE6" s="192"/>
      <c r="AF6" s="192"/>
      <c r="AG6" s="193" t="s">
        <v>257</v>
      </c>
      <c r="AH6" s="509"/>
      <c r="AI6" s="509"/>
      <c r="AJ6" s="509"/>
      <c r="AK6" s="192" t="s">
        <v>258</v>
      </c>
      <c r="AL6" s="219"/>
      <c r="AM6" s="192" t="s">
        <v>259</v>
      </c>
      <c r="AN6" s="132"/>
    </row>
    <row r="7" spans="1:41" ht="9.9499999999999993" customHeight="1">
      <c r="A7" s="132"/>
      <c r="B7" s="195"/>
      <c r="C7" s="195"/>
      <c r="D7" s="195"/>
      <c r="E7" s="195"/>
      <c r="F7" s="195"/>
      <c r="G7" s="195"/>
      <c r="H7" s="195"/>
      <c r="I7" s="195"/>
      <c r="J7" s="195"/>
      <c r="K7" s="195"/>
      <c r="L7" s="195"/>
      <c r="M7" s="195"/>
      <c r="N7" s="195"/>
      <c r="O7" s="195"/>
      <c r="P7" s="195"/>
      <c r="Q7" s="195"/>
      <c r="R7" s="195"/>
      <c r="S7" s="195"/>
      <c r="T7" s="195"/>
      <c r="U7" s="195"/>
      <c r="V7" s="195"/>
      <c r="W7" s="195"/>
      <c r="X7" s="190"/>
      <c r="Y7" s="190"/>
      <c r="Z7" s="190"/>
      <c r="AA7" s="190"/>
      <c r="AB7" s="190"/>
      <c r="AC7" s="190"/>
      <c r="AD7" s="190"/>
      <c r="AE7" s="190"/>
      <c r="AF7" s="190"/>
      <c r="AG7" s="190"/>
      <c r="AH7" s="190"/>
      <c r="AI7" s="190"/>
      <c r="AJ7" s="190"/>
      <c r="AK7" s="190"/>
      <c r="AL7" s="190"/>
      <c r="AM7" s="132"/>
      <c r="AN7" s="132"/>
    </row>
    <row r="8" spans="1:41" ht="15" customHeight="1">
      <c r="A8" s="485" t="s">
        <v>260</v>
      </c>
      <c r="B8" s="510" t="s">
        <v>261</v>
      </c>
      <c r="C8" s="492" t="s">
        <v>262</v>
      </c>
      <c r="D8" s="487" t="s">
        <v>263</v>
      </c>
      <c r="E8" s="483" t="s">
        <v>264</v>
      </c>
      <c r="F8" s="495" t="s">
        <v>265</v>
      </c>
      <c r="G8" s="495"/>
      <c r="H8" s="495"/>
      <c r="I8" s="495"/>
      <c r="J8" s="495"/>
      <c r="K8" s="495"/>
      <c r="L8" s="495"/>
      <c r="M8" s="495"/>
      <c r="N8" s="495"/>
      <c r="O8" s="495"/>
      <c r="P8" s="495"/>
      <c r="Q8" s="495"/>
      <c r="R8" s="495"/>
      <c r="S8" s="495"/>
      <c r="T8" s="495"/>
      <c r="U8" s="495"/>
      <c r="V8" s="495"/>
      <c r="W8" s="495"/>
      <c r="X8" s="495"/>
      <c r="Y8" s="495"/>
      <c r="Z8" s="495"/>
      <c r="AA8" s="495"/>
      <c r="AB8" s="495"/>
      <c r="AC8" s="495"/>
      <c r="AD8" s="495"/>
      <c r="AE8" s="495"/>
      <c r="AF8" s="495"/>
      <c r="AG8" s="495"/>
      <c r="AH8" s="495"/>
      <c r="AI8" s="495"/>
      <c r="AJ8" s="495"/>
      <c r="AK8" s="496" t="s">
        <v>266</v>
      </c>
      <c r="AL8" s="488" t="s">
        <v>267</v>
      </c>
      <c r="AM8" s="489" t="s">
        <v>268</v>
      </c>
      <c r="AN8" s="489"/>
    </row>
    <row r="9" spans="1:41" ht="15" customHeight="1">
      <c r="A9" s="485"/>
      <c r="B9" s="511"/>
      <c r="C9" s="493"/>
      <c r="D9" s="487"/>
      <c r="E9" s="483"/>
      <c r="F9" s="487" t="s">
        <v>142</v>
      </c>
      <c r="G9" s="487"/>
      <c r="H9" s="487"/>
      <c r="I9" s="487"/>
      <c r="J9" s="487"/>
      <c r="K9" s="487"/>
      <c r="L9" s="487"/>
      <c r="M9" s="487" t="s">
        <v>143</v>
      </c>
      <c r="N9" s="487"/>
      <c r="O9" s="487"/>
      <c r="P9" s="487"/>
      <c r="Q9" s="487"/>
      <c r="R9" s="487"/>
      <c r="S9" s="487"/>
      <c r="T9" s="487" t="s">
        <v>144</v>
      </c>
      <c r="U9" s="487"/>
      <c r="V9" s="487"/>
      <c r="W9" s="487"/>
      <c r="X9" s="487"/>
      <c r="Y9" s="487"/>
      <c r="Z9" s="487"/>
      <c r="AA9" s="487" t="s">
        <v>145</v>
      </c>
      <c r="AB9" s="487"/>
      <c r="AC9" s="487"/>
      <c r="AD9" s="487"/>
      <c r="AE9" s="487"/>
      <c r="AF9" s="487"/>
      <c r="AG9" s="487"/>
      <c r="AH9" s="487" t="s">
        <v>269</v>
      </c>
      <c r="AI9" s="487"/>
      <c r="AJ9" s="487"/>
      <c r="AK9" s="496"/>
      <c r="AL9" s="488"/>
      <c r="AM9" s="489"/>
      <c r="AN9" s="489"/>
    </row>
    <row r="10" spans="1:41" ht="15" customHeight="1">
      <c r="A10" s="485"/>
      <c r="B10" s="512" t="s">
        <v>308</v>
      </c>
      <c r="C10" s="493"/>
      <c r="D10" s="487"/>
      <c r="E10" s="483"/>
      <c r="F10" s="199">
        <f>DATE($M$2,$S$2,1)</f>
        <v>92</v>
      </c>
      <c r="G10" s="199">
        <f>DATE($M$2,$S$2,2)</f>
        <v>93</v>
      </c>
      <c r="H10" s="199">
        <f>DATE($M$2,$S$2,3)</f>
        <v>94</v>
      </c>
      <c r="I10" s="199">
        <f>DATE($M$2,$S$2,4)</f>
        <v>95</v>
      </c>
      <c r="J10" s="199">
        <f>DATE($M$2,$S$2,5)</f>
        <v>96</v>
      </c>
      <c r="K10" s="199">
        <f>DATE($M$2,$S$2,6)</f>
        <v>97</v>
      </c>
      <c r="L10" s="199">
        <f>DATE($M$2,$S$2,7)</f>
        <v>98</v>
      </c>
      <c r="M10" s="199">
        <f>DATE($M$2,$S$2,8)</f>
        <v>99</v>
      </c>
      <c r="N10" s="199">
        <f>DATE($M$2,$S$2,9)</f>
        <v>100</v>
      </c>
      <c r="O10" s="199">
        <f>DATE($M$2,$S$2,10)</f>
        <v>101</v>
      </c>
      <c r="P10" s="199">
        <f>DATE($M$2,$S$2,11)</f>
        <v>102</v>
      </c>
      <c r="Q10" s="199">
        <f>DATE($M$2,$S$2,12)</f>
        <v>103</v>
      </c>
      <c r="R10" s="199">
        <f>DATE($M$2,$S$2,13)</f>
        <v>104</v>
      </c>
      <c r="S10" s="199">
        <f>DATE($M$2,$S$2,14)</f>
        <v>105</v>
      </c>
      <c r="T10" s="199">
        <f>DATE($M$2,$S$2,15)</f>
        <v>106</v>
      </c>
      <c r="U10" s="199">
        <f>DATE($M$2,$S$2,16)</f>
        <v>107</v>
      </c>
      <c r="V10" s="199">
        <f>DATE($M$2,$S$2,17)</f>
        <v>108</v>
      </c>
      <c r="W10" s="199">
        <f>DATE($M$2,$S$2,18)</f>
        <v>109</v>
      </c>
      <c r="X10" s="199">
        <f>DATE($M$2,$S$2,19)</f>
        <v>110</v>
      </c>
      <c r="Y10" s="199">
        <f>DATE($M$2,$S$2,20)</f>
        <v>111</v>
      </c>
      <c r="Z10" s="199">
        <f>DATE($M$2,$S$2,21)</f>
        <v>112</v>
      </c>
      <c r="AA10" s="199">
        <f>DATE($M$2,$S$2,22)</f>
        <v>113</v>
      </c>
      <c r="AB10" s="199">
        <f>DATE($M$2,$S$2,23)</f>
        <v>114</v>
      </c>
      <c r="AC10" s="199">
        <f>DATE($M$2,$S$2,24)</f>
        <v>115</v>
      </c>
      <c r="AD10" s="199">
        <f>DATE($M$2,$S$2,25)</f>
        <v>116</v>
      </c>
      <c r="AE10" s="199">
        <f>DATE($M$2,$S$2,26)</f>
        <v>117</v>
      </c>
      <c r="AF10" s="199">
        <f>DATE($M$2,$S$2,27)</f>
        <v>118</v>
      </c>
      <c r="AG10" s="199">
        <f>DATE($M$2,$S$2,28)</f>
        <v>119</v>
      </c>
      <c r="AH10" s="199">
        <f>IF(DAY(EOMONTH(F10,0))&lt;29,"",DATE($M$2,$S$2,29))</f>
        <v>120</v>
      </c>
      <c r="AI10" s="199">
        <f>IF(DAY(EOMONTH(F10,0))&lt;30,"",DATE($M$2,$S$2,30))</f>
        <v>121</v>
      </c>
      <c r="AJ10" s="199" t="str">
        <f>IF(DAY(EOMONTH(F10,0))&lt;31,"",DATE($M$2,$S$2,31))</f>
        <v/>
      </c>
      <c r="AK10" s="496"/>
      <c r="AL10" s="488"/>
      <c r="AM10" s="489"/>
      <c r="AN10" s="489"/>
    </row>
    <row r="11" spans="1:41" ht="15" customHeight="1">
      <c r="A11" s="485"/>
      <c r="B11" s="513"/>
      <c r="C11" s="494"/>
      <c r="D11" s="487"/>
      <c r="E11" s="483"/>
      <c r="F11" s="200">
        <f>DATE($M$2,$S$2,1)</f>
        <v>92</v>
      </c>
      <c r="G11" s="200">
        <f>DATE($M$2,$S$2,2)</f>
        <v>93</v>
      </c>
      <c r="H11" s="200">
        <f>DATE($M$2,$S$2,3)</f>
        <v>94</v>
      </c>
      <c r="I11" s="200">
        <f>DATE($M$2,$S$2,4)</f>
        <v>95</v>
      </c>
      <c r="J11" s="200">
        <f>DATE($M$2,$S$2,5)</f>
        <v>96</v>
      </c>
      <c r="K11" s="200">
        <f>DATE($M$2,$S$2,6)</f>
        <v>97</v>
      </c>
      <c r="L11" s="200">
        <f>DATE($M$2,$S$2,7)</f>
        <v>98</v>
      </c>
      <c r="M11" s="200">
        <f>DATE($M$2,$S$2,8)</f>
        <v>99</v>
      </c>
      <c r="N11" s="200">
        <f>DATE($M$2,$S$2,9)</f>
        <v>100</v>
      </c>
      <c r="O11" s="200">
        <f>DATE($M$2,$S$2,10)</f>
        <v>101</v>
      </c>
      <c r="P11" s="200">
        <f>DATE($M$2,$S$2,11)</f>
        <v>102</v>
      </c>
      <c r="Q11" s="200">
        <f>DATE($M$2,$S$2,12)</f>
        <v>103</v>
      </c>
      <c r="R11" s="200">
        <f>DATE($M$2,$S$2,13)</f>
        <v>104</v>
      </c>
      <c r="S11" s="200">
        <f>DATE($M$2,$S$2,14)</f>
        <v>105</v>
      </c>
      <c r="T11" s="200">
        <f>DATE($M$2,$S$2,15)</f>
        <v>106</v>
      </c>
      <c r="U11" s="200">
        <f>DATE($M$2,$S$2,16)</f>
        <v>107</v>
      </c>
      <c r="V11" s="200">
        <f>DATE($M$2,$S$2,17)</f>
        <v>108</v>
      </c>
      <c r="W11" s="200">
        <f>DATE($M$2,$S$2,18)</f>
        <v>109</v>
      </c>
      <c r="X11" s="200">
        <f>DATE($M$2,$S$2,19)</f>
        <v>110</v>
      </c>
      <c r="Y11" s="200">
        <f>DATE($M$2,$S$2,20)</f>
        <v>111</v>
      </c>
      <c r="Z11" s="200">
        <f>DATE($M$2,$S$2,21)</f>
        <v>112</v>
      </c>
      <c r="AA11" s="200">
        <f>DATE($M$2,$S$2,22)</f>
        <v>113</v>
      </c>
      <c r="AB11" s="200">
        <f>DATE($M$2,$S$2,23)</f>
        <v>114</v>
      </c>
      <c r="AC11" s="200">
        <f>DATE($M$2,$S$2,24)</f>
        <v>115</v>
      </c>
      <c r="AD11" s="200">
        <f>DATE($M$2,$S$2,25)</f>
        <v>116</v>
      </c>
      <c r="AE11" s="200">
        <f>DATE($M$2,$S$2,26)</f>
        <v>117</v>
      </c>
      <c r="AF11" s="200">
        <f>DATE($M$2,$S$2,27)</f>
        <v>118</v>
      </c>
      <c r="AG11" s="200">
        <f>DATE($M$2,$S$2,28)</f>
        <v>119</v>
      </c>
      <c r="AH11" s="200">
        <f>IF(DAY(EOMONTH(F11,0))&lt;29,"",DATE($M$2,$S$2,29))</f>
        <v>120</v>
      </c>
      <c r="AI11" s="200">
        <f>IF(DAY(EOMONTH(F11,0))&lt;30,"",DATE($M$2,$S$2,30))</f>
        <v>121</v>
      </c>
      <c r="AJ11" s="200" t="str">
        <f>IF(DAY(EOMONTH(F11,0))&lt;31,"",DATE($M$2,$S$2,31))</f>
        <v/>
      </c>
      <c r="AK11" s="496"/>
      <c r="AL11" s="488"/>
      <c r="AM11" s="489"/>
      <c r="AN11" s="489"/>
    </row>
    <row r="12" spans="1:41" ht="18" customHeight="1">
      <c r="A12" s="196">
        <v>1</v>
      </c>
      <c r="B12" s="220" t="s">
        <v>309</v>
      </c>
      <c r="C12" s="202" t="s">
        <v>280</v>
      </c>
      <c r="D12" s="221"/>
      <c r="E12" s="222" t="s">
        <v>280</v>
      </c>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6">
        <f>+SUM(F12:AJ12)</f>
        <v>0</v>
      </c>
      <c r="AL12" s="207">
        <f t="shared" ref="AL12:AL32" si="0">IF($AK$3="４週",AK12/4,AK12/(DAY(EOMONTH($F$10,0))/7))</f>
        <v>0</v>
      </c>
      <c r="AM12" s="482"/>
      <c r="AN12" s="482"/>
      <c r="AO12" s="230" t="str">
        <f>IF(B12="","",IF(ISERROR(MATCH(B12,$C$38:$AM$38,0)),"その他職員",B12))</f>
        <v>その他職員</v>
      </c>
    </row>
    <row r="13" spans="1:41" ht="18" customHeight="1">
      <c r="A13" s="196">
        <v>2</v>
      </c>
      <c r="B13" s="220" t="s">
        <v>328</v>
      </c>
      <c r="C13" s="202" t="s">
        <v>282</v>
      </c>
      <c r="D13" s="221"/>
      <c r="E13" s="222" t="s">
        <v>282</v>
      </c>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6">
        <f t="shared" ref="AK13:AK33" si="1">+SUM(F13:AJ13)</f>
        <v>0</v>
      </c>
      <c r="AL13" s="207">
        <f t="shared" si="0"/>
        <v>0</v>
      </c>
      <c r="AM13" s="482"/>
      <c r="AN13" s="482"/>
      <c r="AO13" s="230" t="str">
        <f t="shared" ref="AO13:AO31" si="2">IF(B13="","",IF(ISERROR(MATCH(B13,$C$38:$AM$38,0)),"その他職員",B13))</f>
        <v>その他職員</v>
      </c>
    </row>
    <row r="14" spans="1:41" ht="18" customHeight="1">
      <c r="A14" s="196">
        <v>3</v>
      </c>
      <c r="B14" s="220" t="s">
        <v>337</v>
      </c>
      <c r="C14" s="202" t="s">
        <v>284</v>
      </c>
      <c r="D14" s="221"/>
      <c r="E14" s="222" t="s">
        <v>284</v>
      </c>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6">
        <f t="shared" si="1"/>
        <v>0</v>
      </c>
      <c r="AL14" s="207">
        <f t="shared" si="0"/>
        <v>0</v>
      </c>
      <c r="AM14" s="482"/>
      <c r="AN14" s="482"/>
      <c r="AO14" s="230" t="str">
        <f t="shared" si="2"/>
        <v>その他職員</v>
      </c>
    </row>
    <row r="15" spans="1:41" ht="18" customHeight="1">
      <c r="A15" s="196">
        <v>4</v>
      </c>
      <c r="B15" s="220" t="s">
        <v>329</v>
      </c>
      <c r="C15" s="202" t="s">
        <v>286</v>
      </c>
      <c r="D15" s="221"/>
      <c r="E15" s="222" t="s">
        <v>286</v>
      </c>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6">
        <f t="shared" si="1"/>
        <v>0</v>
      </c>
      <c r="AL15" s="207">
        <f t="shared" si="0"/>
        <v>0</v>
      </c>
      <c r="AM15" s="482"/>
      <c r="AN15" s="482"/>
      <c r="AO15" s="230" t="str">
        <f t="shared" si="2"/>
        <v>その他職員</v>
      </c>
    </row>
    <row r="16" spans="1:41" ht="18" customHeight="1">
      <c r="A16" s="196">
        <v>5</v>
      </c>
      <c r="B16" s="220" t="s">
        <v>331</v>
      </c>
      <c r="C16" s="202" t="s">
        <v>282</v>
      </c>
      <c r="D16" s="221"/>
      <c r="E16" s="222" t="s">
        <v>332</v>
      </c>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6">
        <f t="shared" si="1"/>
        <v>0</v>
      </c>
      <c r="AL16" s="207">
        <f t="shared" si="0"/>
        <v>0</v>
      </c>
      <c r="AM16" s="482"/>
      <c r="AN16" s="482"/>
      <c r="AO16" s="230" t="str">
        <f t="shared" si="2"/>
        <v>その他職員</v>
      </c>
    </row>
    <row r="17" spans="1:41" ht="18" customHeight="1">
      <c r="A17" s="196">
        <v>6</v>
      </c>
      <c r="B17" s="220"/>
      <c r="C17" s="202"/>
      <c r="D17" s="221"/>
      <c r="E17" s="222"/>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6">
        <f t="shared" si="1"/>
        <v>0</v>
      </c>
      <c r="AL17" s="207">
        <f t="shared" si="0"/>
        <v>0</v>
      </c>
      <c r="AM17" s="482"/>
      <c r="AN17" s="482"/>
      <c r="AO17" s="230" t="str">
        <f t="shared" si="2"/>
        <v/>
      </c>
    </row>
    <row r="18" spans="1:41" ht="18" customHeight="1">
      <c r="A18" s="196">
        <v>7</v>
      </c>
      <c r="B18" s="220"/>
      <c r="C18" s="202"/>
      <c r="D18" s="221"/>
      <c r="E18" s="222"/>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6">
        <f t="shared" si="1"/>
        <v>0</v>
      </c>
      <c r="AL18" s="207">
        <f t="shared" si="0"/>
        <v>0</v>
      </c>
      <c r="AM18" s="482"/>
      <c r="AN18" s="482"/>
      <c r="AO18" s="230" t="str">
        <f t="shared" si="2"/>
        <v/>
      </c>
    </row>
    <row r="19" spans="1:41" ht="18" customHeight="1">
      <c r="A19" s="196">
        <v>8</v>
      </c>
      <c r="B19" s="220"/>
      <c r="C19" s="202"/>
      <c r="D19" s="221"/>
      <c r="E19" s="222"/>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6">
        <f t="shared" si="1"/>
        <v>0</v>
      </c>
      <c r="AL19" s="207">
        <f t="shared" si="0"/>
        <v>0</v>
      </c>
      <c r="AM19" s="482"/>
      <c r="AN19" s="482"/>
      <c r="AO19" s="230" t="str">
        <f t="shared" si="2"/>
        <v/>
      </c>
    </row>
    <row r="20" spans="1:41" ht="18" customHeight="1">
      <c r="A20" s="196">
        <v>9</v>
      </c>
      <c r="B20" s="220"/>
      <c r="C20" s="202"/>
      <c r="D20" s="221"/>
      <c r="E20" s="222"/>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6">
        <f t="shared" si="1"/>
        <v>0</v>
      </c>
      <c r="AL20" s="207">
        <f t="shared" si="0"/>
        <v>0</v>
      </c>
      <c r="AM20" s="482"/>
      <c r="AN20" s="482"/>
      <c r="AO20" s="230" t="str">
        <f t="shared" si="2"/>
        <v/>
      </c>
    </row>
    <row r="21" spans="1:41" ht="18" customHeight="1">
      <c r="A21" s="196">
        <v>10</v>
      </c>
      <c r="B21" s="220"/>
      <c r="C21" s="202"/>
      <c r="D21" s="221"/>
      <c r="E21" s="222"/>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6">
        <f t="shared" si="1"/>
        <v>0</v>
      </c>
      <c r="AL21" s="207">
        <f t="shared" si="0"/>
        <v>0</v>
      </c>
      <c r="AM21" s="482"/>
      <c r="AN21" s="482"/>
      <c r="AO21" s="230" t="str">
        <f t="shared" si="2"/>
        <v/>
      </c>
    </row>
    <row r="22" spans="1:41" ht="18" customHeight="1">
      <c r="A22" s="196">
        <v>11</v>
      </c>
      <c r="B22" s="220"/>
      <c r="C22" s="202"/>
      <c r="D22" s="221"/>
      <c r="E22" s="222"/>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6">
        <f t="shared" si="1"/>
        <v>0</v>
      </c>
      <c r="AL22" s="207">
        <f t="shared" si="0"/>
        <v>0</v>
      </c>
      <c r="AM22" s="482"/>
      <c r="AN22" s="482"/>
      <c r="AO22" s="230" t="str">
        <f t="shared" si="2"/>
        <v/>
      </c>
    </row>
    <row r="23" spans="1:41" ht="18" customHeight="1">
      <c r="A23" s="196">
        <v>12</v>
      </c>
      <c r="B23" s="220"/>
      <c r="C23" s="202"/>
      <c r="D23" s="221"/>
      <c r="E23" s="222"/>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6">
        <f t="shared" si="1"/>
        <v>0</v>
      </c>
      <c r="AL23" s="207">
        <f t="shared" si="0"/>
        <v>0</v>
      </c>
      <c r="AM23" s="482"/>
      <c r="AN23" s="482"/>
      <c r="AO23" s="230" t="str">
        <f t="shared" si="2"/>
        <v/>
      </c>
    </row>
    <row r="24" spans="1:41" ht="18" customHeight="1">
      <c r="A24" s="196">
        <v>13</v>
      </c>
      <c r="B24" s="220"/>
      <c r="C24" s="202"/>
      <c r="D24" s="221"/>
      <c r="E24" s="222"/>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6">
        <f t="shared" si="1"/>
        <v>0</v>
      </c>
      <c r="AL24" s="207">
        <f t="shared" si="0"/>
        <v>0</v>
      </c>
      <c r="AM24" s="482"/>
      <c r="AN24" s="482"/>
      <c r="AO24" s="230" t="str">
        <f t="shared" si="2"/>
        <v/>
      </c>
    </row>
    <row r="25" spans="1:41" ht="18" customHeight="1">
      <c r="A25" s="196">
        <v>14</v>
      </c>
      <c r="B25" s="220"/>
      <c r="C25" s="202"/>
      <c r="D25" s="221"/>
      <c r="E25" s="222"/>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6">
        <f t="shared" si="1"/>
        <v>0</v>
      </c>
      <c r="AL25" s="207">
        <f t="shared" si="0"/>
        <v>0</v>
      </c>
      <c r="AM25" s="482"/>
      <c r="AN25" s="482"/>
      <c r="AO25" s="230" t="str">
        <f t="shared" si="2"/>
        <v/>
      </c>
    </row>
    <row r="26" spans="1:41" ht="18" customHeight="1">
      <c r="A26" s="196">
        <v>15</v>
      </c>
      <c r="B26" s="220"/>
      <c r="C26" s="202"/>
      <c r="D26" s="221"/>
      <c r="E26" s="222"/>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6">
        <f t="shared" si="1"/>
        <v>0</v>
      </c>
      <c r="AL26" s="207">
        <f t="shared" si="0"/>
        <v>0</v>
      </c>
      <c r="AM26" s="482"/>
      <c r="AN26" s="482"/>
      <c r="AO26" s="230" t="str">
        <f t="shared" si="2"/>
        <v/>
      </c>
    </row>
    <row r="27" spans="1:41" ht="18" customHeight="1">
      <c r="A27" s="196">
        <v>16</v>
      </c>
      <c r="B27" s="220"/>
      <c r="C27" s="202"/>
      <c r="D27" s="221"/>
      <c r="E27" s="222"/>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6">
        <f t="shared" si="1"/>
        <v>0</v>
      </c>
      <c r="AL27" s="207">
        <f t="shared" si="0"/>
        <v>0</v>
      </c>
      <c r="AM27" s="482"/>
      <c r="AN27" s="482"/>
      <c r="AO27" s="230" t="str">
        <f t="shared" si="2"/>
        <v/>
      </c>
    </row>
    <row r="28" spans="1:41" ht="18" customHeight="1">
      <c r="A28" s="196">
        <v>17</v>
      </c>
      <c r="B28" s="220"/>
      <c r="C28" s="202"/>
      <c r="D28" s="221"/>
      <c r="E28" s="222"/>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6">
        <f t="shared" si="1"/>
        <v>0</v>
      </c>
      <c r="AL28" s="207">
        <f t="shared" si="0"/>
        <v>0</v>
      </c>
      <c r="AM28" s="482"/>
      <c r="AN28" s="482"/>
      <c r="AO28" s="230" t="str">
        <f t="shared" si="2"/>
        <v/>
      </c>
    </row>
    <row r="29" spans="1:41" ht="18" customHeight="1">
      <c r="A29" s="196">
        <v>18</v>
      </c>
      <c r="B29" s="220"/>
      <c r="C29" s="202"/>
      <c r="D29" s="221"/>
      <c r="E29" s="222"/>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6">
        <f t="shared" si="1"/>
        <v>0</v>
      </c>
      <c r="AL29" s="207">
        <f t="shared" si="0"/>
        <v>0</v>
      </c>
      <c r="AM29" s="482"/>
      <c r="AN29" s="482"/>
      <c r="AO29" s="230" t="str">
        <f t="shared" si="2"/>
        <v/>
      </c>
    </row>
    <row r="30" spans="1:41" ht="18" customHeight="1">
      <c r="A30" s="196">
        <v>19</v>
      </c>
      <c r="B30" s="220"/>
      <c r="C30" s="202"/>
      <c r="D30" s="221"/>
      <c r="E30" s="222"/>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6">
        <f t="shared" si="1"/>
        <v>0</v>
      </c>
      <c r="AL30" s="207">
        <f t="shared" si="0"/>
        <v>0</v>
      </c>
      <c r="AM30" s="482"/>
      <c r="AN30" s="482"/>
      <c r="AO30" s="230" t="str">
        <f t="shared" si="2"/>
        <v/>
      </c>
    </row>
    <row r="31" spans="1:41" ht="18" customHeight="1">
      <c r="A31" s="196">
        <v>20</v>
      </c>
      <c r="B31" s="220"/>
      <c r="C31" s="202"/>
      <c r="D31" s="221"/>
      <c r="E31" s="222"/>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6">
        <f t="shared" si="1"/>
        <v>0</v>
      </c>
      <c r="AL31" s="207">
        <f t="shared" si="0"/>
        <v>0</v>
      </c>
      <c r="AM31" s="482"/>
      <c r="AN31" s="482"/>
      <c r="AO31" s="230" t="str">
        <f t="shared" si="2"/>
        <v/>
      </c>
    </row>
    <row r="32" spans="1:41" ht="18" customHeight="1">
      <c r="A32" s="483" t="s">
        <v>146</v>
      </c>
      <c r="B32" s="484"/>
      <c r="C32" s="484"/>
      <c r="D32" s="484"/>
      <c r="E32" s="484"/>
      <c r="F32" s="208">
        <f>+SUM(F12:F31)</f>
        <v>0</v>
      </c>
      <c r="G32" s="208">
        <f t="shared" ref="G32:AJ32" si="3">+SUM(G12:G31)</f>
        <v>0</v>
      </c>
      <c r="H32" s="208">
        <f t="shared" si="3"/>
        <v>0</v>
      </c>
      <c r="I32" s="208">
        <f t="shared" si="3"/>
        <v>0</v>
      </c>
      <c r="J32" s="208">
        <f t="shared" si="3"/>
        <v>0</v>
      </c>
      <c r="K32" s="208">
        <f t="shared" si="3"/>
        <v>0</v>
      </c>
      <c r="L32" s="208">
        <f t="shared" si="3"/>
        <v>0</v>
      </c>
      <c r="M32" s="208">
        <f t="shared" si="3"/>
        <v>0</v>
      </c>
      <c r="N32" s="208">
        <f t="shared" si="3"/>
        <v>0</v>
      </c>
      <c r="O32" s="208">
        <f t="shared" si="3"/>
        <v>0</v>
      </c>
      <c r="P32" s="208">
        <f t="shared" si="3"/>
        <v>0</v>
      </c>
      <c r="Q32" s="208">
        <f t="shared" si="3"/>
        <v>0</v>
      </c>
      <c r="R32" s="208">
        <f t="shared" si="3"/>
        <v>0</v>
      </c>
      <c r="S32" s="208">
        <f t="shared" si="3"/>
        <v>0</v>
      </c>
      <c r="T32" s="208">
        <f t="shared" si="3"/>
        <v>0</v>
      </c>
      <c r="U32" s="208">
        <f t="shared" si="3"/>
        <v>0</v>
      </c>
      <c r="V32" s="208">
        <f t="shared" si="3"/>
        <v>0</v>
      </c>
      <c r="W32" s="208">
        <f t="shared" si="3"/>
        <v>0</v>
      </c>
      <c r="X32" s="208">
        <f t="shared" si="3"/>
        <v>0</v>
      </c>
      <c r="Y32" s="208">
        <f t="shared" si="3"/>
        <v>0</v>
      </c>
      <c r="Z32" s="208">
        <f t="shared" si="3"/>
        <v>0</v>
      </c>
      <c r="AA32" s="208">
        <f t="shared" si="3"/>
        <v>0</v>
      </c>
      <c r="AB32" s="208">
        <f t="shared" si="3"/>
        <v>0</v>
      </c>
      <c r="AC32" s="208">
        <f t="shared" si="3"/>
        <v>0</v>
      </c>
      <c r="AD32" s="208">
        <f t="shared" si="3"/>
        <v>0</v>
      </c>
      <c r="AE32" s="208">
        <f t="shared" si="3"/>
        <v>0</v>
      </c>
      <c r="AF32" s="208">
        <f t="shared" si="3"/>
        <v>0</v>
      </c>
      <c r="AG32" s="208">
        <f t="shared" si="3"/>
        <v>0</v>
      </c>
      <c r="AH32" s="208">
        <f t="shared" si="3"/>
        <v>0</v>
      </c>
      <c r="AI32" s="208">
        <f t="shared" si="3"/>
        <v>0</v>
      </c>
      <c r="AJ32" s="208">
        <f t="shared" si="3"/>
        <v>0</v>
      </c>
      <c r="AK32" s="206">
        <f t="shared" si="1"/>
        <v>0</v>
      </c>
      <c r="AL32" s="207">
        <f t="shared" si="0"/>
        <v>0</v>
      </c>
      <c r="AM32" s="485"/>
      <c r="AN32" s="485"/>
      <c r="AO32" s="230"/>
    </row>
    <row r="33" spans="1:41" ht="18" customHeight="1">
      <c r="A33" s="484" t="s">
        <v>270</v>
      </c>
      <c r="B33" s="484"/>
      <c r="C33" s="484"/>
      <c r="D33" s="484"/>
      <c r="E33" s="486"/>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6">
        <f t="shared" si="1"/>
        <v>0</v>
      </c>
      <c r="AL33" s="210"/>
      <c r="AM33" s="485"/>
      <c r="AN33" s="485"/>
      <c r="AO33" s="230"/>
    </row>
    <row r="34" spans="1:41" ht="15" customHeight="1">
      <c r="A34" s="195"/>
      <c r="B34" s="195"/>
      <c r="C34" s="195"/>
      <c r="D34" s="195"/>
      <c r="E34" s="195"/>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95"/>
      <c r="AL34" s="195"/>
      <c r="AM34" s="132"/>
    </row>
    <row r="35" spans="1:41" ht="15" customHeight="1">
      <c r="A35" s="195"/>
      <c r="B35" s="195"/>
      <c r="C35" s="195"/>
      <c r="D35" s="195"/>
      <c r="E35" s="195"/>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95"/>
      <c r="AL35" s="195"/>
      <c r="AM35" s="132"/>
    </row>
    <row r="36" spans="1:41" ht="15" customHeight="1">
      <c r="A36" s="195"/>
      <c r="B36" s="195"/>
      <c r="C36" s="195"/>
      <c r="D36" s="195"/>
      <c r="E36" s="195"/>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95"/>
      <c r="AL36" s="195"/>
      <c r="AM36" s="132"/>
    </row>
    <row r="37" spans="1:41" ht="21" customHeight="1">
      <c r="A37" s="186" t="s">
        <v>318</v>
      </c>
      <c r="B37" s="189"/>
      <c r="C37" s="190"/>
      <c r="D37" s="190"/>
      <c r="E37" s="190"/>
      <c r="F37" s="190"/>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90"/>
      <c r="AM37" s="190"/>
      <c r="AN37" s="132"/>
    </row>
    <row r="38" spans="1:41" ht="24.95" customHeight="1">
      <c r="A38" s="132"/>
      <c r="B38" s="195"/>
      <c r="C38" s="501" t="e">
        <f>IF(VLOOKUP($AK$1,#REF!,C43,FALSE)=0,"-",VLOOKUP($AK$1,#REF!,C43,FALSE))</f>
        <v>#REF!</v>
      </c>
      <c r="D38" s="502"/>
      <c r="E38" s="508" t="e">
        <f>IF(VLOOKUP($AK$1,#REF!,E43,FALSE)=0,"-",VLOOKUP($AK$1,#REF!,E43,FALSE))</f>
        <v>#REF!</v>
      </c>
      <c r="F38" s="508"/>
      <c r="G38" s="508"/>
      <c r="H38" s="508"/>
      <c r="I38" s="501" t="e">
        <f>IF(VLOOKUP($AK$1,#REF!,I43,FALSE)=0,"-",VLOOKUP($AK$1,#REF!,I43,FALSE))</f>
        <v>#REF!</v>
      </c>
      <c r="J38" s="502"/>
      <c r="K38" s="502"/>
      <c r="L38" s="502"/>
      <c r="M38" s="502"/>
      <c r="N38" s="503"/>
      <c r="O38" s="501" t="e">
        <f>IF(VLOOKUP($AK$1,#REF!,O43,FALSE)=0,"-",VLOOKUP($AK$1,#REF!,O43,FALSE))</f>
        <v>#REF!</v>
      </c>
      <c r="P38" s="502"/>
      <c r="Q38" s="502"/>
      <c r="R38" s="502"/>
      <c r="S38" s="502"/>
      <c r="T38" s="503"/>
      <c r="U38" s="501" t="e">
        <f>IF(VLOOKUP($AK$1,#REF!,U43,FALSE)=0,"-",VLOOKUP($AK$1,#REF!,U43,FALSE))</f>
        <v>#REF!</v>
      </c>
      <c r="V38" s="502"/>
      <c r="W38" s="502"/>
      <c r="X38" s="502"/>
      <c r="Y38" s="502"/>
      <c r="Z38" s="503"/>
      <c r="AA38" s="501" t="e">
        <f>IF(VLOOKUP($AK$1,#REF!,AA43,FALSE)=0,"-",VLOOKUP($AK$1,#REF!,AA43,FALSE))</f>
        <v>#REF!</v>
      </c>
      <c r="AB38" s="502"/>
      <c r="AC38" s="502"/>
      <c r="AD38" s="502"/>
      <c r="AE38" s="502"/>
      <c r="AF38" s="503"/>
      <c r="AG38" s="508" t="e">
        <f>IF(VLOOKUP($AK$1,#REF!,AG43,FALSE)=0,"-",VLOOKUP($AK$1,#REF!,AG43,FALSE))</f>
        <v>#REF!</v>
      </c>
      <c r="AH38" s="508"/>
      <c r="AI38" s="508"/>
      <c r="AJ38" s="508"/>
      <c r="AK38" s="508"/>
      <c r="AL38" s="508" t="e">
        <f>IF(VLOOKUP($AK$1,#REF!,AL43,FALSE)=0,"-",VLOOKUP($AK$1,#REF!,AL43,FALSE))</f>
        <v>#REF!</v>
      </c>
      <c r="AM38" s="508"/>
      <c r="AN38" s="132"/>
    </row>
    <row r="39" spans="1:41" ht="18" customHeight="1">
      <c r="A39" s="132"/>
      <c r="B39" s="195"/>
      <c r="C39" s="224" t="s">
        <v>320</v>
      </c>
      <c r="D39" s="224" t="s">
        <v>322</v>
      </c>
      <c r="E39" s="225" t="s">
        <v>320</v>
      </c>
      <c r="F39" s="507" t="s">
        <v>322</v>
      </c>
      <c r="G39" s="507"/>
      <c r="H39" s="507"/>
      <c r="I39" s="504" t="s">
        <v>320</v>
      </c>
      <c r="J39" s="505"/>
      <c r="K39" s="506"/>
      <c r="L39" s="504" t="s">
        <v>322</v>
      </c>
      <c r="M39" s="505"/>
      <c r="N39" s="506"/>
      <c r="O39" s="504" t="s">
        <v>320</v>
      </c>
      <c r="P39" s="505"/>
      <c r="Q39" s="506"/>
      <c r="R39" s="504" t="s">
        <v>322</v>
      </c>
      <c r="S39" s="505"/>
      <c r="T39" s="506"/>
      <c r="U39" s="504" t="s">
        <v>320</v>
      </c>
      <c r="V39" s="505"/>
      <c r="W39" s="506"/>
      <c r="X39" s="504" t="s">
        <v>322</v>
      </c>
      <c r="Y39" s="505"/>
      <c r="Z39" s="506"/>
      <c r="AA39" s="504" t="s">
        <v>320</v>
      </c>
      <c r="AB39" s="505"/>
      <c r="AC39" s="506"/>
      <c r="AD39" s="504" t="s">
        <v>322</v>
      </c>
      <c r="AE39" s="505"/>
      <c r="AF39" s="506"/>
      <c r="AG39" s="504" t="s">
        <v>320</v>
      </c>
      <c r="AH39" s="505"/>
      <c r="AI39" s="506"/>
      <c r="AJ39" s="504" t="s">
        <v>322</v>
      </c>
      <c r="AK39" s="506"/>
      <c r="AL39" s="225" t="s">
        <v>319</v>
      </c>
      <c r="AM39" s="225" t="s">
        <v>321</v>
      </c>
      <c r="AN39" s="132"/>
    </row>
    <row r="40" spans="1:41" ht="18" customHeight="1">
      <c r="A40" s="132"/>
      <c r="B40" s="197" t="s">
        <v>323</v>
      </c>
      <c r="C40" s="225">
        <f>COUNTIFS($AO$12:$AO$31,C$38,$C$12:$C$31,"A",$E$12:$E$31,"*")</f>
        <v>0</v>
      </c>
      <c r="D40" s="225">
        <f>COUNTIFS($AO$12:$AO$31,C$38,$C$12:$C$31,"B",$E$12:$E$31,"*")</f>
        <v>0</v>
      </c>
      <c r="E40" s="225">
        <f>COUNTIFS($AO$12:$AO$31,E$38,$C$12:$C$31,"A",$E$12:$E$31,"*")</f>
        <v>0</v>
      </c>
      <c r="F40" s="504">
        <f>COUNTIFS($AO$12:$AO$31,E$38,$C$12:$C$31,"B",$E$12:$E$31,"*")</f>
        <v>0</v>
      </c>
      <c r="G40" s="505"/>
      <c r="H40" s="506"/>
      <c r="I40" s="504">
        <f>COUNTIFS($AO$12:$AO$31,I$38,$C$12:$C$31,"A",$E$12:$E$31,"*")</f>
        <v>0</v>
      </c>
      <c r="J40" s="505"/>
      <c r="K40" s="506"/>
      <c r="L40" s="504">
        <f>COUNTIFS($AO$12:$AO$31,I$38,$C$12:$C$31,"B",$E$12:$E$31,"*")</f>
        <v>0</v>
      </c>
      <c r="M40" s="505"/>
      <c r="N40" s="506"/>
      <c r="O40" s="504">
        <f>COUNTIFS($AO$12:$AO$31,O$38,$C$12:$C$31,"A",$E$12:$E$31,"*")</f>
        <v>0</v>
      </c>
      <c r="P40" s="505"/>
      <c r="Q40" s="506"/>
      <c r="R40" s="504">
        <f>COUNTIFS($AO$12:$AO$31,O$38,$C$12:$C$31,"B",$E$12:$E$31,"*")</f>
        <v>0</v>
      </c>
      <c r="S40" s="505"/>
      <c r="T40" s="506"/>
      <c r="U40" s="504">
        <f>COUNTIFS($AO$12:$AO$31,U$38,$C$12:$C$31,"A",$E$12:$E$31,"*")</f>
        <v>0</v>
      </c>
      <c r="V40" s="505"/>
      <c r="W40" s="506"/>
      <c r="X40" s="504">
        <f>COUNTIFS($AO$12:$AO$31,U$38,$C$12:$C$31,"B",$E$12:$E$31,"*")</f>
        <v>0</v>
      </c>
      <c r="Y40" s="505"/>
      <c r="Z40" s="506"/>
      <c r="AA40" s="504">
        <f>COUNTIFS($AO$12:$AO$31,AA$38,$C$12:$C$31,"A",$E$12:$E$31,"*")</f>
        <v>0</v>
      </c>
      <c r="AB40" s="505"/>
      <c r="AC40" s="506"/>
      <c r="AD40" s="504">
        <f>COUNTIFS($AO$12:$AO$31,AA$38,$C$12:$C$31,"B",$E$12:$E$31,"*")</f>
        <v>0</v>
      </c>
      <c r="AE40" s="505"/>
      <c r="AF40" s="506"/>
      <c r="AG40" s="504">
        <f>COUNTIFS($AO$12:$AO$31,AG$38,$C$12:$C$31,"A",$E$12:$E$31,"*")</f>
        <v>0</v>
      </c>
      <c r="AH40" s="505"/>
      <c r="AI40" s="506"/>
      <c r="AJ40" s="504">
        <f>COUNTIFS($AO$12:$AO$31,AG$38,$C$12:$C$31,"B",$E$12:$E$31,"*")</f>
        <v>0</v>
      </c>
      <c r="AK40" s="506"/>
      <c r="AL40" s="225">
        <f>COUNTIFS($AO$12:$AO$31,AL$38,$C$12:$C$31,"A",$E$12:$E$31,"*")</f>
        <v>0</v>
      </c>
      <c r="AM40" s="225">
        <f>COUNTIFS($AO$12:$AO$31,AL$38,$C$12:$C$31,"B",$E$12:$E$31,"*")</f>
        <v>0</v>
      </c>
      <c r="AN40" s="132"/>
    </row>
    <row r="41" spans="1:41" ht="18" customHeight="1">
      <c r="A41" s="132"/>
      <c r="B41" s="198" t="s">
        <v>324</v>
      </c>
      <c r="C41" s="225">
        <f>COUNTIFS($AO$12:$AO$31,C$38,$C$12:$C$31,"C",$E$12:$E$31,"*")</f>
        <v>0</v>
      </c>
      <c r="D41" s="225">
        <f>COUNTIFS($AO$12:$AO$31,C$38,$C$12:$C$31,"D",$E$12:$E$31,"*")</f>
        <v>0</v>
      </c>
      <c r="E41" s="225">
        <f>COUNTIFS($AO$12:$AO$31,E$38,$C$12:$C$31,"C",$E$12:$E$31,"*")</f>
        <v>0</v>
      </c>
      <c r="F41" s="504">
        <f>COUNTIFS($AO$12:$AO$31,E$38,$C$12:$C$31,"D",$E$12:$E$31,"*")</f>
        <v>0</v>
      </c>
      <c r="G41" s="505"/>
      <c r="H41" s="506"/>
      <c r="I41" s="504">
        <f>COUNTIFS($AO$12:$AO$31,I$38,$C$12:$C$31,"C",$E$12:$E$31,"*")</f>
        <v>0</v>
      </c>
      <c r="J41" s="505"/>
      <c r="K41" s="506"/>
      <c r="L41" s="504">
        <f>COUNTIFS($AO$12:$AO$31,I$38,$C$12:$C$31,"D",$E$12:$E$31,"*")</f>
        <v>0</v>
      </c>
      <c r="M41" s="505"/>
      <c r="N41" s="506"/>
      <c r="O41" s="504">
        <f>COUNTIFS($AO$12:$AO$31,O$38,$C$12:$C$31,"C",$E$12:$E$31,"*")</f>
        <v>0</v>
      </c>
      <c r="P41" s="505"/>
      <c r="Q41" s="506"/>
      <c r="R41" s="504">
        <f>COUNTIFS($AO$12:$AO$31,O$38,$C$12:$C$31,"D",$E$12:$E$31,"*")</f>
        <v>0</v>
      </c>
      <c r="S41" s="505"/>
      <c r="T41" s="506"/>
      <c r="U41" s="504">
        <f>COUNTIFS($AO$12:$AO$31,U$38,$C$12:$C$31,"C",$E$12:$E$31,"*")</f>
        <v>0</v>
      </c>
      <c r="V41" s="505"/>
      <c r="W41" s="506"/>
      <c r="X41" s="504">
        <f>COUNTIFS($AO$12:$AO$31,U$38,$C$12:$C$31,"D",$E$12:$E$31,"*")</f>
        <v>0</v>
      </c>
      <c r="Y41" s="505"/>
      <c r="Z41" s="506"/>
      <c r="AA41" s="504">
        <f>COUNTIFS($AO$12:$AO$31,AA$38,$C$12:$C$31,"C",$E$12:$E$31,"*")</f>
        <v>0</v>
      </c>
      <c r="AB41" s="505"/>
      <c r="AC41" s="506"/>
      <c r="AD41" s="504">
        <f>COUNTIFS($AO$12:$AO$31,AA$38,$C$12:$C$31,"D",$E$12:$E$31,"*")</f>
        <v>0</v>
      </c>
      <c r="AE41" s="505"/>
      <c r="AF41" s="506"/>
      <c r="AG41" s="504">
        <f>COUNTIFS($AO$12:$AO$31,AG$38,$C$12:$C$31,"C",$E$12:$E$31,"*")</f>
        <v>0</v>
      </c>
      <c r="AH41" s="505"/>
      <c r="AI41" s="506"/>
      <c r="AJ41" s="504">
        <f>COUNTIFS($AO$12:$AO$31,AG$38,$C$12:$C$31,"D",$E$12:$E$31,"*")</f>
        <v>0</v>
      </c>
      <c r="AK41" s="506"/>
      <c r="AL41" s="225">
        <f>COUNTIFS($AO$12:$AO$31,AL$38,$C$12:$C$31,"C",$E$12:$E$31,"*")</f>
        <v>0</v>
      </c>
      <c r="AM41" s="225">
        <f>COUNTIFS($AO$12:$AO$31,AL$38,$C$12:$C$31,"D",$E$12:$E$31,"*")</f>
        <v>0</v>
      </c>
      <c r="AN41" s="132"/>
    </row>
    <row r="42" spans="1:41" ht="24.95" customHeight="1">
      <c r="A42" s="132"/>
      <c r="B42" s="198" t="s">
        <v>325</v>
      </c>
      <c r="C42" s="501" t="str">
        <f>IF($AK$3="４週",SUMIFS($AK$12:$AK$31,$AO$12:$AO$31,C38)/4/$AH$6,IF($AK$3="歴月",SUMIFS($AK$12:$AK$31,$AO$12:$AO$31,C38)/$AL$6,"記載する期間を選択してください"))</f>
        <v>記載する期間を選択してください</v>
      </c>
      <c r="D42" s="503"/>
      <c r="E42" s="501" t="str">
        <f>IF($AK$3="４週",SUMIFS($AK$12:$AK$31,$AO$12:$AO$31,E38)/4/$AH$6,IF($AK$3="歴月",SUMIFS($AK$12:$AK$31,$AO$12:$AO$31,E38)/$AL$6,"記載する期間を選択してください"))</f>
        <v>記載する期間を選択してください</v>
      </c>
      <c r="F42" s="502"/>
      <c r="G42" s="502"/>
      <c r="H42" s="503"/>
      <c r="I42" s="501" t="str">
        <f>IF($AK$3="４週",SUMIFS($AK$12:$AK$31,$AO$12:$AO$31,I38)/4/$AH$6,IF($AK$3="歴月",SUMIFS($AK$12:$AK$31,$AO$12:$AO$31,I38)/$AL$6,"記載する期間を選択してください"))</f>
        <v>記載する期間を選択してください</v>
      </c>
      <c r="J42" s="502"/>
      <c r="K42" s="502"/>
      <c r="L42" s="502"/>
      <c r="M42" s="502"/>
      <c r="N42" s="503"/>
      <c r="O42" s="501" t="str">
        <f>IF($AK$3="４週",SUMIFS($AK$12:$AK$31,$AO$12:$AO$31,O38)/4/$AH$6,IF($AK$3="歴月",SUMIFS($AK$12:$AK$31,$AO$12:$AO$31,O38)/$AL$6,"記載する期間を選択してください"))</f>
        <v>記載する期間を選択してください</v>
      </c>
      <c r="P42" s="502"/>
      <c r="Q42" s="502"/>
      <c r="R42" s="502"/>
      <c r="S42" s="502"/>
      <c r="T42" s="503"/>
      <c r="U42" s="501" t="str">
        <f>IF($AK$3="４週",SUMIFS($AK$12:$AK$31,$AO$12:$AO$31,U38)/4/$AH$6,IF($AK$3="歴月",SUMIFS($AK$12:$AK$31,$AO$12:$AO$31,U38)/$AL$6,"記載する期間を選択してください"))</f>
        <v>記載する期間を選択してください</v>
      </c>
      <c r="V42" s="502"/>
      <c r="W42" s="502"/>
      <c r="X42" s="502"/>
      <c r="Y42" s="502"/>
      <c r="Z42" s="503"/>
      <c r="AA42" s="501" t="str">
        <f>IF($AK$3="４週",SUMIFS($AK$12:$AK$31,$AO$12:$AO$31,AA38)/4/$AH$6,IF($AK$3="歴月",SUMIFS($AK$12:$AK$31,$AO$12:$AO$31,AA38)/$AL$6,"記載する期間を選択してください"))</f>
        <v>記載する期間を選択してください</v>
      </c>
      <c r="AB42" s="502"/>
      <c r="AC42" s="502"/>
      <c r="AD42" s="502"/>
      <c r="AE42" s="502"/>
      <c r="AF42" s="503"/>
      <c r="AG42" s="501" t="str">
        <f>IF($AK$3="４週",SUMIFS($AK$12:$AK$31,$AO$12:$AO$31,AG38)/4/$AH$6,IF($AK$3="歴月",SUMIFS($AK$12:$AK$31,$AO$12:$AO$31,AG38)/$AL$6,"記載する期間を選択してください"))</f>
        <v>記載する期間を選択してください</v>
      </c>
      <c r="AH42" s="502"/>
      <c r="AI42" s="502"/>
      <c r="AJ42" s="502"/>
      <c r="AK42" s="503"/>
      <c r="AL42" s="501" t="str">
        <f>IF($AK$3="４週",SUMIFS($AK$12:$AK$31,$AO$12:$AO$31,AL38)/4/$AH$6,IF($AK$3="歴月",SUMIFS($AK$12:$AK$31,$AO$12:$AO$31,AL38)/$AL$6,"記載する期間を選択してください"))</f>
        <v>記載する期間を選択してください</v>
      </c>
      <c r="AM42" s="503"/>
      <c r="AN42" s="132"/>
    </row>
    <row r="43" spans="1:41" ht="5.0999999999999996" customHeight="1">
      <c r="A43" s="132"/>
      <c r="B43" s="189"/>
      <c r="C43" s="214">
        <v>2</v>
      </c>
      <c r="D43" s="214"/>
      <c r="E43" s="214">
        <v>3</v>
      </c>
      <c r="F43" s="214"/>
      <c r="G43" s="214"/>
      <c r="H43" s="214"/>
      <c r="I43" s="214">
        <v>4</v>
      </c>
      <c r="J43" s="214"/>
      <c r="K43" s="214"/>
      <c r="L43" s="214"/>
      <c r="M43" s="214"/>
      <c r="N43" s="214"/>
      <c r="O43" s="214">
        <v>5</v>
      </c>
      <c r="P43" s="214"/>
      <c r="Q43" s="214"/>
      <c r="R43" s="214"/>
      <c r="S43" s="214"/>
      <c r="T43" s="214"/>
      <c r="U43" s="214">
        <v>6</v>
      </c>
      <c r="V43" s="214"/>
      <c r="W43" s="214"/>
      <c r="X43" s="214"/>
      <c r="Y43" s="214"/>
      <c r="Z43" s="214"/>
      <c r="AA43" s="214">
        <v>7</v>
      </c>
      <c r="AB43" s="214"/>
      <c r="AC43" s="214"/>
      <c r="AD43" s="214"/>
      <c r="AE43" s="214"/>
      <c r="AF43" s="214"/>
      <c r="AG43" s="214">
        <v>8</v>
      </c>
      <c r="AH43" s="214"/>
      <c r="AI43" s="214"/>
      <c r="AJ43" s="214"/>
      <c r="AK43" s="214"/>
      <c r="AL43" s="214">
        <v>9</v>
      </c>
      <c r="AM43" s="226"/>
      <c r="AN43" s="132"/>
    </row>
    <row r="44" spans="1:41" ht="19.5" customHeight="1">
      <c r="A44" s="132"/>
      <c r="B44" s="195"/>
      <c r="C44" s="508" t="e">
        <f>IF(VLOOKUP($AK$1,#REF!,C49,FALSE)=0,"-",VLOOKUP($AK$1,#REF!,C49,FALSE))</f>
        <v>#REF!</v>
      </c>
      <c r="D44" s="508"/>
      <c r="E44" s="508" t="e">
        <f>IF(VLOOKUP($AK$1,#REF!,E49,FALSE)=0,"-",VLOOKUP($AK$1,#REF!,E49,FALSE))</f>
        <v>#REF!</v>
      </c>
      <c r="F44" s="508"/>
      <c r="G44" s="508"/>
      <c r="H44" s="508"/>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26"/>
      <c r="AN44" s="132"/>
    </row>
    <row r="45" spans="1:41" ht="19.5" customHeight="1">
      <c r="A45" s="132"/>
      <c r="B45" s="195"/>
      <c r="C45" s="225" t="s">
        <v>320</v>
      </c>
      <c r="D45" s="225" t="s">
        <v>322</v>
      </c>
      <c r="E45" s="225" t="s">
        <v>320</v>
      </c>
      <c r="F45" s="507" t="s">
        <v>322</v>
      </c>
      <c r="G45" s="507"/>
      <c r="H45" s="507"/>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26"/>
      <c r="AN45" s="132"/>
    </row>
    <row r="46" spans="1:41" ht="19.5" customHeight="1">
      <c r="A46" s="132"/>
      <c r="B46" s="197" t="s">
        <v>323</v>
      </c>
      <c r="C46" s="225">
        <f>COUNTIFS($AO$11:$AO$30,C$44,$C$11:$C$30,"A",$E$11:$E$30,"*")</f>
        <v>0</v>
      </c>
      <c r="D46" s="225">
        <f>COUNTIFS($AO$11:$AO$30,C$44,$C$11:$C$30,"B",$E$11:$E$30,"*")</f>
        <v>0</v>
      </c>
      <c r="E46" s="225">
        <f>COUNTIFS($AO$11:$AO$30,E$44,$C$11:$C$30,"A",$E$11:$E$30,"*")</f>
        <v>0</v>
      </c>
      <c r="F46" s="504">
        <f>COUNTIFS($AO$11:$AO$30,E$44,$C$11:$C$30,"B",$E$11:$E$30,"*")</f>
        <v>0</v>
      </c>
      <c r="G46" s="505"/>
      <c r="H46" s="506"/>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26"/>
      <c r="AN46" s="132"/>
    </row>
    <row r="47" spans="1:41" ht="19.5" customHeight="1">
      <c r="A47" s="132"/>
      <c r="B47" s="198" t="s">
        <v>324</v>
      </c>
      <c r="C47" s="225">
        <f>COUNTIFS($AO$11:$AO$30,C$44,$C$11:$C$30,"C",$E$11:$E$30,"*")</f>
        <v>0</v>
      </c>
      <c r="D47" s="225">
        <f>COUNTIFS($AO$11:$AO$30,C$44,$C$11:$C$30,"D",$E$11:$E$30,"*")</f>
        <v>0</v>
      </c>
      <c r="E47" s="225">
        <f>COUNTIFS($AO$11:$AO$30,E$44,$C$11:$C$30,"C",$E$11:$E$30,"*")</f>
        <v>0</v>
      </c>
      <c r="F47" s="504">
        <f>COUNTIFS($AO$11:$AO$30,E$44,$C$11:$C$30,"D",$E$11:$E$30,"*")</f>
        <v>0</v>
      </c>
      <c r="G47" s="505"/>
      <c r="H47" s="506"/>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26"/>
      <c r="AN47" s="132"/>
    </row>
    <row r="48" spans="1:41" ht="19.5" customHeight="1">
      <c r="A48" s="132"/>
      <c r="B48" s="198" t="s">
        <v>325</v>
      </c>
      <c r="C48" s="501" t="str">
        <f>IF($AK$3="４週",SUMIFS($AK$12:$AK$31,$AO$12:$AO$31,C44)/4/$AH$6,IF($AK$3="歴月",SUMIFS($AK$12:$AK$31,$AO$12:$AO$31,C44)/$AL$6,"記載する期間を選択してください"))</f>
        <v>記載する期間を選択してください</v>
      </c>
      <c r="D48" s="503"/>
      <c r="E48" s="501" t="str">
        <f>IF($AK$3="４週",SUMIFS($AK$12:$AK$31,$AO$12:$AO$31,E44)/4/$AH$6,IF($AK$3="歴月",SUMIFS($AK$12:$AK$31,$AO$12:$AO$31,E44)/$AL$6,"記載する期間を選択してください"))</f>
        <v>記載する期間を選択してください</v>
      </c>
      <c r="F48" s="502"/>
      <c r="G48" s="502"/>
      <c r="H48" s="503"/>
      <c r="I48" s="214"/>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26"/>
      <c r="AN48" s="132"/>
    </row>
    <row r="49" spans="1:40" ht="3" customHeight="1">
      <c r="A49" s="132"/>
      <c r="B49" s="189"/>
      <c r="C49" s="214">
        <v>10</v>
      </c>
      <c r="D49" s="214"/>
      <c r="E49" s="214">
        <f>C49+1</f>
        <v>11</v>
      </c>
      <c r="F49" s="214"/>
      <c r="G49" s="214"/>
      <c r="H49" s="214"/>
      <c r="I49" s="214"/>
      <c r="J49" s="214"/>
      <c r="K49" s="214"/>
      <c r="L49" s="214"/>
      <c r="M49" s="214"/>
      <c r="N49" s="214"/>
      <c r="O49" s="214"/>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26"/>
      <c r="AN49" s="132"/>
    </row>
    <row r="50" spans="1:40" ht="15" customHeight="1">
      <c r="A50" s="133" t="s">
        <v>271</v>
      </c>
      <c r="B50" s="211"/>
      <c r="C50" s="212"/>
      <c r="D50" s="212"/>
      <c r="E50" s="212"/>
      <c r="F50" s="213"/>
      <c r="G50" s="212"/>
      <c r="H50" s="214"/>
      <c r="I50" s="214"/>
      <c r="J50" s="214"/>
      <c r="K50" s="214"/>
      <c r="L50" s="214"/>
      <c r="M50" s="214"/>
      <c r="N50" s="214"/>
      <c r="O50" s="214"/>
      <c r="P50" s="214"/>
      <c r="Q50" s="214"/>
      <c r="R50" s="214">
        <v>6</v>
      </c>
      <c r="S50" s="214"/>
      <c r="T50" s="214"/>
      <c r="U50" s="214"/>
      <c r="V50" s="214"/>
      <c r="W50" s="214"/>
      <c r="X50" s="214">
        <v>7</v>
      </c>
      <c r="Y50" s="214"/>
      <c r="Z50" s="214"/>
      <c r="AA50" s="214"/>
      <c r="AB50" s="214"/>
      <c r="AC50" s="214"/>
      <c r="AD50" s="214">
        <v>8</v>
      </c>
      <c r="AE50" s="214"/>
      <c r="AF50" s="214"/>
      <c r="AG50" s="215"/>
      <c r="AH50" s="215"/>
      <c r="AI50" s="215"/>
      <c r="AJ50" s="215">
        <v>9</v>
      </c>
      <c r="AK50" s="216"/>
      <c r="AL50" s="216"/>
      <c r="AM50" s="132"/>
    </row>
    <row r="51" spans="1:40" s="133" customFormat="1" ht="15" customHeight="1">
      <c r="A51" s="133" t="s">
        <v>272</v>
      </c>
      <c r="B51" s="217"/>
      <c r="C51" s="217"/>
      <c r="D51" s="217"/>
      <c r="E51" s="217"/>
      <c r="F51" s="217"/>
      <c r="G51" s="217"/>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row>
    <row r="52" spans="1:40" s="133" customFormat="1" ht="15" customHeight="1">
      <c r="A52" s="133" t="s">
        <v>273</v>
      </c>
      <c r="B52" s="217"/>
      <c r="C52" s="217"/>
      <c r="D52" s="217"/>
      <c r="E52" s="217"/>
      <c r="F52" s="217"/>
      <c r="G52" s="217"/>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row>
    <row r="53" spans="1:40" s="133" customFormat="1" ht="15" customHeight="1">
      <c r="A53" s="217" t="s">
        <v>334</v>
      </c>
      <c r="C53" s="217"/>
      <c r="D53" s="217"/>
      <c r="E53" s="217"/>
      <c r="F53" s="217"/>
      <c r="G53" s="217"/>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row>
    <row r="54" spans="1:40" s="133" customFormat="1" ht="15" customHeight="1">
      <c r="A54" s="133" t="s">
        <v>274</v>
      </c>
      <c r="B54" s="217"/>
      <c r="C54" s="217"/>
      <c r="D54" s="217"/>
      <c r="E54" s="217"/>
      <c r="F54" s="217"/>
      <c r="G54" s="217"/>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row>
    <row r="55" spans="1:40" s="133" customFormat="1" ht="15" customHeight="1">
      <c r="A55" s="133" t="s">
        <v>275</v>
      </c>
      <c r="B55" s="217"/>
      <c r="C55" s="217"/>
      <c r="D55" s="217"/>
      <c r="E55" s="217"/>
      <c r="F55" s="217"/>
      <c r="G55" s="217"/>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row>
    <row r="56" spans="1:40" ht="15" customHeight="1">
      <c r="A56" s="133" t="s">
        <v>276</v>
      </c>
      <c r="B56" s="134"/>
      <c r="C56" s="133"/>
      <c r="D56" s="133"/>
      <c r="E56" s="133"/>
      <c r="F56" s="133"/>
      <c r="G56" s="133"/>
    </row>
    <row r="57" spans="1:40" ht="15" customHeight="1">
      <c r="A57" s="133" t="s">
        <v>277</v>
      </c>
      <c r="B57" s="134"/>
      <c r="C57" s="133"/>
      <c r="D57" s="133"/>
      <c r="E57" s="133"/>
      <c r="F57" s="133"/>
      <c r="G57" s="133"/>
    </row>
    <row r="58" spans="1:40" ht="15" customHeight="1">
      <c r="A58" s="133"/>
      <c r="B58" s="197" t="s">
        <v>278</v>
      </c>
      <c r="C58" s="487" t="s">
        <v>279</v>
      </c>
      <c r="D58" s="487"/>
      <c r="E58" s="487"/>
      <c r="F58" s="133"/>
      <c r="G58" s="133"/>
    </row>
    <row r="59" spans="1:40" ht="15" customHeight="1">
      <c r="A59" s="133"/>
      <c r="B59" s="218" t="s">
        <v>280</v>
      </c>
      <c r="C59" s="481" t="s">
        <v>281</v>
      </c>
      <c r="D59" s="481"/>
      <c r="E59" s="481"/>
      <c r="F59" s="133"/>
      <c r="G59" s="133"/>
    </row>
    <row r="60" spans="1:40" ht="15" customHeight="1">
      <c r="A60" s="133"/>
      <c r="B60" s="218" t="s">
        <v>282</v>
      </c>
      <c r="C60" s="481" t="s">
        <v>283</v>
      </c>
      <c r="D60" s="481"/>
      <c r="E60" s="481"/>
      <c r="F60" s="133"/>
      <c r="G60" s="133"/>
    </row>
    <row r="61" spans="1:40" ht="15" customHeight="1">
      <c r="A61" s="133"/>
      <c r="B61" s="218" t="s">
        <v>284</v>
      </c>
      <c r="C61" s="481" t="s">
        <v>285</v>
      </c>
      <c r="D61" s="481"/>
      <c r="E61" s="481"/>
      <c r="F61" s="133"/>
      <c r="G61" s="133"/>
    </row>
    <row r="62" spans="1:40" ht="15" customHeight="1">
      <c r="A62" s="133"/>
      <c r="B62" s="218" t="s">
        <v>286</v>
      </c>
      <c r="C62" s="481" t="s">
        <v>287</v>
      </c>
      <c r="D62" s="481"/>
      <c r="E62" s="481"/>
      <c r="F62" s="133"/>
      <c r="G62" s="133"/>
    </row>
    <row r="63" spans="1:40" ht="15" customHeight="1">
      <c r="A63" s="133"/>
      <c r="B63" s="133" t="s">
        <v>288</v>
      </c>
      <c r="C63" s="133"/>
      <c r="D63" s="133"/>
      <c r="E63" s="133"/>
      <c r="F63" s="133"/>
      <c r="G63" s="133"/>
    </row>
    <row r="64" spans="1:40" ht="15" customHeight="1">
      <c r="A64" s="133"/>
      <c r="B64" s="133" t="s">
        <v>289</v>
      </c>
      <c r="C64" s="133"/>
      <c r="D64" s="133"/>
      <c r="E64" s="133"/>
      <c r="F64" s="133"/>
      <c r="G64" s="133"/>
    </row>
    <row r="65" spans="1:7" ht="15" customHeight="1">
      <c r="A65" s="133"/>
      <c r="B65" s="133" t="s">
        <v>290</v>
      </c>
      <c r="C65" s="133"/>
      <c r="D65" s="133"/>
      <c r="E65" s="133"/>
      <c r="F65" s="133"/>
      <c r="G65" s="133"/>
    </row>
    <row r="66" spans="1:7" ht="15" customHeight="1">
      <c r="A66" s="133" t="s">
        <v>291</v>
      </c>
      <c r="B66" s="134"/>
      <c r="C66" s="133"/>
      <c r="D66" s="133"/>
      <c r="E66" s="133"/>
      <c r="F66" s="133"/>
      <c r="G66" s="133"/>
    </row>
    <row r="67" spans="1:7" ht="15" customHeight="1">
      <c r="A67" s="133" t="s">
        <v>335</v>
      </c>
      <c r="B67" s="134"/>
      <c r="C67" s="133"/>
      <c r="D67" s="133"/>
      <c r="E67" s="133"/>
      <c r="F67" s="133"/>
      <c r="G67" s="133"/>
    </row>
    <row r="68" spans="1:7" ht="15" customHeight="1">
      <c r="A68" s="133" t="s">
        <v>293</v>
      </c>
      <c r="B68" s="134"/>
      <c r="C68" s="133"/>
      <c r="D68" s="133"/>
      <c r="E68" s="133"/>
      <c r="F68" s="133"/>
      <c r="G68" s="133"/>
    </row>
    <row r="69" spans="1:7" ht="15" customHeight="1">
      <c r="A69" s="133" t="s">
        <v>294</v>
      </c>
      <c r="B69" s="134"/>
      <c r="C69" s="133"/>
      <c r="D69" s="133"/>
      <c r="E69" s="133"/>
      <c r="F69" s="133"/>
      <c r="G69" s="133"/>
    </row>
    <row r="70" spans="1:7" ht="15" customHeight="1">
      <c r="A70" s="133" t="s">
        <v>295</v>
      </c>
      <c r="B70" s="134"/>
      <c r="C70" s="133"/>
      <c r="D70" s="133"/>
      <c r="E70" s="133"/>
      <c r="F70" s="133"/>
      <c r="G70" s="133"/>
    </row>
    <row r="71" spans="1:7" ht="15" customHeight="1">
      <c r="A71" s="133" t="s">
        <v>296</v>
      </c>
      <c r="B71" s="134"/>
      <c r="C71" s="133"/>
      <c r="D71" s="133"/>
      <c r="E71" s="133"/>
      <c r="F71" s="133"/>
      <c r="G71" s="133"/>
    </row>
    <row r="72" spans="1:7" ht="15" customHeight="1">
      <c r="A72" s="133"/>
      <c r="B72" s="133" t="s">
        <v>297</v>
      </c>
      <c r="C72" s="133"/>
      <c r="D72" s="133"/>
      <c r="E72" s="133"/>
      <c r="F72" s="133"/>
      <c r="G72" s="133"/>
    </row>
    <row r="73" spans="1:7" ht="15" customHeight="1">
      <c r="A73" s="133"/>
      <c r="B73" s="133" t="s">
        <v>298</v>
      </c>
      <c r="C73" s="133"/>
      <c r="D73" s="133"/>
      <c r="E73" s="133"/>
      <c r="F73" s="133"/>
      <c r="G73" s="133"/>
    </row>
    <row r="74" spans="1:7" ht="15" customHeight="1">
      <c r="A74" s="133" t="s">
        <v>299</v>
      </c>
      <c r="B74" s="134"/>
      <c r="C74" s="133"/>
      <c r="D74" s="133"/>
      <c r="E74" s="133"/>
      <c r="F74" s="133"/>
      <c r="G74" s="133"/>
    </row>
    <row r="75" spans="1:7" ht="15" customHeight="1">
      <c r="A75" s="133" t="s">
        <v>300</v>
      </c>
      <c r="B75" s="134"/>
      <c r="C75" s="133"/>
      <c r="D75" s="133"/>
      <c r="E75" s="133"/>
      <c r="F75" s="133"/>
      <c r="G75" s="133"/>
    </row>
    <row r="76" spans="1:7" ht="15" customHeight="1">
      <c r="A76" s="133" t="s">
        <v>301</v>
      </c>
      <c r="B76" s="134"/>
      <c r="C76" s="133"/>
      <c r="D76" s="133"/>
      <c r="E76" s="133"/>
      <c r="F76" s="133"/>
      <c r="G76" s="133"/>
    </row>
    <row r="77" spans="1:7" ht="15" customHeight="1">
      <c r="A77" s="133" t="s">
        <v>302</v>
      </c>
      <c r="B77" s="134"/>
      <c r="C77" s="133"/>
      <c r="D77" s="133"/>
      <c r="E77" s="133"/>
      <c r="F77" s="133"/>
      <c r="G77" s="133"/>
    </row>
    <row r="78" spans="1:7" ht="15" customHeight="1">
      <c r="A78" s="133" t="s">
        <v>303</v>
      </c>
      <c r="B78" s="134"/>
      <c r="C78" s="133"/>
      <c r="D78" s="133"/>
      <c r="E78" s="133"/>
      <c r="F78" s="133"/>
      <c r="G78" s="133"/>
    </row>
    <row r="79" spans="1:7" ht="15" customHeight="1">
      <c r="A79" s="133" t="s">
        <v>304</v>
      </c>
      <c r="B79" s="134"/>
      <c r="C79" s="133"/>
      <c r="D79" s="133"/>
      <c r="E79" s="133"/>
      <c r="F79" s="133"/>
      <c r="G79" s="133"/>
    </row>
    <row r="80" spans="1:7" ht="15" customHeight="1">
      <c r="A80" s="133" t="s">
        <v>305</v>
      </c>
      <c r="B80" s="134"/>
      <c r="C80" s="133"/>
      <c r="D80" s="133"/>
      <c r="E80" s="133"/>
      <c r="F80" s="133"/>
      <c r="G80" s="133"/>
    </row>
    <row r="81" spans="1:7" ht="15" customHeight="1">
      <c r="A81" s="133" t="s">
        <v>306</v>
      </c>
      <c r="B81" s="134"/>
      <c r="C81" s="133"/>
      <c r="D81" s="133"/>
      <c r="E81" s="133"/>
      <c r="F81" s="133"/>
      <c r="G81" s="133"/>
    </row>
  </sheetData>
  <mergeCells count="109">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C38:D38"/>
    <mergeCell ref="E38:H38"/>
    <mergeCell ref="I38:N38"/>
    <mergeCell ref="O38:T38"/>
    <mergeCell ref="U38:Z38"/>
    <mergeCell ref="AA38:AF38"/>
    <mergeCell ref="AM29:AN29"/>
    <mergeCell ref="AM30:AN30"/>
    <mergeCell ref="AM31:AN31"/>
    <mergeCell ref="A32:E32"/>
    <mergeCell ref="AM32:AN33"/>
    <mergeCell ref="A33:E33"/>
    <mergeCell ref="AG38:AK38"/>
    <mergeCell ref="AL38:AM38"/>
    <mergeCell ref="AL42:AM42"/>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F39:H39"/>
    <mergeCell ref="I39:K39"/>
    <mergeCell ref="L39:N39"/>
    <mergeCell ref="O39:Q39"/>
    <mergeCell ref="R39:T39"/>
    <mergeCell ref="U39:W39"/>
    <mergeCell ref="X39:Z39"/>
    <mergeCell ref="AA39:AC39"/>
    <mergeCell ref="AD39:AF39"/>
    <mergeCell ref="C44:D44"/>
    <mergeCell ref="E44:H44"/>
    <mergeCell ref="F45:H45"/>
    <mergeCell ref="X41:Z41"/>
    <mergeCell ref="AA41:AC41"/>
    <mergeCell ref="AD41:AF41"/>
    <mergeCell ref="AG41:AI41"/>
    <mergeCell ref="AJ41:AK41"/>
    <mergeCell ref="C42:D42"/>
    <mergeCell ref="E42:H42"/>
    <mergeCell ref="I42:N42"/>
    <mergeCell ref="O42:T42"/>
    <mergeCell ref="U42:Z42"/>
    <mergeCell ref="F41:H41"/>
    <mergeCell ref="I41:K41"/>
    <mergeCell ref="L41:N41"/>
    <mergeCell ref="O41:Q41"/>
    <mergeCell ref="R41:T41"/>
    <mergeCell ref="U41:W41"/>
    <mergeCell ref="AA42:AF42"/>
    <mergeCell ref="AG42:AK42"/>
    <mergeCell ref="C60:E60"/>
    <mergeCell ref="C61:E61"/>
    <mergeCell ref="C62:E62"/>
    <mergeCell ref="F46:H46"/>
    <mergeCell ref="F47:H47"/>
    <mergeCell ref="C48:D48"/>
    <mergeCell ref="E48:H48"/>
    <mergeCell ref="C58:E58"/>
    <mergeCell ref="C59:E59"/>
  </mergeCells>
  <phoneticPr fontId="4"/>
  <dataValidations count="5">
    <dataValidation allowBlank="1" showInputMessage="1" sqref="B12:B13" xr:uid="{AB3DA0D6-BE6D-4E97-A7E9-864023030CAA}"/>
    <dataValidation type="list" allowBlank="1" showInputMessage="1" sqref="B14:B31" xr:uid="{06CBE5EE-E500-4D86-A638-1E0E0774658C}">
      <formula1>INDIRECT($AK$1)</formula1>
    </dataValidation>
    <dataValidation type="list" allowBlank="1" showInputMessage="1" showErrorMessage="1" sqref="AK3:AN3" xr:uid="{B98351C3-AA7C-40B8-9220-FE6A2CC91399}">
      <formula1>"４週,歴月"</formula1>
    </dataValidation>
    <dataValidation type="list" allowBlank="1" showInputMessage="1" showErrorMessage="1" sqref="AK4:AN4" xr:uid="{35A97D96-0E3A-4478-8D5B-5BCEFDFB268C}">
      <formula1>"予定,実績"</formula1>
    </dataValidation>
    <dataValidation type="list" allowBlank="1" showInputMessage="1" showErrorMessage="1" sqref="C12:C31" xr:uid="{B41010B6-F141-4756-89F6-89CBD8BC1EDA}">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rowBreaks count="1" manualBreakCount="1">
    <brk id="35" max="3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39EB6-8535-4AB7-B7B8-9973B7502339}">
  <dimension ref="A1:AN73"/>
  <sheetViews>
    <sheetView showGridLines="0" view="pageBreakPreview" zoomScaleNormal="100" zoomScaleSheetLayoutView="100" workbookViewId="0"/>
  </sheetViews>
  <sheetFormatPr defaultColWidth="9.125" defaultRowHeight="21" customHeight="1"/>
  <cols>
    <col min="1" max="1" width="2.875" style="189" customWidth="1"/>
    <col min="2" max="2" width="15.75" style="184" customWidth="1"/>
    <col min="3" max="3" width="7.375" style="189" customWidth="1"/>
    <col min="4" max="5" width="8.5" style="189" customWidth="1"/>
    <col min="6" max="36" width="2.875" style="189" customWidth="1"/>
    <col min="37" max="37" width="7.375" style="189" customWidth="1"/>
    <col min="38" max="39" width="8.5" style="189" customWidth="1"/>
    <col min="40" max="40" width="6.25" style="189" customWidth="1"/>
    <col min="41" max="16384" width="9.125" style="189"/>
  </cols>
  <sheetData>
    <row r="1" spans="1:40" ht="20.100000000000001" customHeight="1">
      <c r="A1" s="183" t="s">
        <v>344</v>
      </c>
      <c r="C1" s="185"/>
      <c r="D1" s="185"/>
      <c r="E1" s="185"/>
      <c r="F1" s="185"/>
      <c r="G1" s="185"/>
      <c r="H1" s="185"/>
      <c r="I1" s="185"/>
      <c r="J1" s="185"/>
      <c r="K1" s="185"/>
      <c r="L1" s="185"/>
      <c r="M1" s="185"/>
      <c r="N1" s="185"/>
      <c r="O1" s="185"/>
      <c r="P1" s="185"/>
      <c r="Q1" s="185"/>
      <c r="R1" s="185"/>
      <c r="S1" s="185"/>
      <c r="T1" s="185"/>
      <c r="U1" s="185"/>
      <c r="V1" s="185"/>
      <c r="W1" s="185"/>
      <c r="X1" s="186"/>
      <c r="Y1" s="186"/>
      <c r="Z1" s="132"/>
      <c r="AA1" s="132"/>
      <c r="AB1" s="132"/>
      <c r="AC1" s="132"/>
      <c r="AD1" s="187"/>
      <c r="AE1" s="187"/>
      <c r="AF1" s="187"/>
      <c r="AG1" s="187"/>
      <c r="AH1" s="187"/>
      <c r="AI1" s="188" t="s">
        <v>253</v>
      </c>
      <c r="AJ1" s="188"/>
      <c r="AK1" s="497" t="s">
        <v>339</v>
      </c>
      <c r="AL1" s="497"/>
      <c r="AM1" s="497"/>
      <c r="AN1" s="497"/>
    </row>
    <row r="2" spans="1:40" ht="18" customHeight="1">
      <c r="A2" s="132"/>
      <c r="B2" s="190"/>
      <c r="C2" s="190"/>
      <c r="D2" s="190"/>
      <c r="E2" s="190"/>
      <c r="F2" s="190"/>
      <c r="G2" s="190"/>
      <c r="H2" s="190"/>
      <c r="I2" s="190"/>
      <c r="J2" s="190"/>
      <c r="K2" s="190"/>
      <c r="L2" s="190"/>
      <c r="M2" s="498"/>
      <c r="N2" s="498"/>
      <c r="O2" s="498"/>
      <c r="P2" s="498"/>
      <c r="Q2" s="499" t="s">
        <v>102</v>
      </c>
      <c r="R2" s="499"/>
      <c r="S2" s="498">
        <v>4</v>
      </c>
      <c r="T2" s="498"/>
      <c r="U2" s="499" t="s">
        <v>195</v>
      </c>
      <c r="V2" s="499"/>
      <c r="W2" s="190"/>
      <c r="X2" s="190"/>
      <c r="Y2" s="190"/>
      <c r="Z2" s="132"/>
      <c r="AA2" s="132"/>
      <c r="AC2" s="188"/>
      <c r="AD2" s="190"/>
      <c r="AE2" s="190"/>
      <c r="AF2" s="190"/>
      <c r="AG2" s="190"/>
      <c r="AH2" s="190"/>
      <c r="AI2" s="188" t="s">
        <v>254</v>
      </c>
      <c r="AJ2" s="188"/>
      <c r="AK2" s="500"/>
      <c r="AL2" s="500"/>
      <c r="AM2" s="500"/>
      <c r="AN2" s="500"/>
    </row>
    <row r="3" spans="1:40" ht="18" customHeight="1">
      <c r="A3" s="191"/>
      <c r="B3" s="191"/>
      <c r="C3" s="191"/>
      <c r="D3" s="191"/>
      <c r="E3" s="191"/>
      <c r="F3" s="191"/>
      <c r="G3" s="191"/>
      <c r="H3" s="191"/>
      <c r="I3" s="191"/>
      <c r="J3" s="191"/>
      <c r="K3" s="191"/>
      <c r="L3" s="191"/>
      <c r="M3" s="191"/>
      <c r="N3" s="191"/>
      <c r="O3" s="191"/>
      <c r="P3" s="191"/>
      <c r="Q3" s="191"/>
      <c r="R3" s="191"/>
      <c r="S3" s="191"/>
      <c r="T3" s="191"/>
      <c r="U3" s="191"/>
      <c r="V3" s="191"/>
      <c r="W3" s="191"/>
      <c r="Y3" s="192"/>
      <c r="Z3" s="192"/>
      <c r="AA3" s="192"/>
      <c r="AB3" s="132"/>
      <c r="AC3" s="192"/>
      <c r="AD3" s="192"/>
      <c r="AE3" s="192"/>
      <c r="AF3" s="192"/>
      <c r="AG3" s="192"/>
      <c r="AH3" s="192"/>
      <c r="AI3" s="193" t="s">
        <v>255</v>
      </c>
      <c r="AJ3" s="188"/>
      <c r="AK3" s="490"/>
      <c r="AL3" s="490"/>
      <c r="AM3" s="490"/>
      <c r="AN3" s="490"/>
    </row>
    <row r="4" spans="1:40" ht="18" customHeight="1">
      <c r="A4" s="191"/>
      <c r="B4" s="191"/>
      <c r="C4" s="191"/>
      <c r="D4" s="191"/>
      <c r="E4" s="191"/>
      <c r="F4" s="191"/>
      <c r="G4" s="191"/>
      <c r="H4" s="191"/>
      <c r="I4" s="191"/>
      <c r="J4" s="191"/>
      <c r="K4" s="191"/>
      <c r="L4" s="191"/>
      <c r="M4" s="191"/>
      <c r="N4" s="191"/>
      <c r="O4" s="191"/>
      <c r="P4" s="191"/>
      <c r="Q4" s="191"/>
      <c r="R4" s="191"/>
      <c r="S4" s="191"/>
      <c r="T4" s="191"/>
      <c r="U4" s="191"/>
      <c r="V4" s="191"/>
      <c r="W4" s="191"/>
      <c r="Y4" s="192"/>
      <c r="Z4" s="192"/>
      <c r="AA4" s="192"/>
      <c r="AB4" s="132"/>
      <c r="AC4" s="192"/>
      <c r="AD4" s="192"/>
      <c r="AE4" s="192"/>
      <c r="AF4" s="192"/>
      <c r="AG4" s="192"/>
      <c r="AH4" s="192"/>
      <c r="AI4" s="193" t="s">
        <v>256</v>
      </c>
      <c r="AJ4" s="188"/>
      <c r="AK4" s="490"/>
      <c r="AL4" s="490"/>
      <c r="AM4" s="490"/>
      <c r="AN4" s="490"/>
    </row>
    <row r="5" spans="1:40" ht="18" customHeight="1">
      <c r="A5" s="191"/>
      <c r="B5" s="191"/>
      <c r="C5" s="191"/>
      <c r="D5" s="191"/>
      <c r="E5" s="191"/>
      <c r="F5" s="191"/>
      <c r="G5" s="191"/>
      <c r="H5" s="191"/>
      <c r="I5" s="191"/>
      <c r="J5" s="191"/>
      <c r="K5" s="191"/>
      <c r="L5" s="191"/>
      <c r="M5" s="191"/>
      <c r="N5" s="191"/>
      <c r="O5" s="191"/>
      <c r="P5" s="191"/>
      <c r="Q5" s="191"/>
      <c r="R5" s="191"/>
      <c r="S5" s="191"/>
      <c r="U5" s="191"/>
      <c r="V5" s="191"/>
      <c r="W5" s="191"/>
      <c r="Y5" s="192"/>
      <c r="Z5" s="192"/>
      <c r="AA5" s="192"/>
      <c r="AB5" s="132"/>
      <c r="AC5" s="192"/>
      <c r="AD5" s="192"/>
      <c r="AE5" s="192"/>
      <c r="AF5" s="192"/>
      <c r="AG5" s="193" t="s">
        <v>257</v>
      </c>
      <c r="AH5" s="509"/>
      <c r="AI5" s="509"/>
      <c r="AJ5" s="509"/>
      <c r="AK5" s="192" t="s">
        <v>258</v>
      </c>
      <c r="AL5" s="219"/>
      <c r="AM5" s="192" t="s">
        <v>259</v>
      </c>
      <c r="AN5" s="132"/>
    </row>
    <row r="6" spans="1:40" ht="9.9499999999999993" customHeight="1">
      <c r="A6" s="132"/>
      <c r="B6" s="195"/>
      <c r="C6" s="195"/>
      <c r="D6" s="195"/>
      <c r="E6" s="195"/>
      <c r="F6" s="195"/>
      <c r="G6" s="195"/>
      <c r="H6" s="195"/>
      <c r="I6" s="195"/>
      <c r="J6" s="195"/>
      <c r="K6" s="195"/>
      <c r="L6" s="195"/>
      <c r="M6" s="195"/>
      <c r="N6" s="195"/>
      <c r="O6" s="195"/>
      <c r="P6" s="195"/>
      <c r="Q6" s="195"/>
      <c r="R6" s="195"/>
      <c r="S6" s="195"/>
      <c r="T6" s="195"/>
      <c r="U6" s="195"/>
      <c r="V6" s="195"/>
      <c r="W6" s="195"/>
      <c r="X6" s="190"/>
      <c r="Y6" s="190"/>
      <c r="Z6" s="190"/>
      <c r="AA6" s="190"/>
      <c r="AB6" s="190"/>
      <c r="AC6" s="190"/>
      <c r="AD6" s="190"/>
      <c r="AE6" s="190"/>
      <c r="AF6" s="190"/>
      <c r="AG6" s="190"/>
      <c r="AH6" s="190"/>
      <c r="AI6" s="190"/>
      <c r="AJ6" s="190"/>
      <c r="AK6" s="190"/>
      <c r="AL6" s="190"/>
      <c r="AM6" s="132"/>
      <c r="AN6" s="132"/>
    </row>
    <row r="7" spans="1:40" ht="15" customHeight="1">
      <c r="A7" s="485" t="s">
        <v>260</v>
      </c>
      <c r="B7" s="510" t="s">
        <v>261</v>
      </c>
      <c r="C7" s="492" t="s">
        <v>262</v>
      </c>
      <c r="D7" s="487" t="s">
        <v>263</v>
      </c>
      <c r="E7" s="483" t="s">
        <v>264</v>
      </c>
      <c r="F7" s="495" t="s">
        <v>265</v>
      </c>
      <c r="G7" s="495"/>
      <c r="H7" s="495"/>
      <c r="I7" s="495"/>
      <c r="J7" s="495"/>
      <c r="K7" s="495"/>
      <c r="L7" s="495"/>
      <c r="M7" s="495"/>
      <c r="N7" s="495"/>
      <c r="O7" s="495"/>
      <c r="P7" s="495"/>
      <c r="Q7" s="495"/>
      <c r="R7" s="495"/>
      <c r="S7" s="495"/>
      <c r="T7" s="495"/>
      <c r="U7" s="495"/>
      <c r="V7" s="495"/>
      <c r="W7" s="495"/>
      <c r="X7" s="495"/>
      <c r="Y7" s="495"/>
      <c r="Z7" s="495"/>
      <c r="AA7" s="495"/>
      <c r="AB7" s="495"/>
      <c r="AC7" s="495"/>
      <c r="AD7" s="495"/>
      <c r="AE7" s="495"/>
      <c r="AF7" s="495"/>
      <c r="AG7" s="495"/>
      <c r="AH7" s="495"/>
      <c r="AI7" s="495"/>
      <c r="AJ7" s="495"/>
      <c r="AK7" s="496" t="s">
        <v>266</v>
      </c>
      <c r="AL7" s="488" t="s">
        <v>267</v>
      </c>
      <c r="AM7" s="489" t="s">
        <v>268</v>
      </c>
      <c r="AN7" s="489"/>
    </row>
    <row r="8" spans="1:40" ht="15" customHeight="1">
      <c r="A8" s="485"/>
      <c r="B8" s="511"/>
      <c r="C8" s="493"/>
      <c r="D8" s="487"/>
      <c r="E8" s="483"/>
      <c r="F8" s="487" t="s">
        <v>142</v>
      </c>
      <c r="G8" s="487"/>
      <c r="H8" s="487"/>
      <c r="I8" s="487"/>
      <c r="J8" s="487"/>
      <c r="K8" s="487"/>
      <c r="L8" s="487"/>
      <c r="M8" s="487" t="s">
        <v>143</v>
      </c>
      <c r="N8" s="487"/>
      <c r="O8" s="487"/>
      <c r="P8" s="487"/>
      <c r="Q8" s="487"/>
      <c r="R8" s="487"/>
      <c r="S8" s="487"/>
      <c r="T8" s="487" t="s">
        <v>144</v>
      </c>
      <c r="U8" s="487"/>
      <c r="V8" s="487"/>
      <c r="W8" s="487"/>
      <c r="X8" s="487"/>
      <c r="Y8" s="487"/>
      <c r="Z8" s="487"/>
      <c r="AA8" s="487" t="s">
        <v>145</v>
      </c>
      <c r="AB8" s="487"/>
      <c r="AC8" s="487"/>
      <c r="AD8" s="487"/>
      <c r="AE8" s="487"/>
      <c r="AF8" s="487"/>
      <c r="AG8" s="487"/>
      <c r="AH8" s="487" t="s">
        <v>269</v>
      </c>
      <c r="AI8" s="487"/>
      <c r="AJ8" s="487"/>
      <c r="AK8" s="496"/>
      <c r="AL8" s="488"/>
      <c r="AM8" s="489"/>
      <c r="AN8" s="489"/>
    </row>
    <row r="9" spans="1:40" ht="15" customHeight="1">
      <c r="A9" s="485"/>
      <c r="B9" s="512" t="s">
        <v>308</v>
      </c>
      <c r="C9" s="493"/>
      <c r="D9" s="487"/>
      <c r="E9" s="483"/>
      <c r="F9" s="199">
        <f>DATE($M$2,$S$2,1)</f>
        <v>92</v>
      </c>
      <c r="G9" s="199">
        <f>DATE($M$2,$S$2,2)</f>
        <v>93</v>
      </c>
      <c r="H9" s="199">
        <f>DATE($M$2,$S$2,3)</f>
        <v>94</v>
      </c>
      <c r="I9" s="199">
        <f>DATE($M$2,$S$2,4)</f>
        <v>95</v>
      </c>
      <c r="J9" s="199">
        <f>DATE($M$2,$S$2,5)</f>
        <v>96</v>
      </c>
      <c r="K9" s="199">
        <f>DATE($M$2,$S$2,6)</f>
        <v>97</v>
      </c>
      <c r="L9" s="199">
        <f>DATE($M$2,$S$2,7)</f>
        <v>98</v>
      </c>
      <c r="M9" s="199">
        <f>DATE($M$2,$S$2,8)</f>
        <v>99</v>
      </c>
      <c r="N9" s="199">
        <f>DATE($M$2,$S$2,9)</f>
        <v>100</v>
      </c>
      <c r="O9" s="199">
        <f>DATE($M$2,$S$2,10)</f>
        <v>101</v>
      </c>
      <c r="P9" s="199">
        <f>DATE($M$2,$S$2,11)</f>
        <v>102</v>
      </c>
      <c r="Q9" s="199">
        <f>DATE($M$2,$S$2,12)</f>
        <v>103</v>
      </c>
      <c r="R9" s="199">
        <f>DATE($M$2,$S$2,13)</f>
        <v>104</v>
      </c>
      <c r="S9" s="199">
        <f>DATE($M$2,$S$2,14)</f>
        <v>105</v>
      </c>
      <c r="T9" s="199">
        <f>DATE($M$2,$S$2,15)</f>
        <v>106</v>
      </c>
      <c r="U9" s="199">
        <f>DATE($M$2,$S$2,16)</f>
        <v>107</v>
      </c>
      <c r="V9" s="199">
        <f>DATE($M$2,$S$2,17)</f>
        <v>108</v>
      </c>
      <c r="W9" s="199">
        <f>DATE($M$2,$S$2,18)</f>
        <v>109</v>
      </c>
      <c r="X9" s="199">
        <f>DATE($M$2,$S$2,19)</f>
        <v>110</v>
      </c>
      <c r="Y9" s="199">
        <f>DATE($M$2,$S$2,20)</f>
        <v>111</v>
      </c>
      <c r="Z9" s="199">
        <f>DATE($M$2,$S$2,21)</f>
        <v>112</v>
      </c>
      <c r="AA9" s="199">
        <f>DATE($M$2,$S$2,22)</f>
        <v>113</v>
      </c>
      <c r="AB9" s="199">
        <f>DATE($M$2,$S$2,23)</f>
        <v>114</v>
      </c>
      <c r="AC9" s="199">
        <f>DATE($M$2,$S$2,24)</f>
        <v>115</v>
      </c>
      <c r="AD9" s="199">
        <f>DATE($M$2,$S$2,25)</f>
        <v>116</v>
      </c>
      <c r="AE9" s="199">
        <f>DATE($M$2,$S$2,26)</f>
        <v>117</v>
      </c>
      <c r="AF9" s="199">
        <f>DATE($M$2,$S$2,27)</f>
        <v>118</v>
      </c>
      <c r="AG9" s="199">
        <f>DATE($M$2,$S$2,28)</f>
        <v>119</v>
      </c>
      <c r="AH9" s="199">
        <f>IF(DAY(EOMONTH(F9,0))&lt;29,"",DATE($M$2,$S$2,29))</f>
        <v>120</v>
      </c>
      <c r="AI9" s="199">
        <f>IF(DAY(EOMONTH(F9,0))&lt;30,"",DATE($M$2,$S$2,30))</f>
        <v>121</v>
      </c>
      <c r="AJ9" s="199" t="str">
        <f>IF(DAY(EOMONTH(F9,0))&lt;31,"",DATE($M$2,$S$2,31))</f>
        <v/>
      </c>
      <c r="AK9" s="496"/>
      <c r="AL9" s="488"/>
      <c r="AM9" s="489"/>
      <c r="AN9" s="489"/>
    </row>
    <row r="10" spans="1:40" ht="15" customHeight="1">
      <c r="A10" s="485"/>
      <c r="B10" s="513"/>
      <c r="C10" s="494"/>
      <c r="D10" s="487"/>
      <c r="E10" s="483"/>
      <c r="F10" s="200">
        <f>DATE($M$2,$S$2,1)</f>
        <v>92</v>
      </c>
      <c r="G10" s="200">
        <f>DATE($M$2,$S$2,2)</f>
        <v>93</v>
      </c>
      <c r="H10" s="200">
        <f>DATE($M$2,$S$2,3)</f>
        <v>94</v>
      </c>
      <c r="I10" s="200">
        <f>DATE($M$2,$S$2,4)</f>
        <v>95</v>
      </c>
      <c r="J10" s="200">
        <f>DATE($M$2,$S$2,5)</f>
        <v>96</v>
      </c>
      <c r="K10" s="200">
        <f>DATE($M$2,$S$2,6)</f>
        <v>97</v>
      </c>
      <c r="L10" s="200">
        <f>DATE($M$2,$S$2,7)</f>
        <v>98</v>
      </c>
      <c r="M10" s="200">
        <f>DATE($M$2,$S$2,8)</f>
        <v>99</v>
      </c>
      <c r="N10" s="200">
        <f>DATE($M$2,$S$2,9)</f>
        <v>100</v>
      </c>
      <c r="O10" s="200">
        <f>DATE($M$2,$S$2,10)</f>
        <v>101</v>
      </c>
      <c r="P10" s="200">
        <f>DATE($M$2,$S$2,11)</f>
        <v>102</v>
      </c>
      <c r="Q10" s="200">
        <f>DATE($M$2,$S$2,12)</f>
        <v>103</v>
      </c>
      <c r="R10" s="200">
        <f>DATE($M$2,$S$2,13)</f>
        <v>104</v>
      </c>
      <c r="S10" s="200">
        <f>DATE($M$2,$S$2,14)</f>
        <v>105</v>
      </c>
      <c r="T10" s="200">
        <f>DATE($M$2,$S$2,15)</f>
        <v>106</v>
      </c>
      <c r="U10" s="200">
        <f>DATE($M$2,$S$2,16)</f>
        <v>107</v>
      </c>
      <c r="V10" s="200">
        <f>DATE($M$2,$S$2,17)</f>
        <v>108</v>
      </c>
      <c r="W10" s="200">
        <f>DATE($M$2,$S$2,18)</f>
        <v>109</v>
      </c>
      <c r="X10" s="200">
        <f>DATE($M$2,$S$2,19)</f>
        <v>110</v>
      </c>
      <c r="Y10" s="200">
        <f>DATE($M$2,$S$2,20)</f>
        <v>111</v>
      </c>
      <c r="Z10" s="200">
        <f>DATE($M$2,$S$2,21)</f>
        <v>112</v>
      </c>
      <c r="AA10" s="200">
        <f>DATE($M$2,$S$2,22)</f>
        <v>113</v>
      </c>
      <c r="AB10" s="200">
        <f>DATE($M$2,$S$2,23)</f>
        <v>114</v>
      </c>
      <c r="AC10" s="200">
        <f>DATE($M$2,$S$2,24)</f>
        <v>115</v>
      </c>
      <c r="AD10" s="200">
        <f>DATE($M$2,$S$2,25)</f>
        <v>116</v>
      </c>
      <c r="AE10" s="200">
        <f>DATE($M$2,$S$2,26)</f>
        <v>117</v>
      </c>
      <c r="AF10" s="200">
        <f>DATE($M$2,$S$2,27)</f>
        <v>118</v>
      </c>
      <c r="AG10" s="200">
        <f>DATE($M$2,$S$2,28)</f>
        <v>119</v>
      </c>
      <c r="AH10" s="200">
        <f>IF(DAY(EOMONTH(F10,0))&lt;29,"",DATE($M$2,$S$2,29))</f>
        <v>120</v>
      </c>
      <c r="AI10" s="200">
        <f>IF(DAY(EOMONTH(F10,0))&lt;30,"",DATE($M$2,$S$2,30))</f>
        <v>121</v>
      </c>
      <c r="AJ10" s="200" t="str">
        <f>IF(DAY(EOMONTH(F10,0))&lt;31,"",DATE($M$2,$S$2,31))</f>
        <v/>
      </c>
      <c r="AK10" s="496"/>
      <c r="AL10" s="488"/>
      <c r="AM10" s="489"/>
      <c r="AN10" s="489"/>
    </row>
    <row r="11" spans="1:40" ht="18" customHeight="1">
      <c r="A11" s="196">
        <v>1</v>
      </c>
      <c r="B11" s="220" t="s">
        <v>309</v>
      </c>
      <c r="C11" s="202" t="s">
        <v>280</v>
      </c>
      <c r="D11" s="221"/>
      <c r="E11" s="222" t="s">
        <v>280</v>
      </c>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6">
        <f>+SUM(F11:AJ11)</f>
        <v>0</v>
      </c>
      <c r="AL11" s="207">
        <f>IF($AK$3="４週",AK11/4,AK11/(DAY(EOMONTH($F$9,0))/7))</f>
        <v>0</v>
      </c>
      <c r="AM11" s="482"/>
      <c r="AN11" s="482"/>
    </row>
    <row r="12" spans="1:40" ht="18" customHeight="1">
      <c r="A12" s="196">
        <v>2</v>
      </c>
      <c r="B12" s="220" t="s">
        <v>328</v>
      </c>
      <c r="C12" s="202" t="s">
        <v>282</v>
      </c>
      <c r="D12" s="221"/>
      <c r="E12" s="222" t="s">
        <v>282</v>
      </c>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6">
        <f t="shared" ref="AK12:AK32" si="0">+SUM(F12:AJ12)</f>
        <v>0</v>
      </c>
      <c r="AL12" s="207">
        <f>IF($AK$3="４週",AK12/4,AK12/(DAY(EOMONTH($F$9,0))/7))</f>
        <v>0</v>
      </c>
      <c r="AM12" s="482"/>
      <c r="AN12" s="482"/>
    </row>
    <row r="13" spans="1:40" ht="18" customHeight="1">
      <c r="A13" s="196">
        <v>3</v>
      </c>
      <c r="B13" s="220" t="s">
        <v>340</v>
      </c>
      <c r="C13" s="202" t="s">
        <v>284</v>
      </c>
      <c r="D13" s="221"/>
      <c r="E13" s="222" t="s">
        <v>284</v>
      </c>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6">
        <f t="shared" si="0"/>
        <v>0</v>
      </c>
      <c r="AL13" s="207">
        <f>IF($AK$3="４週",AK13/4,AK13/(DAY(EOMONTH($F$9,0))/7))</f>
        <v>0</v>
      </c>
      <c r="AM13" s="482"/>
      <c r="AN13" s="482"/>
    </row>
    <row r="14" spans="1:40" ht="18" customHeight="1">
      <c r="A14" s="196">
        <v>4</v>
      </c>
      <c r="B14" s="220" t="s">
        <v>341</v>
      </c>
      <c r="C14" s="202" t="s">
        <v>286</v>
      </c>
      <c r="D14" s="221"/>
      <c r="E14" s="222" t="s">
        <v>286</v>
      </c>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6">
        <f t="shared" si="0"/>
        <v>0</v>
      </c>
      <c r="AL14" s="207">
        <f>IF($AK$3="４週",AK14/4,AK14/(DAY(EOMONTH($F$9,0))/7))</f>
        <v>0</v>
      </c>
      <c r="AM14" s="482"/>
      <c r="AN14" s="482"/>
    </row>
    <row r="15" spans="1:40" ht="18" customHeight="1">
      <c r="A15" s="196">
        <v>5</v>
      </c>
      <c r="B15" s="220"/>
      <c r="C15" s="202"/>
      <c r="D15" s="221"/>
      <c r="E15" s="222"/>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6">
        <f t="shared" si="0"/>
        <v>0</v>
      </c>
      <c r="AL15" s="207">
        <f t="shared" ref="AL15:AL30" si="1">IF($AK$3="４週",AK15/4,AK15/(DAY(EOMONTH($F$9,0))/7))</f>
        <v>0</v>
      </c>
      <c r="AM15" s="482"/>
      <c r="AN15" s="482"/>
    </row>
    <row r="16" spans="1:40" ht="18" customHeight="1">
      <c r="A16" s="196">
        <v>6</v>
      </c>
      <c r="B16" s="220"/>
      <c r="C16" s="202"/>
      <c r="D16" s="221"/>
      <c r="E16" s="222"/>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6">
        <f t="shared" si="0"/>
        <v>0</v>
      </c>
      <c r="AL16" s="207">
        <f t="shared" si="1"/>
        <v>0</v>
      </c>
      <c r="AM16" s="482"/>
      <c r="AN16" s="482"/>
    </row>
    <row r="17" spans="1:40" ht="18" customHeight="1">
      <c r="A17" s="196">
        <v>7</v>
      </c>
      <c r="B17" s="220"/>
      <c r="C17" s="202"/>
      <c r="D17" s="221"/>
      <c r="E17" s="222"/>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6">
        <f t="shared" si="0"/>
        <v>0</v>
      </c>
      <c r="AL17" s="207">
        <f t="shared" si="1"/>
        <v>0</v>
      </c>
      <c r="AM17" s="482"/>
      <c r="AN17" s="482"/>
    </row>
    <row r="18" spans="1:40" ht="18" customHeight="1">
      <c r="A18" s="196">
        <v>8</v>
      </c>
      <c r="B18" s="220"/>
      <c r="C18" s="202"/>
      <c r="D18" s="221"/>
      <c r="E18" s="222"/>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6">
        <f t="shared" si="0"/>
        <v>0</v>
      </c>
      <c r="AL18" s="207">
        <f t="shared" si="1"/>
        <v>0</v>
      </c>
      <c r="AM18" s="482"/>
      <c r="AN18" s="482"/>
    </row>
    <row r="19" spans="1:40" ht="18" customHeight="1">
      <c r="A19" s="196">
        <v>9</v>
      </c>
      <c r="B19" s="220"/>
      <c r="C19" s="202"/>
      <c r="D19" s="221"/>
      <c r="E19" s="222"/>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6">
        <f t="shared" si="0"/>
        <v>0</v>
      </c>
      <c r="AL19" s="207">
        <f t="shared" si="1"/>
        <v>0</v>
      </c>
      <c r="AM19" s="482"/>
      <c r="AN19" s="482"/>
    </row>
    <row r="20" spans="1:40" ht="18" customHeight="1">
      <c r="A20" s="196">
        <v>10</v>
      </c>
      <c r="B20" s="220"/>
      <c r="C20" s="202"/>
      <c r="D20" s="221"/>
      <c r="E20" s="222"/>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6">
        <f t="shared" si="0"/>
        <v>0</v>
      </c>
      <c r="AL20" s="207">
        <f t="shared" si="1"/>
        <v>0</v>
      </c>
      <c r="AM20" s="482"/>
      <c r="AN20" s="482"/>
    </row>
    <row r="21" spans="1:40" ht="18" customHeight="1">
      <c r="A21" s="196">
        <v>11</v>
      </c>
      <c r="B21" s="220"/>
      <c r="C21" s="202"/>
      <c r="D21" s="221"/>
      <c r="E21" s="222"/>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6">
        <f t="shared" si="0"/>
        <v>0</v>
      </c>
      <c r="AL21" s="207">
        <f t="shared" si="1"/>
        <v>0</v>
      </c>
      <c r="AM21" s="482"/>
      <c r="AN21" s="482"/>
    </row>
    <row r="22" spans="1:40" ht="18" customHeight="1">
      <c r="A22" s="196">
        <v>12</v>
      </c>
      <c r="B22" s="220"/>
      <c r="C22" s="202"/>
      <c r="D22" s="221"/>
      <c r="E22" s="222"/>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6">
        <f t="shared" si="0"/>
        <v>0</v>
      </c>
      <c r="AL22" s="207">
        <f t="shared" si="1"/>
        <v>0</v>
      </c>
      <c r="AM22" s="482"/>
      <c r="AN22" s="482"/>
    </row>
    <row r="23" spans="1:40" ht="18" customHeight="1">
      <c r="A23" s="196">
        <v>13</v>
      </c>
      <c r="B23" s="220"/>
      <c r="C23" s="202"/>
      <c r="D23" s="221"/>
      <c r="E23" s="222"/>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6">
        <f t="shared" si="0"/>
        <v>0</v>
      </c>
      <c r="AL23" s="207">
        <f t="shared" si="1"/>
        <v>0</v>
      </c>
      <c r="AM23" s="482"/>
      <c r="AN23" s="482"/>
    </row>
    <row r="24" spans="1:40" ht="18" customHeight="1">
      <c r="A24" s="196">
        <v>14</v>
      </c>
      <c r="B24" s="220"/>
      <c r="C24" s="202"/>
      <c r="D24" s="221"/>
      <c r="E24" s="222"/>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6">
        <f t="shared" si="0"/>
        <v>0</v>
      </c>
      <c r="AL24" s="207">
        <f t="shared" si="1"/>
        <v>0</v>
      </c>
      <c r="AM24" s="482"/>
      <c r="AN24" s="482"/>
    </row>
    <row r="25" spans="1:40" ht="18" customHeight="1">
      <c r="A25" s="196">
        <v>15</v>
      </c>
      <c r="B25" s="220"/>
      <c r="C25" s="202"/>
      <c r="D25" s="221"/>
      <c r="E25" s="222"/>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6">
        <f t="shared" si="0"/>
        <v>0</v>
      </c>
      <c r="AL25" s="207">
        <f t="shared" si="1"/>
        <v>0</v>
      </c>
      <c r="AM25" s="482"/>
      <c r="AN25" s="482"/>
    </row>
    <row r="26" spans="1:40" ht="18" customHeight="1">
      <c r="A26" s="196">
        <v>16</v>
      </c>
      <c r="B26" s="220"/>
      <c r="C26" s="202"/>
      <c r="D26" s="221"/>
      <c r="E26" s="222"/>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6">
        <f t="shared" si="0"/>
        <v>0</v>
      </c>
      <c r="AL26" s="207">
        <f t="shared" si="1"/>
        <v>0</v>
      </c>
      <c r="AM26" s="482"/>
      <c r="AN26" s="482"/>
    </row>
    <row r="27" spans="1:40" ht="18" customHeight="1">
      <c r="A27" s="196">
        <v>17</v>
      </c>
      <c r="B27" s="220"/>
      <c r="C27" s="202"/>
      <c r="D27" s="221"/>
      <c r="E27" s="222"/>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6">
        <f t="shared" si="0"/>
        <v>0</v>
      </c>
      <c r="AL27" s="207">
        <f t="shared" si="1"/>
        <v>0</v>
      </c>
      <c r="AM27" s="482"/>
      <c r="AN27" s="482"/>
    </row>
    <row r="28" spans="1:40" ht="18" customHeight="1">
      <c r="A28" s="196">
        <v>18</v>
      </c>
      <c r="B28" s="220"/>
      <c r="C28" s="202"/>
      <c r="D28" s="221"/>
      <c r="E28" s="222"/>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6">
        <f t="shared" si="0"/>
        <v>0</v>
      </c>
      <c r="AL28" s="207">
        <f t="shared" si="1"/>
        <v>0</v>
      </c>
      <c r="AM28" s="482"/>
      <c r="AN28" s="482"/>
    </row>
    <row r="29" spans="1:40" ht="18" customHeight="1">
      <c r="A29" s="196">
        <v>19</v>
      </c>
      <c r="B29" s="220"/>
      <c r="C29" s="202"/>
      <c r="D29" s="221"/>
      <c r="E29" s="222"/>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6">
        <f t="shared" si="0"/>
        <v>0</v>
      </c>
      <c r="AL29" s="207">
        <f t="shared" si="1"/>
        <v>0</v>
      </c>
      <c r="AM29" s="482"/>
      <c r="AN29" s="482"/>
    </row>
    <row r="30" spans="1:40" ht="18" customHeight="1">
      <c r="A30" s="196">
        <v>20</v>
      </c>
      <c r="B30" s="220"/>
      <c r="C30" s="202"/>
      <c r="D30" s="221"/>
      <c r="E30" s="222"/>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6">
        <f t="shared" si="0"/>
        <v>0</v>
      </c>
      <c r="AL30" s="207">
        <f t="shared" si="1"/>
        <v>0</v>
      </c>
      <c r="AM30" s="482"/>
      <c r="AN30" s="482"/>
    </row>
    <row r="31" spans="1:40" ht="18" customHeight="1">
      <c r="A31" s="483" t="s">
        <v>146</v>
      </c>
      <c r="B31" s="484"/>
      <c r="C31" s="484"/>
      <c r="D31" s="484"/>
      <c r="E31" s="484"/>
      <c r="F31" s="208">
        <f>+SUM(F11:F30)</f>
        <v>0</v>
      </c>
      <c r="G31" s="208">
        <f t="shared" ref="G31:AJ31" si="2">+SUM(G11:G30)</f>
        <v>0</v>
      </c>
      <c r="H31" s="208">
        <f t="shared" si="2"/>
        <v>0</v>
      </c>
      <c r="I31" s="208">
        <f t="shared" si="2"/>
        <v>0</v>
      </c>
      <c r="J31" s="208">
        <f t="shared" si="2"/>
        <v>0</v>
      </c>
      <c r="K31" s="208">
        <f t="shared" si="2"/>
        <v>0</v>
      </c>
      <c r="L31" s="208">
        <f t="shared" si="2"/>
        <v>0</v>
      </c>
      <c r="M31" s="208">
        <f t="shared" si="2"/>
        <v>0</v>
      </c>
      <c r="N31" s="208">
        <f t="shared" si="2"/>
        <v>0</v>
      </c>
      <c r="O31" s="208">
        <f t="shared" si="2"/>
        <v>0</v>
      </c>
      <c r="P31" s="208">
        <f t="shared" si="2"/>
        <v>0</v>
      </c>
      <c r="Q31" s="208">
        <f t="shared" si="2"/>
        <v>0</v>
      </c>
      <c r="R31" s="208">
        <f t="shared" si="2"/>
        <v>0</v>
      </c>
      <c r="S31" s="208">
        <f t="shared" si="2"/>
        <v>0</v>
      </c>
      <c r="T31" s="208">
        <f t="shared" si="2"/>
        <v>0</v>
      </c>
      <c r="U31" s="208">
        <f t="shared" si="2"/>
        <v>0</v>
      </c>
      <c r="V31" s="208">
        <f t="shared" si="2"/>
        <v>0</v>
      </c>
      <c r="W31" s="208">
        <f t="shared" si="2"/>
        <v>0</v>
      </c>
      <c r="X31" s="208">
        <f t="shared" si="2"/>
        <v>0</v>
      </c>
      <c r="Y31" s="208">
        <f t="shared" si="2"/>
        <v>0</v>
      </c>
      <c r="Z31" s="208">
        <f t="shared" si="2"/>
        <v>0</v>
      </c>
      <c r="AA31" s="208">
        <f t="shared" si="2"/>
        <v>0</v>
      </c>
      <c r="AB31" s="208">
        <f t="shared" si="2"/>
        <v>0</v>
      </c>
      <c r="AC31" s="208">
        <f t="shared" si="2"/>
        <v>0</v>
      </c>
      <c r="AD31" s="208">
        <f t="shared" si="2"/>
        <v>0</v>
      </c>
      <c r="AE31" s="208">
        <f t="shared" si="2"/>
        <v>0</v>
      </c>
      <c r="AF31" s="208">
        <f t="shared" si="2"/>
        <v>0</v>
      </c>
      <c r="AG31" s="208">
        <f t="shared" si="2"/>
        <v>0</v>
      </c>
      <c r="AH31" s="208">
        <f t="shared" si="2"/>
        <v>0</v>
      </c>
      <c r="AI31" s="208">
        <f t="shared" si="2"/>
        <v>0</v>
      </c>
      <c r="AJ31" s="208">
        <f t="shared" si="2"/>
        <v>0</v>
      </c>
      <c r="AK31" s="206">
        <f t="shared" si="0"/>
        <v>0</v>
      </c>
      <c r="AL31" s="207">
        <f>IF($AK$3="４週",AK31/4,AK31/(DAY(EOMONTH($F$9,0))/7))</f>
        <v>0</v>
      </c>
      <c r="AM31" s="485"/>
      <c r="AN31" s="485"/>
    </row>
    <row r="32" spans="1:40" ht="18" customHeight="1">
      <c r="A32" s="484" t="s">
        <v>270</v>
      </c>
      <c r="B32" s="484"/>
      <c r="C32" s="484"/>
      <c r="D32" s="484"/>
      <c r="E32" s="486"/>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6">
        <f t="shared" si="0"/>
        <v>0</v>
      </c>
      <c r="AL32" s="210"/>
      <c r="AM32" s="485"/>
      <c r="AN32" s="485"/>
    </row>
    <row r="33" spans="1:40" ht="15" customHeight="1">
      <c r="A33" s="195"/>
      <c r="B33" s="195"/>
      <c r="C33" s="195"/>
      <c r="D33" s="195"/>
      <c r="E33" s="195"/>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95"/>
      <c r="AL33" s="195"/>
      <c r="AM33" s="132"/>
    </row>
    <row r="34" spans="1:40" ht="15" customHeight="1">
      <c r="A34" s="195"/>
      <c r="B34" s="195"/>
      <c r="C34" s="195"/>
      <c r="D34" s="195"/>
      <c r="E34" s="195"/>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95"/>
      <c r="AL34" s="195"/>
      <c r="AM34" s="132"/>
    </row>
    <row r="35" spans="1:40" ht="15" customHeight="1">
      <c r="A35" s="195"/>
      <c r="B35" s="195"/>
      <c r="C35" s="195"/>
      <c r="D35" s="195"/>
      <c r="E35" s="195"/>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95"/>
      <c r="AL35" s="195"/>
      <c r="AM35" s="132"/>
    </row>
    <row r="36" spans="1:40" ht="21" customHeight="1">
      <c r="A36" s="186" t="s">
        <v>318</v>
      </c>
      <c r="B36" s="189"/>
      <c r="C36" s="190"/>
      <c r="D36" s="190"/>
      <c r="E36" s="190"/>
      <c r="F36" s="190"/>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90"/>
      <c r="AM36" s="190"/>
      <c r="AN36" s="132"/>
    </row>
    <row r="37" spans="1:40" ht="24.95" customHeight="1">
      <c r="A37" s="132"/>
      <c r="B37" s="195"/>
      <c r="C37" s="501" t="e">
        <f>IF(VLOOKUP($AK$1,#REF!,C42,FALSE)=0,"-",VLOOKUP($AK$1,#REF!,C42,FALSE))</f>
        <v>#REF!</v>
      </c>
      <c r="D37" s="502"/>
      <c r="E37" s="508" t="e">
        <f>IF(VLOOKUP($AK$1,#REF!,E42,FALSE)=0,"-",VLOOKUP($AK$1,#REF!,E42,FALSE))</f>
        <v>#REF!</v>
      </c>
      <c r="F37" s="508"/>
      <c r="G37" s="508"/>
      <c r="H37" s="508"/>
      <c r="I37" s="501" t="e">
        <f>IF(VLOOKUP($AK$1,#REF!,I42,FALSE)=0,"-",VLOOKUP($AK$1,#REF!,I42,FALSE))</f>
        <v>#REF!</v>
      </c>
      <c r="J37" s="502"/>
      <c r="K37" s="502"/>
      <c r="L37" s="502"/>
      <c r="M37" s="502"/>
      <c r="N37" s="503"/>
      <c r="O37" s="501" t="e">
        <f>IF(VLOOKUP($AK$1,#REF!,O42,FALSE)=0,"-",VLOOKUP($AK$1,#REF!,O42,FALSE))</f>
        <v>#REF!</v>
      </c>
      <c r="P37" s="502"/>
      <c r="Q37" s="502"/>
      <c r="R37" s="502"/>
      <c r="S37" s="502"/>
      <c r="T37" s="503"/>
      <c r="U37" s="501" t="e">
        <f>IF(VLOOKUP($AK$1,#REF!,U42,FALSE)=0,"-",VLOOKUP($AK$1,#REF!,U42,FALSE))</f>
        <v>#REF!</v>
      </c>
      <c r="V37" s="502"/>
      <c r="W37" s="502"/>
      <c r="X37" s="502"/>
      <c r="Y37" s="502"/>
      <c r="Z37" s="503"/>
      <c r="AA37" s="501" t="e">
        <f>IF(VLOOKUP($AK$1,#REF!,AA42,FALSE)=0,"-",VLOOKUP($AK$1,#REF!,AA42,FALSE))</f>
        <v>#REF!</v>
      </c>
      <c r="AB37" s="502"/>
      <c r="AC37" s="502"/>
      <c r="AD37" s="502"/>
      <c r="AE37" s="502"/>
      <c r="AF37" s="503"/>
      <c r="AG37" s="508" t="e">
        <f>IF(VLOOKUP($AK$1,#REF!,AG42,FALSE)=0,"-",VLOOKUP($AK$1,#REF!,AG42,FALSE))</f>
        <v>#REF!</v>
      </c>
      <c r="AH37" s="508"/>
      <c r="AI37" s="508"/>
      <c r="AJ37" s="508"/>
      <c r="AK37" s="508"/>
      <c r="AL37" s="508" t="e">
        <f>IF(VLOOKUP($AK$1,#REF!,AL42,FALSE)=0,"-",VLOOKUP($AK$1,#REF!,AL42,FALSE))</f>
        <v>#REF!</v>
      </c>
      <c r="AM37" s="508"/>
      <c r="AN37" s="132"/>
    </row>
    <row r="38" spans="1:40" ht="18" customHeight="1">
      <c r="A38" s="132"/>
      <c r="B38" s="195"/>
      <c r="C38" s="224" t="s">
        <v>320</v>
      </c>
      <c r="D38" s="224" t="s">
        <v>322</v>
      </c>
      <c r="E38" s="225" t="s">
        <v>320</v>
      </c>
      <c r="F38" s="507" t="s">
        <v>322</v>
      </c>
      <c r="G38" s="507"/>
      <c r="H38" s="507"/>
      <c r="I38" s="504" t="s">
        <v>320</v>
      </c>
      <c r="J38" s="505"/>
      <c r="K38" s="506"/>
      <c r="L38" s="504" t="s">
        <v>322</v>
      </c>
      <c r="M38" s="505"/>
      <c r="N38" s="506"/>
      <c r="O38" s="504" t="s">
        <v>320</v>
      </c>
      <c r="P38" s="505"/>
      <c r="Q38" s="506"/>
      <c r="R38" s="504" t="s">
        <v>322</v>
      </c>
      <c r="S38" s="505"/>
      <c r="T38" s="506"/>
      <c r="U38" s="504" t="s">
        <v>320</v>
      </c>
      <c r="V38" s="505"/>
      <c r="W38" s="506"/>
      <c r="X38" s="504" t="s">
        <v>322</v>
      </c>
      <c r="Y38" s="505"/>
      <c r="Z38" s="506"/>
      <c r="AA38" s="504" t="s">
        <v>320</v>
      </c>
      <c r="AB38" s="505"/>
      <c r="AC38" s="506"/>
      <c r="AD38" s="504" t="s">
        <v>322</v>
      </c>
      <c r="AE38" s="505"/>
      <c r="AF38" s="506"/>
      <c r="AG38" s="504" t="s">
        <v>320</v>
      </c>
      <c r="AH38" s="505"/>
      <c r="AI38" s="506"/>
      <c r="AJ38" s="504" t="s">
        <v>322</v>
      </c>
      <c r="AK38" s="506"/>
      <c r="AL38" s="225" t="s">
        <v>319</v>
      </c>
      <c r="AM38" s="225" t="s">
        <v>321</v>
      </c>
      <c r="AN38" s="132"/>
    </row>
    <row r="39" spans="1:40" ht="18" customHeight="1">
      <c r="A39" s="132"/>
      <c r="B39" s="197" t="s">
        <v>323</v>
      </c>
      <c r="C39" s="225">
        <f>COUNTIFS($B$11:$B$30,C$37,$C$11:$C$30,"A",$E$11:$E$30,"*")</f>
        <v>0</v>
      </c>
      <c r="D39" s="225">
        <f>COUNTIFS($B$11:$B$30,C$37,$C$11:$C$30,"B",$E$11:$E$30,"*")</f>
        <v>0</v>
      </c>
      <c r="E39" s="225">
        <f>COUNTIFS($B$11:$B$30,E$37,$C$11:$C$30,"A",$E$11:$E$30,"*")</f>
        <v>0</v>
      </c>
      <c r="F39" s="504">
        <f>COUNTIFS($B$11:$B$30,E$37,$C$11:$C$30,"B",$E$11:$E$30,"*")</f>
        <v>0</v>
      </c>
      <c r="G39" s="505"/>
      <c r="H39" s="506"/>
      <c r="I39" s="504">
        <f>COUNTIFS($B$11:$B$30,I$37,$C$11:$C$30,"A",$E$11:$E$30,"*")</f>
        <v>0</v>
      </c>
      <c r="J39" s="505"/>
      <c r="K39" s="506"/>
      <c r="L39" s="504">
        <f>COUNTIFS($B$11:$B$30,I$37,$C$11:$C$30,"B",$E$11:$E$30,"*")</f>
        <v>0</v>
      </c>
      <c r="M39" s="505"/>
      <c r="N39" s="506"/>
      <c r="O39" s="504">
        <f>COUNTIFS($B$11:$B$30,O$37,$C$11:$C$30,"A",$E$11:$E$30,"*")</f>
        <v>0</v>
      </c>
      <c r="P39" s="505"/>
      <c r="Q39" s="506"/>
      <c r="R39" s="504">
        <f>COUNTIFS($B$11:$B$30,O$37,$C$11:$C$30,"B",$E$11:$E$30,"*")</f>
        <v>0</v>
      </c>
      <c r="S39" s="505"/>
      <c r="T39" s="506"/>
      <c r="U39" s="504">
        <f>COUNTIFS($B$11:$B$30,U$37,$C$11:$C$30,"A",$E$11:$E$30,"*")</f>
        <v>0</v>
      </c>
      <c r="V39" s="505"/>
      <c r="W39" s="506"/>
      <c r="X39" s="504">
        <f>COUNTIFS($B$11:$B$30,U$37,$C$11:$C$30,"B",$E$11:$E$30,"*")</f>
        <v>0</v>
      </c>
      <c r="Y39" s="505"/>
      <c r="Z39" s="506"/>
      <c r="AA39" s="504">
        <f>COUNTIFS($B$11:$B$30,AA$37,$C$11:$C$30,"A",$E$11:$E$30,"*")</f>
        <v>0</v>
      </c>
      <c r="AB39" s="505"/>
      <c r="AC39" s="506"/>
      <c r="AD39" s="504">
        <f>COUNTIFS($B$11:$B$30,AA$37,$C$11:$C$30,"B",$E$11:$E$30,"*")</f>
        <v>0</v>
      </c>
      <c r="AE39" s="505"/>
      <c r="AF39" s="506"/>
      <c r="AG39" s="504">
        <f>COUNTIFS($B$11:$B$30,AG$37,$C$11:$C$30,"A",$E$11:$E$30,"*")</f>
        <v>0</v>
      </c>
      <c r="AH39" s="505"/>
      <c r="AI39" s="506"/>
      <c r="AJ39" s="504">
        <f>COUNTIFS($B$11:$B$30,AG$37,$C$11:$C$30,"B",$E$11:$E$30,"*")</f>
        <v>0</v>
      </c>
      <c r="AK39" s="506"/>
      <c r="AL39" s="225">
        <f>COUNTIFS($B$11:$B$30,AL$37,$C$11:$C$30,"A",$E$11:$E$30,"*")</f>
        <v>0</v>
      </c>
      <c r="AM39" s="225">
        <f>COUNTIFS($B$11:$B$30,AL$37,$C$11:$C$30,"B",$E$11:$E$30,"*")</f>
        <v>0</v>
      </c>
      <c r="AN39" s="132"/>
    </row>
    <row r="40" spans="1:40" ht="18" customHeight="1">
      <c r="A40" s="132"/>
      <c r="B40" s="198" t="s">
        <v>324</v>
      </c>
      <c r="C40" s="225">
        <f>COUNTIFS($B$11:$B$30,C$37,$C$11:$C$30,"C",$E$11:$E$30,"*")</f>
        <v>0</v>
      </c>
      <c r="D40" s="225">
        <f>COUNTIFS($B$11:$B$30,C$37,$C$11:$C$30,"D",$E$11:$E$30,"*")</f>
        <v>0</v>
      </c>
      <c r="E40" s="225">
        <f>COUNTIFS($B$11:$B$30,E$37,$C$11:$C$30,"C",$E$11:$E$30,"*")</f>
        <v>0</v>
      </c>
      <c r="F40" s="504">
        <f>COUNTIFS($B$11:$B$30,E$37,$C$11:$C$30,"D",$E$11:$E$30,"*")</f>
        <v>0</v>
      </c>
      <c r="G40" s="505"/>
      <c r="H40" s="506"/>
      <c r="I40" s="504">
        <f>COUNTIFS($B$11:$B$30,I$37,$C$11:$C$30,"C",$E$11:$E$30,"*")</f>
        <v>0</v>
      </c>
      <c r="J40" s="505"/>
      <c r="K40" s="506"/>
      <c r="L40" s="504">
        <f>COUNTIFS($B$11:$B$30,I$37,$C$11:$C$30,"D",$E$11:$E$30,"*")</f>
        <v>0</v>
      </c>
      <c r="M40" s="505"/>
      <c r="N40" s="506"/>
      <c r="O40" s="504">
        <f>COUNTIFS($B$11:$B$30,O$37,$C$11:$C$30,"C",$E$11:$E$30,"*")</f>
        <v>0</v>
      </c>
      <c r="P40" s="505"/>
      <c r="Q40" s="506"/>
      <c r="R40" s="504">
        <f>COUNTIFS($B$11:$B$30,O$37,$C$11:$C$30,"D",$E$11:$E$30,"*")</f>
        <v>0</v>
      </c>
      <c r="S40" s="505"/>
      <c r="T40" s="506"/>
      <c r="U40" s="504">
        <f>COUNTIFS($B$11:$B$30,U$37,$C$11:$C$30,"C",$E$11:$E$30,"*")</f>
        <v>0</v>
      </c>
      <c r="V40" s="505"/>
      <c r="W40" s="506"/>
      <c r="X40" s="504">
        <f>COUNTIFS($B$11:$B$30,U$37,$C$11:$C$30,"D",$E$11:$E$30,"*")</f>
        <v>0</v>
      </c>
      <c r="Y40" s="505"/>
      <c r="Z40" s="506"/>
      <c r="AA40" s="504">
        <f>COUNTIFS($B$11:$B$30,AA$37,$C$11:$C$30,"C",$E$11:$E$30,"*")</f>
        <v>0</v>
      </c>
      <c r="AB40" s="505"/>
      <c r="AC40" s="506"/>
      <c r="AD40" s="504">
        <f>COUNTIFS($B$11:$B$30,AA$37,$C$11:$C$30,"D",$E$11:$E$30,"*")</f>
        <v>0</v>
      </c>
      <c r="AE40" s="505"/>
      <c r="AF40" s="506"/>
      <c r="AG40" s="504">
        <f>COUNTIFS($B$11:$B$30,AG$37,$C$11:$C$30,"C",$E$11:$E$30,"*")</f>
        <v>0</v>
      </c>
      <c r="AH40" s="505"/>
      <c r="AI40" s="506"/>
      <c r="AJ40" s="504">
        <f>COUNTIFS($B$11:$B$30,AG$37,$C$11:$C$30,"D",$E$11:$E$30,"*")</f>
        <v>0</v>
      </c>
      <c r="AK40" s="506"/>
      <c r="AL40" s="225">
        <f>COUNTIFS($B$11:$B$30,AL$37,$C$11:$C$30,"C",$E$11:$E$30,"*")</f>
        <v>0</v>
      </c>
      <c r="AM40" s="225">
        <f>COUNTIFS($B$11:$B$30,AL$37,$C$11:$C$30,"D",$E$11:$E$30,"*")</f>
        <v>0</v>
      </c>
      <c r="AN40" s="132"/>
    </row>
    <row r="41" spans="1:40" ht="24.95" customHeight="1">
      <c r="A41" s="132"/>
      <c r="B41" s="198" t="s">
        <v>325</v>
      </c>
      <c r="C41" s="501" t="str">
        <f>IF($AK$3="４週",SUMIFS($AK$11:$AK$30,$B$11:$B$30,C37)/4/$AH$5,IF($AK$3="歴月",SUMIFS($AK$11:$AK$30,$B$11:$B$30,C37)/$AL$5,"記載する期間を選択してください"))</f>
        <v>記載する期間を選択してください</v>
      </c>
      <c r="D41" s="503"/>
      <c r="E41" s="501" t="str">
        <f>IF($AK$3="４週",SUMIFS($AK$11:$AK$30,$B$11:$B$30,E37)/4/$AH$5,IF($AK$3="歴月",SUMIFS($AK$11:$AK$30,$B$11:$B$30,E37)/$AL$5,"記載する期間を選択してください"))</f>
        <v>記載する期間を選択してください</v>
      </c>
      <c r="F41" s="502"/>
      <c r="G41" s="502"/>
      <c r="H41" s="503"/>
      <c r="I41" s="501" t="str">
        <f>IF($AK$3="４週",SUMIFS($AK$11:$AK$30,$B$11:$B$30,I37)/4/$AH$5,IF($AK$3="歴月",SUMIFS($AK$11:$AK$30,$B$11:$B$30,I37)/$AL$5,"記載する期間を選択してください"))</f>
        <v>記載する期間を選択してください</v>
      </c>
      <c r="J41" s="502"/>
      <c r="K41" s="502"/>
      <c r="L41" s="502"/>
      <c r="M41" s="502"/>
      <c r="N41" s="503"/>
      <c r="O41" s="501" t="str">
        <f>IF($AK$3="４週",SUMIFS($AK$11:$AK$30,$B$11:$B$30,O37)/4/$AH$5,IF($AK$3="歴月",SUMIFS($AK$11:$AK$30,$B$11:$B$30,O37)/$AL$5,"記載する期間を選択してください"))</f>
        <v>記載する期間を選択してください</v>
      </c>
      <c r="P41" s="502"/>
      <c r="Q41" s="502"/>
      <c r="R41" s="502"/>
      <c r="S41" s="502"/>
      <c r="T41" s="503"/>
      <c r="U41" s="501" t="str">
        <f>IF($AK$3="４週",SUMIFS($AK$11:$AK$30,$B$11:$B$30,U37)/4/$AH$5,IF($AK$3="歴月",SUMIFS($AK$11:$AK$30,$B$11:$B$30,U37)/$AL$5,"記載する期間を選択してください"))</f>
        <v>記載する期間を選択してください</v>
      </c>
      <c r="V41" s="502"/>
      <c r="W41" s="502"/>
      <c r="X41" s="502"/>
      <c r="Y41" s="502"/>
      <c r="Z41" s="503"/>
      <c r="AA41" s="501" t="str">
        <f>IF($AK$3="４週",SUMIFS($AK$11:$AK$30,$B$11:$B$30,AA37)/4/$AH$5,IF($AK$3="歴月",SUMIFS($AK$11:$AK$30,$B$11:$B$30,AA37)/$AL$5,"記載する期間を選択してください"))</f>
        <v>記載する期間を選択してください</v>
      </c>
      <c r="AB41" s="502"/>
      <c r="AC41" s="502"/>
      <c r="AD41" s="502"/>
      <c r="AE41" s="502"/>
      <c r="AF41" s="503"/>
      <c r="AG41" s="501" t="str">
        <f>IF($AK$3="４週",SUMIFS($AK$11:$AK$30,$B$11:$B$30,AG37)/4/$AH$5,IF($AK$3="歴月",SUMIFS($AK$11:$AK$30,$B$11:$B$30,AG37)/$AL$5,"記載する期間を選択してください"))</f>
        <v>記載する期間を選択してください</v>
      </c>
      <c r="AH41" s="502"/>
      <c r="AI41" s="502"/>
      <c r="AJ41" s="502"/>
      <c r="AK41" s="503"/>
      <c r="AL41" s="501" t="str">
        <f>IF($AK$3="４週",SUMIFS($AK$11:$AK$30,$B$11:$B$30,AL37)/4/$AH$5,IF($AK$3="歴月",SUMIFS($AK$11:$AK$30,$B$11:$B$30,AL37)/$AL$5,"記載する期間を選択してください"))</f>
        <v>記載する期間を選択してください</v>
      </c>
      <c r="AM41" s="503"/>
      <c r="AN41" s="132"/>
    </row>
    <row r="42" spans="1:40" ht="5.0999999999999996" customHeight="1">
      <c r="A42" s="132"/>
      <c r="B42" s="189"/>
      <c r="C42" s="214">
        <v>2</v>
      </c>
      <c r="D42" s="214"/>
      <c r="E42" s="214">
        <v>3</v>
      </c>
      <c r="F42" s="214"/>
      <c r="G42" s="214"/>
      <c r="H42" s="214"/>
      <c r="I42" s="214">
        <v>4</v>
      </c>
      <c r="J42" s="214"/>
      <c r="K42" s="214"/>
      <c r="L42" s="214"/>
      <c r="M42" s="214"/>
      <c r="N42" s="214"/>
      <c r="O42" s="214">
        <v>5</v>
      </c>
      <c r="P42" s="214"/>
      <c r="Q42" s="214"/>
      <c r="R42" s="214"/>
      <c r="S42" s="214"/>
      <c r="T42" s="214"/>
      <c r="U42" s="214">
        <v>6</v>
      </c>
      <c r="V42" s="214"/>
      <c r="W42" s="214"/>
      <c r="X42" s="214"/>
      <c r="Y42" s="214"/>
      <c r="Z42" s="214"/>
      <c r="AA42" s="214">
        <v>7</v>
      </c>
      <c r="AB42" s="214"/>
      <c r="AC42" s="214"/>
      <c r="AD42" s="214"/>
      <c r="AE42" s="214"/>
      <c r="AF42" s="214"/>
      <c r="AG42" s="214">
        <v>8</v>
      </c>
      <c r="AH42" s="214"/>
      <c r="AI42" s="214"/>
      <c r="AJ42" s="214"/>
      <c r="AK42" s="214"/>
      <c r="AL42" s="214">
        <v>9</v>
      </c>
      <c r="AM42" s="226"/>
      <c r="AN42" s="132"/>
    </row>
    <row r="43" spans="1:40" ht="15" customHeight="1">
      <c r="A43" s="133" t="s">
        <v>271</v>
      </c>
      <c r="B43" s="211"/>
      <c r="C43" s="212"/>
      <c r="D43" s="212"/>
      <c r="E43" s="212"/>
      <c r="F43" s="213"/>
      <c r="G43" s="212"/>
      <c r="H43" s="214"/>
      <c r="I43" s="214"/>
      <c r="J43" s="214"/>
      <c r="K43" s="214"/>
      <c r="L43" s="214"/>
      <c r="M43" s="214"/>
      <c r="N43" s="214"/>
      <c r="O43" s="214"/>
      <c r="P43" s="214"/>
      <c r="Q43" s="214"/>
      <c r="R43" s="214">
        <v>6</v>
      </c>
      <c r="S43" s="214"/>
      <c r="T43" s="214"/>
      <c r="U43" s="214"/>
      <c r="V43" s="214"/>
      <c r="W43" s="214"/>
      <c r="X43" s="214">
        <v>7</v>
      </c>
      <c r="Y43" s="214"/>
      <c r="Z43" s="214"/>
      <c r="AA43" s="214"/>
      <c r="AB43" s="214"/>
      <c r="AC43" s="214"/>
      <c r="AD43" s="214">
        <v>8</v>
      </c>
      <c r="AE43" s="214"/>
      <c r="AF43" s="214"/>
      <c r="AG43" s="215"/>
      <c r="AH43" s="215"/>
      <c r="AI43" s="215"/>
      <c r="AJ43" s="215">
        <v>9</v>
      </c>
      <c r="AK43" s="216"/>
      <c r="AL43" s="216"/>
      <c r="AM43" s="132"/>
    </row>
    <row r="44" spans="1:40" s="133" customFormat="1" ht="15" customHeight="1">
      <c r="A44" s="133" t="s">
        <v>272</v>
      </c>
      <c r="B44" s="217"/>
      <c r="C44" s="217"/>
      <c r="D44" s="217"/>
      <c r="E44" s="217"/>
      <c r="F44" s="217"/>
      <c r="G44" s="217"/>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row>
    <row r="45" spans="1:40" s="133" customFormat="1" ht="15" customHeight="1">
      <c r="A45" s="133" t="s">
        <v>273</v>
      </c>
      <c r="B45" s="217"/>
      <c r="C45" s="217"/>
      <c r="D45" s="217"/>
      <c r="E45" s="217"/>
      <c r="F45" s="217"/>
      <c r="G45" s="217"/>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row>
    <row r="46" spans="1:40" s="133" customFormat="1" ht="15" customHeight="1">
      <c r="A46" s="133" t="s">
        <v>274</v>
      </c>
      <c r="B46" s="217"/>
      <c r="C46" s="217"/>
      <c r="D46" s="217"/>
      <c r="E46" s="217"/>
      <c r="F46" s="217"/>
      <c r="G46" s="217"/>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row>
    <row r="47" spans="1:40" s="133" customFormat="1" ht="15" customHeight="1">
      <c r="A47" s="133" t="s">
        <v>275</v>
      </c>
      <c r="B47" s="217"/>
      <c r="C47" s="217"/>
      <c r="D47" s="217"/>
      <c r="E47" s="217"/>
      <c r="F47" s="217"/>
      <c r="G47" s="217"/>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row>
    <row r="48" spans="1:40" ht="15" customHeight="1">
      <c r="A48" s="133" t="s">
        <v>276</v>
      </c>
      <c r="B48" s="134"/>
      <c r="C48" s="133"/>
      <c r="D48" s="133"/>
      <c r="E48" s="133"/>
      <c r="F48" s="133"/>
      <c r="G48" s="133"/>
    </row>
    <row r="49" spans="1:7" ht="15" customHeight="1">
      <c r="A49" s="133" t="s">
        <v>277</v>
      </c>
      <c r="B49" s="134"/>
      <c r="C49" s="133"/>
      <c r="D49" s="133"/>
      <c r="E49" s="133"/>
      <c r="F49" s="133"/>
      <c r="G49" s="133"/>
    </row>
    <row r="50" spans="1:7" ht="15" customHeight="1">
      <c r="A50" s="133"/>
      <c r="B50" s="197" t="s">
        <v>278</v>
      </c>
      <c r="C50" s="487" t="s">
        <v>279</v>
      </c>
      <c r="D50" s="487"/>
      <c r="E50" s="487"/>
      <c r="F50" s="133"/>
      <c r="G50" s="133"/>
    </row>
    <row r="51" spans="1:7" ht="15" customHeight="1">
      <c r="A51" s="133"/>
      <c r="B51" s="218" t="s">
        <v>280</v>
      </c>
      <c r="C51" s="481" t="s">
        <v>281</v>
      </c>
      <c r="D51" s="481"/>
      <c r="E51" s="481"/>
      <c r="F51" s="133"/>
      <c r="G51" s="133"/>
    </row>
    <row r="52" spans="1:7" ht="15" customHeight="1">
      <c r="A52" s="133"/>
      <c r="B52" s="218" t="s">
        <v>282</v>
      </c>
      <c r="C52" s="481" t="s">
        <v>283</v>
      </c>
      <c r="D52" s="481"/>
      <c r="E52" s="481"/>
      <c r="F52" s="133"/>
      <c r="G52" s="133"/>
    </row>
    <row r="53" spans="1:7" ht="15" customHeight="1">
      <c r="A53" s="133"/>
      <c r="B53" s="218" t="s">
        <v>284</v>
      </c>
      <c r="C53" s="481" t="s">
        <v>285</v>
      </c>
      <c r="D53" s="481"/>
      <c r="E53" s="481"/>
      <c r="F53" s="133"/>
      <c r="G53" s="133"/>
    </row>
    <row r="54" spans="1:7" ht="15" customHeight="1">
      <c r="A54" s="133"/>
      <c r="B54" s="218" t="s">
        <v>286</v>
      </c>
      <c r="C54" s="481" t="s">
        <v>287</v>
      </c>
      <c r="D54" s="481"/>
      <c r="E54" s="481"/>
      <c r="F54" s="133"/>
      <c r="G54" s="133"/>
    </row>
    <row r="55" spans="1:7" ht="15" customHeight="1">
      <c r="A55" s="133"/>
      <c r="B55" s="133" t="s">
        <v>288</v>
      </c>
      <c r="C55" s="133"/>
      <c r="D55" s="133"/>
      <c r="E55" s="133"/>
      <c r="F55" s="133"/>
      <c r="G55" s="133"/>
    </row>
    <row r="56" spans="1:7" ht="15" customHeight="1">
      <c r="A56" s="133"/>
      <c r="B56" s="133" t="s">
        <v>289</v>
      </c>
      <c r="C56" s="133"/>
      <c r="D56" s="133"/>
      <c r="E56" s="133"/>
      <c r="F56" s="133"/>
      <c r="G56" s="133"/>
    </row>
    <row r="57" spans="1:7" ht="15" customHeight="1">
      <c r="A57" s="133"/>
      <c r="B57" s="133" t="s">
        <v>290</v>
      </c>
      <c r="C57" s="133"/>
      <c r="D57" s="133"/>
      <c r="E57" s="133"/>
      <c r="F57" s="133"/>
      <c r="G57" s="133"/>
    </row>
    <row r="58" spans="1:7" ht="15" customHeight="1">
      <c r="A58" s="133" t="s">
        <v>291</v>
      </c>
      <c r="B58" s="134"/>
      <c r="C58" s="133"/>
      <c r="D58" s="133"/>
      <c r="E58" s="133"/>
      <c r="F58" s="133"/>
      <c r="G58" s="133"/>
    </row>
    <row r="59" spans="1:7" ht="15" customHeight="1">
      <c r="A59" s="133" t="s">
        <v>292</v>
      </c>
      <c r="B59" s="134"/>
      <c r="C59" s="133"/>
      <c r="D59" s="133"/>
      <c r="E59" s="133"/>
      <c r="F59" s="133"/>
      <c r="G59" s="133"/>
    </row>
    <row r="60" spans="1:7" ht="15" customHeight="1">
      <c r="A60" s="133" t="s">
        <v>293</v>
      </c>
      <c r="B60" s="134"/>
      <c r="C60" s="133"/>
      <c r="D60" s="133"/>
      <c r="E60" s="133"/>
      <c r="F60" s="133"/>
      <c r="G60" s="133"/>
    </row>
    <row r="61" spans="1:7" ht="15" customHeight="1">
      <c r="A61" s="133" t="s">
        <v>294</v>
      </c>
      <c r="B61" s="134"/>
      <c r="C61" s="133"/>
      <c r="D61" s="133"/>
      <c r="E61" s="133"/>
      <c r="F61" s="133"/>
      <c r="G61" s="133"/>
    </row>
    <row r="62" spans="1:7" ht="15" customHeight="1">
      <c r="A62" s="133" t="s">
        <v>295</v>
      </c>
      <c r="B62" s="134"/>
      <c r="C62" s="133"/>
      <c r="D62" s="133"/>
      <c r="E62" s="133"/>
      <c r="F62" s="133"/>
      <c r="G62" s="133"/>
    </row>
    <row r="63" spans="1:7" ht="15" customHeight="1">
      <c r="A63" s="133" t="s">
        <v>296</v>
      </c>
      <c r="B63" s="134"/>
      <c r="C63" s="133"/>
      <c r="D63" s="133"/>
      <c r="E63" s="133"/>
      <c r="F63" s="133"/>
      <c r="G63" s="133"/>
    </row>
    <row r="64" spans="1:7" ht="15" customHeight="1">
      <c r="A64" s="133"/>
      <c r="B64" s="133" t="s">
        <v>297</v>
      </c>
      <c r="C64" s="133"/>
      <c r="D64" s="133"/>
      <c r="E64" s="133"/>
      <c r="F64" s="133"/>
      <c r="G64" s="133"/>
    </row>
    <row r="65" spans="1:7" ht="15" customHeight="1">
      <c r="A65" s="133"/>
      <c r="B65" s="133" t="s">
        <v>298</v>
      </c>
      <c r="C65" s="133"/>
      <c r="D65" s="133"/>
      <c r="E65" s="133"/>
      <c r="F65" s="133"/>
      <c r="G65" s="133"/>
    </row>
    <row r="66" spans="1:7" ht="15" customHeight="1">
      <c r="A66" s="133" t="s">
        <v>299</v>
      </c>
      <c r="B66" s="134"/>
      <c r="C66" s="133"/>
      <c r="D66" s="133"/>
      <c r="E66" s="133"/>
      <c r="F66" s="133"/>
      <c r="G66" s="133"/>
    </row>
    <row r="67" spans="1:7" ht="15" customHeight="1">
      <c r="A67" s="133" t="s">
        <v>300</v>
      </c>
      <c r="B67" s="134"/>
      <c r="C67" s="133"/>
      <c r="D67" s="133"/>
      <c r="E67" s="133"/>
      <c r="F67" s="133"/>
      <c r="G67" s="133"/>
    </row>
    <row r="68" spans="1:7" ht="15" customHeight="1">
      <c r="A68" s="133" t="s">
        <v>301</v>
      </c>
      <c r="B68" s="134"/>
      <c r="C68" s="133"/>
      <c r="D68" s="133"/>
      <c r="E68" s="133"/>
      <c r="F68" s="133"/>
      <c r="G68" s="133"/>
    </row>
    <row r="69" spans="1:7" ht="15" customHeight="1">
      <c r="A69" s="133" t="s">
        <v>302</v>
      </c>
      <c r="B69" s="134"/>
      <c r="C69" s="133"/>
      <c r="D69" s="133"/>
      <c r="E69" s="133"/>
      <c r="F69" s="133"/>
      <c r="G69" s="133"/>
    </row>
    <row r="70" spans="1:7" ht="15" customHeight="1">
      <c r="A70" s="133" t="s">
        <v>303</v>
      </c>
      <c r="B70" s="134"/>
      <c r="C70" s="133"/>
      <c r="D70" s="133"/>
      <c r="E70" s="133"/>
      <c r="F70" s="133"/>
      <c r="G70" s="133"/>
    </row>
    <row r="71" spans="1:7" ht="15" customHeight="1">
      <c r="A71" s="133" t="s">
        <v>304</v>
      </c>
      <c r="B71" s="134"/>
      <c r="C71" s="133"/>
      <c r="D71" s="133"/>
      <c r="E71" s="133"/>
      <c r="F71" s="133"/>
      <c r="G71" s="133"/>
    </row>
    <row r="72" spans="1:7" ht="15" customHeight="1">
      <c r="A72" s="133" t="s">
        <v>305</v>
      </c>
      <c r="B72" s="134"/>
      <c r="C72" s="133"/>
      <c r="D72" s="133"/>
      <c r="E72" s="133"/>
      <c r="F72" s="133"/>
      <c r="G72" s="133"/>
    </row>
    <row r="73" spans="1:7" ht="15" customHeight="1">
      <c r="A73" s="133" t="s">
        <v>306</v>
      </c>
      <c r="B73" s="134"/>
      <c r="C73" s="133"/>
      <c r="D73" s="133"/>
      <c r="E73" s="133"/>
      <c r="F73" s="133"/>
      <c r="G73" s="133"/>
    </row>
  </sheetData>
  <mergeCells count="101">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D38:AF38"/>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C53:E53"/>
    <mergeCell ref="C54:E54"/>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s>
  <phoneticPr fontId="4"/>
  <dataValidations count="5">
    <dataValidation allowBlank="1" showInputMessage="1" sqref="B11:B12" xr:uid="{DA96E24D-DB6A-4890-9C77-6DD9191D7A38}"/>
    <dataValidation type="list" allowBlank="1" showInputMessage="1" showErrorMessage="1" sqref="C11:C30" xr:uid="{1B006AF7-698D-43EF-93F7-6860E9689B14}">
      <formula1>"A,B,C,D"</formula1>
    </dataValidation>
    <dataValidation type="list" allowBlank="1" showInputMessage="1" showErrorMessage="1" sqref="AK4:AN4" xr:uid="{E0040DD3-F9C8-4C40-98F9-22324015C9CE}">
      <formula1>"予定,実績"</formula1>
    </dataValidation>
    <dataValidation type="list" allowBlank="1" showInputMessage="1" showErrorMessage="1" sqref="AK3:AN3" xr:uid="{0FB24A3A-E54A-431A-9846-DD48B3295925}">
      <formula1>"４週,歴月"</formula1>
    </dataValidation>
    <dataValidation type="list" allowBlank="1" showInputMessage="1" sqref="B13:B30" xr:uid="{64CD1733-DA3D-4818-869C-43AA9880C27B}">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rowBreaks count="1" manualBreakCount="1">
    <brk id="34" max="3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D6EC7-32CA-4F6A-9CA2-2B30671C6D2A}">
  <dimension ref="A1:AN73"/>
  <sheetViews>
    <sheetView showGridLines="0" view="pageBreakPreview" zoomScaleNormal="100" zoomScaleSheetLayoutView="100" workbookViewId="0"/>
  </sheetViews>
  <sheetFormatPr defaultColWidth="9.125" defaultRowHeight="21" customHeight="1"/>
  <cols>
    <col min="1" max="1" width="2.875" style="189" customWidth="1"/>
    <col min="2" max="2" width="16.625" style="184" customWidth="1"/>
    <col min="3" max="3" width="7.375" style="189" customWidth="1"/>
    <col min="4" max="5" width="8.5" style="189" customWidth="1"/>
    <col min="6" max="36" width="2.875" style="189" customWidth="1"/>
    <col min="37" max="37" width="7.375" style="189" customWidth="1"/>
    <col min="38" max="39" width="8.5" style="189" customWidth="1"/>
    <col min="40" max="40" width="6.25" style="189" customWidth="1"/>
    <col min="41" max="16384" width="9.125" style="189"/>
  </cols>
  <sheetData>
    <row r="1" spans="1:40" ht="20.100000000000001" customHeight="1">
      <c r="A1" s="183" t="s">
        <v>344</v>
      </c>
      <c r="C1" s="185"/>
      <c r="D1" s="185"/>
      <c r="E1" s="185"/>
      <c r="F1" s="185"/>
      <c r="G1" s="185"/>
      <c r="H1" s="185"/>
      <c r="I1" s="185"/>
      <c r="J1" s="185"/>
      <c r="K1" s="185"/>
      <c r="L1" s="185"/>
      <c r="M1" s="185"/>
      <c r="N1" s="185"/>
      <c r="O1" s="185"/>
      <c r="P1" s="185"/>
      <c r="Q1" s="185"/>
      <c r="R1" s="185"/>
      <c r="S1" s="185"/>
      <c r="T1" s="185"/>
      <c r="U1" s="185"/>
      <c r="V1" s="185"/>
      <c r="W1" s="185"/>
      <c r="X1" s="186"/>
      <c r="Y1" s="186"/>
      <c r="Z1" s="132"/>
      <c r="AA1" s="132"/>
      <c r="AB1" s="132"/>
      <c r="AC1" s="132"/>
      <c r="AD1" s="187"/>
      <c r="AE1" s="187"/>
      <c r="AF1" s="187"/>
      <c r="AG1" s="187"/>
      <c r="AH1" s="187"/>
      <c r="AI1" s="188" t="s">
        <v>253</v>
      </c>
      <c r="AJ1" s="188"/>
      <c r="AK1" s="497" t="s">
        <v>342</v>
      </c>
      <c r="AL1" s="497"/>
      <c r="AM1" s="497"/>
      <c r="AN1" s="497"/>
    </row>
    <row r="2" spans="1:40" ht="18" customHeight="1">
      <c r="A2" s="132"/>
      <c r="B2" s="190"/>
      <c r="C2" s="190"/>
      <c r="D2" s="190"/>
      <c r="E2" s="190"/>
      <c r="F2" s="190"/>
      <c r="G2" s="190"/>
      <c r="H2" s="190"/>
      <c r="I2" s="190"/>
      <c r="J2" s="190"/>
      <c r="K2" s="190"/>
      <c r="L2" s="190"/>
      <c r="M2" s="498"/>
      <c r="N2" s="498"/>
      <c r="O2" s="498"/>
      <c r="P2" s="498"/>
      <c r="Q2" s="499" t="s">
        <v>102</v>
      </c>
      <c r="R2" s="499"/>
      <c r="S2" s="498">
        <v>4</v>
      </c>
      <c r="T2" s="498"/>
      <c r="U2" s="499" t="s">
        <v>195</v>
      </c>
      <c r="V2" s="499"/>
      <c r="W2" s="190"/>
      <c r="X2" s="190"/>
      <c r="Y2" s="190"/>
      <c r="Z2" s="132"/>
      <c r="AA2" s="132"/>
      <c r="AC2" s="188"/>
      <c r="AD2" s="190"/>
      <c r="AE2" s="190"/>
      <c r="AF2" s="190"/>
      <c r="AG2" s="190"/>
      <c r="AH2" s="190"/>
      <c r="AI2" s="188" t="s">
        <v>254</v>
      </c>
      <c r="AJ2" s="188"/>
      <c r="AK2" s="500"/>
      <c r="AL2" s="500"/>
      <c r="AM2" s="500"/>
      <c r="AN2" s="500"/>
    </row>
    <row r="3" spans="1:40" ht="18" customHeight="1">
      <c r="A3" s="191"/>
      <c r="B3" s="191"/>
      <c r="C3" s="191"/>
      <c r="D3" s="191"/>
      <c r="E3" s="191"/>
      <c r="F3" s="191"/>
      <c r="G3" s="191"/>
      <c r="H3" s="191"/>
      <c r="I3" s="191"/>
      <c r="J3" s="191"/>
      <c r="K3" s="191"/>
      <c r="L3" s="191"/>
      <c r="M3" s="191"/>
      <c r="N3" s="191"/>
      <c r="O3" s="191"/>
      <c r="P3" s="191"/>
      <c r="Q3" s="191"/>
      <c r="R3" s="191"/>
      <c r="S3" s="191"/>
      <c r="T3" s="191"/>
      <c r="U3" s="191"/>
      <c r="V3" s="191"/>
      <c r="W3" s="191"/>
      <c r="Y3" s="192"/>
      <c r="Z3" s="192"/>
      <c r="AA3" s="192"/>
      <c r="AB3" s="132"/>
      <c r="AC3" s="192"/>
      <c r="AD3" s="192"/>
      <c r="AE3" s="192"/>
      <c r="AF3" s="192"/>
      <c r="AG3" s="192"/>
      <c r="AH3" s="192"/>
      <c r="AI3" s="193" t="s">
        <v>255</v>
      </c>
      <c r="AJ3" s="188"/>
      <c r="AK3" s="490"/>
      <c r="AL3" s="490"/>
      <c r="AM3" s="490"/>
      <c r="AN3" s="490"/>
    </row>
    <row r="4" spans="1:40" ht="18" customHeight="1">
      <c r="A4" s="191"/>
      <c r="B4" s="191"/>
      <c r="C4" s="191"/>
      <c r="D4" s="191"/>
      <c r="E4" s="191"/>
      <c r="F4" s="191"/>
      <c r="G4" s="191"/>
      <c r="H4" s="191"/>
      <c r="I4" s="191"/>
      <c r="J4" s="191"/>
      <c r="K4" s="191"/>
      <c r="L4" s="191"/>
      <c r="M4" s="191"/>
      <c r="N4" s="191"/>
      <c r="O4" s="191"/>
      <c r="P4" s="191"/>
      <c r="Q4" s="191"/>
      <c r="R4" s="191"/>
      <c r="S4" s="191"/>
      <c r="T4" s="191"/>
      <c r="U4" s="191"/>
      <c r="V4" s="191"/>
      <c r="W4" s="191"/>
      <c r="Y4" s="192"/>
      <c r="Z4" s="192"/>
      <c r="AA4" s="192"/>
      <c r="AB4" s="132"/>
      <c r="AC4" s="192"/>
      <c r="AD4" s="192"/>
      <c r="AE4" s="192"/>
      <c r="AF4" s="192"/>
      <c r="AG4" s="192"/>
      <c r="AH4" s="192"/>
      <c r="AI4" s="193" t="s">
        <v>256</v>
      </c>
      <c r="AJ4" s="188"/>
      <c r="AK4" s="490"/>
      <c r="AL4" s="490"/>
      <c r="AM4" s="490"/>
      <c r="AN4" s="490"/>
    </row>
    <row r="5" spans="1:40" ht="18" customHeight="1">
      <c r="A5" s="191"/>
      <c r="B5" s="191"/>
      <c r="C5" s="191"/>
      <c r="D5" s="191"/>
      <c r="E5" s="191"/>
      <c r="F5" s="191"/>
      <c r="G5" s="191"/>
      <c r="H5" s="191"/>
      <c r="I5" s="191"/>
      <c r="J5" s="191"/>
      <c r="K5" s="191"/>
      <c r="L5" s="191"/>
      <c r="M5" s="191"/>
      <c r="N5" s="191"/>
      <c r="O5" s="191"/>
      <c r="P5" s="191"/>
      <c r="Q5" s="191"/>
      <c r="R5" s="191"/>
      <c r="S5" s="191"/>
      <c r="U5" s="191"/>
      <c r="V5" s="191"/>
      <c r="W5" s="191"/>
      <c r="Y5" s="192"/>
      <c r="Z5" s="192"/>
      <c r="AA5" s="192"/>
      <c r="AB5" s="132"/>
      <c r="AC5" s="192"/>
      <c r="AD5" s="192"/>
      <c r="AE5" s="192"/>
      <c r="AF5" s="192"/>
      <c r="AG5" s="193" t="s">
        <v>257</v>
      </c>
      <c r="AH5" s="509"/>
      <c r="AI5" s="509"/>
      <c r="AJ5" s="509"/>
      <c r="AK5" s="192" t="s">
        <v>258</v>
      </c>
      <c r="AL5" s="219"/>
      <c r="AM5" s="192" t="s">
        <v>259</v>
      </c>
      <c r="AN5" s="132"/>
    </row>
    <row r="6" spans="1:40" ht="9.9499999999999993" customHeight="1">
      <c r="A6" s="132"/>
      <c r="B6" s="195"/>
      <c r="C6" s="195"/>
      <c r="D6" s="195"/>
      <c r="E6" s="195"/>
      <c r="F6" s="195"/>
      <c r="G6" s="195"/>
      <c r="H6" s="195"/>
      <c r="I6" s="195"/>
      <c r="J6" s="195"/>
      <c r="K6" s="195"/>
      <c r="L6" s="195"/>
      <c r="M6" s="195"/>
      <c r="N6" s="195"/>
      <c r="O6" s="195"/>
      <c r="P6" s="195"/>
      <c r="Q6" s="195"/>
      <c r="R6" s="195"/>
      <c r="S6" s="195"/>
      <c r="T6" s="195"/>
      <c r="U6" s="195"/>
      <c r="V6" s="195"/>
      <c r="W6" s="195"/>
      <c r="X6" s="190"/>
      <c r="Y6" s="190"/>
      <c r="Z6" s="190"/>
      <c r="AA6" s="190"/>
      <c r="AB6" s="190"/>
      <c r="AC6" s="190"/>
      <c r="AD6" s="190"/>
      <c r="AE6" s="190"/>
      <c r="AF6" s="190"/>
      <c r="AG6" s="190"/>
      <c r="AH6" s="190"/>
      <c r="AI6" s="190"/>
      <c r="AJ6" s="190"/>
      <c r="AK6" s="190"/>
      <c r="AL6" s="190"/>
      <c r="AM6" s="132"/>
      <c r="AN6" s="132"/>
    </row>
    <row r="7" spans="1:40" ht="15" customHeight="1">
      <c r="A7" s="485" t="s">
        <v>260</v>
      </c>
      <c r="B7" s="510" t="s">
        <v>261</v>
      </c>
      <c r="C7" s="492" t="s">
        <v>262</v>
      </c>
      <c r="D7" s="487" t="s">
        <v>263</v>
      </c>
      <c r="E7" s="483" t="s">
        <v>264</v>
      </c>
      <c r="F7" s="495" t="s">
        <v>265</v>
      </c>
      <c r="G7" s="495"/>
      <c r="H7" s="495"/>
      <c r="I7" s="495"/>
      <c r="J7" s="495"/>
      <c r="K7" s="495"/>
      <c r="L7" s="495"/>
      <c r="M7" s="495"/>
      <c r="N7" s="495"/>
      <c r="O7" s="495"/>
      <c r="P7" s="495"/>
      <c r="Q7" s="495"/>
      <c r="R7" s="495"/>
      <c r="S7" s="495"/>
      <c r="T7" s="495"/>
      <c r="U7" s="495"/>
      <c r="V7" s="495"/>
      <c r="W7" s="495"/>
      <c r="X7" s="495"/>
      <c r="Y7" s="495"/>
      <c r="Z7" s="495"/>
      <c r="AA7" s="495"/>
      <c r="AB7" s="495"/>
      <c r="AC7" s="495"/>
      <c r="AD7" s="495"/>
      <c r="AE7" s="495"/>
      <c r="AF7" s="495"/>
      <c r="AG7" s="495"/>
      <c r="AH7" s="495"/>
      <c r="AI7" s="495"/>
      <c r="AJ7" s="495"/>
      <c r="AK7" s="496" t="s">
        <v>266</v>
      </c>
      <c r="AL7" s="488" t="s">
        <v>267</v>
      </c>
      <c r="AM7" s="489" t="s">
        <v>268</v>
      </c>
      <c r="AN7" s="489"/>
    </row>
    <row r="8" spans="1:40" ht="15" customHeight="1">
      <c r="A8" s="485"/>
      <c r="B8" s="511"/>
      <c r="C8" s="493"/>
      <c r="D8" s="487"/>
      <c r="E8" s="483"/>
      <c r="F8" s="487" t="s">
        <v>142</v>
      </c>
      <c r="G8" s="487"/>
      <c r="H8" s="487"/>
      <c r="I8" s="487"/>
      <c r="J8" s="487"/>
      <c r="K8" s="487"/>
      <c r="L8" s="487"/>
      <c r="M8" s="487" t="s">
        <v>143</v>
      </c>
      <c r="N8" s="487"/>
      <c r="O8" s="487"/>
      <c r="P8" s="487"/>
      <c r="Q8" s="487"/>
      <c r="R8" s="487"/>
      <c r="S8" s="487"/>
      <c r="T8" s="487" t="s">
        <v>144</v>
      </c>
      <c r="U8" s="487"/>
      <c r="V8" s="487"/>
      <c r="W8" s="487"/>
      <c r="X8" s="487"/>
      <c r="Y8" s="487"/>
      <c r="Z8" s="487"/>
      <c r="AA8" s="487" t="s">
        <v>145</v>
      </c>
      <c r="AB8" s="487"/>
      <c r="AC8" s="487"/>
      <c r="AD8" s="487"/>
      <c r="AE8" s="487"/>
      <c r="AF8" s="487"/>
      <c r="AG8" s="487"/>
      <c r="AH8" s="487" t="s">
        <v>269</v>
      </c>
      <c r="AI8" s="487"/>
      <c r="AJ8" s="487"/>
      <c r="AK8" s="496"/>
      <c r="AL8" s="488"/>
      <c r="AM8" s="489"/>
      <c r="AN8" s="489"/>
    </row>
    <row r="9" spans="1:40" ht="15" customHeight="1">
      <c r="A9" s="485"/>
      <c r="B9" s="512" t="s">
        <v>308</v>
      </c>
      <c r="C9" s="493"/>
      <c r="D9" s="487"/>
      <c r="E9" s="483"/>
      <c r="F9" s="199">
        <f>DATE($M$2,$S$2,1)</f>
        <v>92</v>
      </c>
      <c r="G9" s="199">
        <f>DATE($M$2,$S$2,2)</f>
        <v>93</v>
      </c>
      <c r="H9" s="199">
        <f>DATE($M$2,$S$2,3)</f>
        <v>94</v>
      </c>
      <c r="I9" s="199">
        <f>DATE($M$2,$S$2,4)</f>
        <v>95</v>
      </c>
      <c r="J9" s="199">
        <f>DATE($M$2,$S$2,5)</f>
        <v>96</v>
      </c>
      <c r="K9" s="199">
        <f>DATE($M$2,$S$2,6)</f>
        <v>97</v>
      </c>
      <c r="L9" s="199">
        <f>DATE($M$2,$S$2,7)</f>
        <v>98</v>
      </c>
      <c r="M9" s="199">
        <f>DATE($M$2,$S$2,8)</f>
        <v>99</v>
      </c>
      <c r="N9" s="199">
        <f>DATE($M$2,$S$2,9)</f>
        <v>100</v>
      </c>
      <c r="O9" s="199">
        <f>DATE($M$2,$S$2,10)</f>
        <v>101</v>
      </c>
      <c r="P9" s="199">
        <f>DATE($M$2,$S$2,11)</f>
        <v>102</v>
      </c>
      <c r="Q9" s="199">
        <f>DATE($M$2,$S$2,12)</f>
        <v>103</v>
      </c>
      <c r="R9" s="199">
        <f>DATE($M$2,$S$2,13)</f>
        <v>104</v>
      </c>
      <c r="S9" s="199">
        <f>DATE($M$2,$S$2,14)</f>
        <v>105</v>
      </c>
      <c r="T9" s="199">
        <f>DATE($M$2,$S$2,15)</f>
        <v>106</v>
      </c>
      <c r="U9" s="199">
        <f>DATE($M$2,$S$2,16)</f>
        <v>107</v>
      </c>
      <c r="V9" s="199">
        <f>DATE($M$2,$S$2,17)</f>
        <v>108</v>
      </c>
      <c r="W9" s="199">
        <f>DATE($M$2,$S$2,18)</f>
        <v>109</v>
      </c>
      <c r="X9" s="199">
        <f>DATE($M$2,$S$2,19)</f>
        <v>110</v>
      </c>
      <c r="Y9" s="199">
        <f>DATE($M$2,$S$2,20)</f>
        <v>111</v>
      </c>
      <c r="Z9" s="199">
        <f>DATE($M$2,$S$2,21)</f>
        <v>112</v>
      </c>
      <c r="AA9" s="199">
        <f>DATE($M$2,$S$2,22)</f>
        <v>113</v>
      </c>
      <c r="AB9" s="199">
        <f>DATE($M$2,$S$2,23)</f>
        <v>114</v>
      </c>
      <c r="AC9" s="199">
        <f>DATE($M$2,$S$2,24)</f>
        <v>115</v>
      </c>
      <c r="AD9" s="199">
        <f>DATE($M$2,$S$2,25)</f>
        <v>116</v>
      </c>
      <c r="AE9" s="199">
        <f>DATE($M$2,$S$2,26)</f>
        <v>117</v>
      </c>
      <c r="AF9" s="199">
        <f>DATE($M$2,$S$2,27)</f>
        <v>118</v>
      </c>
      <c r="AG9" s="199">
        <f>DATE($M$2,$S$2,28)</f>
        <v>119</v>
      </c>
      <c r="AH9" s="199">
        <f>IF(DAY(EOMONTH(F9,0))&lt;29,"",DATE($M$2,$S$2,29))</f>
        <v>120</v>
      </c>
      <c r="AI9" s="199">
        <f>IF(DAY(EOMONTH(F9,0))&lt;30,"",DATE($M$2,$S$2,30))</f>
        <v>121</v>
      </c>
      <c r="AJ9" s="199" t="str">
        <f>IF(DAY(EOMONTH(F9,0))&lt;31,"",DATE($M$2,$S$2,31))</f>
        <v/>
      </c>
      <c r="AK9" s="496"/>
      <c r="AL9" s="488"/>
      <c r="AM9" s="489"/>
      <c r="AN9" s="489"/>
    </row>
    <row r="10" spans="1:40" ht="15" customHeight="1">
      <c r="A10" s="485"/>
      <c r="B10" s="513"/>
      <c r="C10" s="494"/>
      <c r="D10" s="487"/>
      <c r="E10" s="483"/>
      <c r="F10" s="200">
        <f>DATE($M$2,$S$2,1)</f>
        <v>92</v>
      </c>
      <c r="G10" s="200">
        <f>DATE($M$2,$S$2,2)</f>
        <v>93</v>
      </c>
      <c r="H10" s="200">
        <f>DATE($M$2,$S$2,3)</f>
        <v>94</v>
      </c>
      <c r="I10" s="200">
        <f>DATE($M$2,$S$2,4)</f>
        <v>95</v>
      </c>
      <c r="J10" s="200">
        <f>DATE($M$2,$S$2,5)</f>
        <v>96</v>
      </c>
      <c r="K10" s="200">
        <f>DATE($M$2,$S$2,6)</f>
        <v>97</v>
      </c>
      <c r="L10" s="200">
        <f>DATE($M$2,$S$2,7)</f>
        <v>98</v>
      </c>
      <c r="M10" s="200">
        <f>DATE($M$2,$S$2,8)</f>
        <v>99</v>
      </c>
      <c r="N10" s="200">
        <f>DATE($M$2,$S$2,9)</f>
        <v>100</v>
      </c>
      <c r="O10" s="200">
        <f>DATE($M$2,$S$2,10)</f>
        <v>101</v>
      </c>
      <c r="P10" s="200">
        <f>DATE($M$2,$S$2,11)</f>
        <v>102</v>
      </c>
      <c r="Q10" s="200">
        <f>DATE($M$2,$S$2,12)</f>
        <v>103</v>
      </c>
      <c r="R10" s="200">
        <f>DATE($M$2,$S$2,13)</f>
        <v>104</v>
      </c>
      <c r="S10" s="200">
        <f>DATE($M$2,$S$2,14)</f>
        <v>105</v>
      </c>
      <c r="T10" s="200">
        <f>DATE($M$2,$S$2,15)</f>
        <v>106</v>
      </c>
      <c r="U10" s="200">
        <f>DATE($M$2,$S$2,16)</f>
        <v>107</v>
      </c>
      <c r="V10" s="200">
        <f>DATE($M$2,$S$2,17)</f>
        <v>108</v>
      </c>
      <c r="W10" s="200">
        <f>DATE($M$2,$S$2,18)</f>
        <v>109</v>
      </c>
      <c r="X10" s="200">
        <f>DATE($M$2,$S$2,19)</f>
        <v>110</v>
      </c>
      <c r="Y10" s="200">
        <f>DATE($M$2,$S$2,20)</f>
        <v>111</v>
      </c>
      <c r="Z10" s="200">
        <f>DATE($M$2,$S$2,21)</f>
        <v>112</v>
      </c>
      <c r="AA10" s="200">
        <f>DATE($M$2,$S$2,22)</f>
        <v>113</v>
      </c>
      <c r="AB10" s="200">
        <f>DATE($M$2,$S$2,23)</f>
        <v>114</v>
      </c>
      <c r="AC10" s="200">
        <f>DATE($M$2,$S$2,24)</f>
        <v>115</v>
      </c>
      <c r="AD10" s="200">
        <f>DATE($M$2,$S$2,25)</f>
        <v>116</v>
      </c>
      <c r="AE10" s="200">
        <f>DATE($M$2,$S$2,26)</f>
        <v>117</v>
      </c>
      <c r="AF10" s="200">
        <f>DATE($M$2,$S$2,27)</f>
        <v>118</v>
      </c>
      <c r="AG10" s="200">
        <f>DATE($M$2,$S$2,28)</f>
        <v>119</v>
      </c>
      <c r="AH10" s="200">
        <f>IF(DAY(EOMONTH(F10,0))&lt;29,"",DATE($M$2,$S$2,29))</f>
        <v>120</v>
      </c>
      <c r="AI10" s="200">
        <f>IF(DAY(EOMONTH(F10,0))&lt;30,"",DATE($M$2,$S$2,30))</f>
        <v>121</v>
      </c>
      <c r="AJ10" s="200" t="str">
        <f>IF(DAY(EOMONTH(F10,0))&lt;31,"",DATE($M$2,$S$2,31))</f>
        <v/>
      </c>
      <c r="AK10" s="496"/>
      <c r="AL10" s="488"/>
      <c r="AM10" s="489"/>
      <c r="AN10" s="489"/>
    </row>
    <row r="11" spans="1:40" ht="18" customHeight="1">
      <c r="A11" s="196">
        <v>1</v>
      </c>
      <c r="B11" s="220" t="s">
        <v>309</v>
      </c>
      <c r="C11" s="202" t="s">
        <v>280</v>
      </c>
      <c r="D11" s="221"/>
      <c r="E11" s="222" t="s">
        <v>280</v>
      </c>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6">
        <f>+SUM(F11:AJ11)</f>
        <v>0</v>
      </c>
      <c r="AL11" s="207">
        <f>IF($AK$3="４週",AK11/4,AK11/(DAY(EOMONTH($F$9,0))/7))</f>
        <v>0</v>
      </c>
      <c r="AM11" s="482"/>
      <c r="AN11" s="482"/>
    </row>
    <row r="12" spans="1:40" ht="18" customHeight="1">
      <c r="A12" s="196">
        <v>2</v>
      </c>
      <c r="B12" s="220" t="s">
        <v>328</v>
      </c>
      <c r="C12" s="202" t="s">
        <v>282</v>
      </c>
      <c r="D12" s="221"/>
      <c r="E12" s="222" t="s">
        <v>282</v>
      </c>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6">
        <f t="shared" ref="AK12:AK32" si="0">+SUM(F12:AJ12)</f>
        <v>0</v>
      </c>
      <c r="AL12" s="207">
        <f>IF($AK$3="４週",AK12/4,AK12/(DAY(EOMONTH($F$9,0))/7))</f>
        <v>0</v>
      </c>
      <c r="AM12" s="482"/>
      <c r="AN12" s="482"/>
    </row>
    <row r="13" spans="1:40" ht="18" customHeight="1">
      <c r="A13" s="196">
        <v>3</v>
      </c>
      <c r="B13" s="220" t="s">
        <v>340</v>
      </c>
      <c r="C13" s="202" t="s">
        <v>284</v>
      </c>
      <c r="D13" s="221"/>
      <c r="E13" s="222" t="s">
        <v>284</v>
      </c>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6">
        <f t="shared" si="0"/>
        <v>0</v>
      </c>
      <c r="AL13" s="207">
        <f>IF($AK$3="４週",AK13/4,AK13/(DAY(EOMONTH($F$9,0))/7))</f>
        <v>0</v>
      </c>
      <c r="AM13" s="482"/>
      <c r="AN13" s="482"/>
    </row>
    <row r="14" spans="1:40" ht="18" customHeight="1">
      <c r="A14" s="196">
        <v>4</v>
      </c>
      <c r="B14" s="220" t="s">
        <v>341</v>
      </c>
      <c r="C14" s="202" t="s">
        <v>286</v>
      </c>
      <c r="D14" s="221"/>
      <c r="E14" s="222" t="s">
        <v>286</v>
      </c>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6">
        <f t="shared" si="0"/>
        <v>0</v>
      </c>
      <c r="AL14" s="207">
        <f>IF($AK$3="４週",AK14/4,AK14/(DAY(EOMONTH($F$9,0))/7))</f>
        <v>0</v>
      </c>
      <c r="AM14" s="482"/>
      <c r="AN14" s="482"/>
    </row>
    <row r="15" spans="1:40" ht="18" customHeight="1">
      <c r="A15" s="196">
        <v>5</v>
      </c>
      <c r="B15" s="220"/>
      <c r="C15" s="202"/>
      <c r="D15" s="221"/>
      <c r="E15" s="222"/>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6">
        <f t="shared" si="0"/>
        <v>0</v>
      </c>
      <c r="AL15" s="207">
        <f t="shared" ref="AL15:AL30" si="1">IF($AK$3="４週",AK15/4,AK15/(DAY(EOMONTH($F$9,0))/7))</f>
        <v>0</v>
      </c>
      <c r="AM15" s="482"/>
      <c r="AN15" s="482"/>
    </row>
    <row r="16" spans="1:40" ht="18" customHeight="1">
      <c r="A16" s="196">
        <v>6</v>
      </c>
      <c r="B16" s="220"/>
      <c r="C16" s="202"/>
      <c r="D16" s="221"/>
      <c r="E16" s="222"/>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6">
        <f t="shared" si="0"/>
        <v>0</v>
      </c>
      <c r="AL16" s="207">
        <f t="shared" si="1"/>
        <v>0</v>
      </c>
      <c r="AM16" s="482"/>
      <c r="AN16" s="482"/>
    </row>
    <row r="17" spans="1:40" ht="18" customHeight="1">
      <c r="A17" s="196">
        <v>7</v>
      </c>
      <c r="B17" s="220"/>
      <c r="C17" s="202"/>
      <c r="D17" s="221"/>
      <c r="E17" s="222"/>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6">
        <f t="shared" si="0"/>
        <v>0</v>
      </c>
      <c r="AL17" s="207">
        <f t="shared" si="1"/>
        <v>0</v>
      </c>
      <c r="AM17" s="482"/>
      <c r="AN17" s="482"/>
    </row>
    <row r="18" spans="1:40" ht="18" customHeight="1">
      <c r="A18" s="196">
        <v>8</v>
      </c>
      <c r="B18" s="220"/>
      <c r="C18" s="202"/>
      <c r="D18" s="221"/>
      <c r="E18" s="222"/>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6">
        <f t="shared" si="0"/>
        <v>0</v>
      </c>
      <c r="AL18" s="207">
        <f t="shared" si="1"/>
        <v>0</v>
      </c>
      <c r="AM18" s="482"/>
      <c r="AN18" s="482"/>
    </row>
    <row r="19" spans="1:40" ht="18" customHeight="1">
      <c r="A19" s="196">
        <v>9</v>
      </c>
      <c r="B19" s="220"/>
      <c r="C19" s="202"/>
      <c r="D19" s="221"/>
      <c r="E19" s="222"/>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6">
        <f t="shared" si="0"/>
        <v>0</v>
      </c>
      <c r="AL19" s="207">
        <f t="shared" si="1"/>
        <v>0</v>
      </c>
      <c r="AM19" s="482"/>
      <c r="AN19" s="482"/>
    </row>
    <row r="20" spans="1:40" ht="18" customHeight="1">
      <c r="A20" s="196">
        <v>10</v>
      </c>
      <c r="B20" s="220"/>
      <c r="C20" s="202"/>
      <c r="D20" s="221"/>
      <c r="E20" s="222"/>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6">
        <f t="shared" si="0"/>
        <v>0</v>
      </c>
      <c r="AL20" s="207">
        <f t="shared" si="1"/>
        <v>0</v>
      </c>
      <c r="AM20" s="482"/>
      <c r="AN20" s="482"/>
    </row>
    <row r="21" spans="1:40" ht="18" customHeight="1">
      <c r="A21" s="196">
        <v>11</v>
      </c>
      <c r="B21" s="220"/>
      <c r="C21" s="202"/>
      <c r="D21" s="221"/>
      <c r="E21" s="222"/>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6">
        <f t="shared" si="0"/>
        <v>0</v>
      </c>
      <c r="AL21" s="207">
        <f t="shared" si="1"/>
        <v>0</v>
      </c>
      <c r="AM21" s="482"/>
      <c r="AN21" s="482"/>
    </row>
    <row r="22" spans="1:40" ht="18" customHeight="1">
      <c r="A22" s="196">
        <v>12</v>
      </c>
      <c r="B22" s="220"/>
      <c r="C22" s="202"/>
      <c r="D22" s="221"/>
      <c r="E22" s="222"/>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6">
        <f t="shared" si="0"/>
        <v>0</v>
      </c>
      <c r="AL22" s="207">
        <f t="shared" si="1"/>
        <v>0</v>
      </c>
      <c r="AM22" s="482"/>
      <c r="AN22" s="482"/>
    </row>
    <row r="23" spans="1:40" ht="18" customHeight="1">
      <c r="A23" s="196">
        <v>13</v>
      </c>
      <c r="B23" s="220"/>
      <c r="C23" s="202"/>
      <c r="D23" s="221"/>
      <c r="E23" s="222"/>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6">
        <f t="shared" si="0"/>
        <v>0</v>
      </c>
      <c r="AL23" s="207">
        <f t="shared" si="1"/>
        <v>0</v>
      </c>
      <c r="AM23" s="482"/>
      <c r="AN23" s="482"/>
    </row>
    <row r="24" spans="1:40" ht="18" customHeight="1">
      <c r="A24" s="196">
        <v>14</v>
      </c>
      <c r="B24" s="220"/>
      <c r="C24" s="202"/>
      <c r="D24" s="221"/>
      <c r="E24" s="222"/>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6">
        <f t="shared" si="0"/>
        <v>0</v>
      </c>
      <c r="AL24" s="207">
        <f t="shared" si="1"/>
        <v>0</v>
      </c>
      <c r="AM24" s="482"/>
      <c r="AN24" s="482"/>
    </row>
    <row r="25" spans="1:40" ht="18" customHeight="1">
      <c r="A25" s="196">
        <v>15</v>
      </c>
      <c r="B25" s="220"/>
      <c r="C25" s="202"/>
      <c r="D25" s="221"/>
      <c r="E25" s="222"/>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6">
        <f t="shared" si="0"/>
        <v>0</v>
      </c>
      <c r="AL25" s="207">
        <f t="shared" si="1"/>
        <v>0</v>
      </c>
      <c r="AM25" s="482"/>
      <c r="AN25" s="482"/>
    </row>
    <row r="26" spans="1:40" ht="18" customHeight="1">
      <c r="A26" s="196">
        <v>16</v>
      </c>
      <c r="B26" s="220"/>
      <c r="C26" s="202"/>
      <c r="D26" s="221"/>
      <c r="E26" s="222"/>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6">
        <f t="shared" si="0"/>
        <v>0</v>
      </c>
      <c r="AL26" s="207">
        <f t="shared" si="1"/>
        <v>0</v>
      </c>
      <c r="AM26" s="482"/>
      <c r="AN26" s="482"/>
    </row>
    <row r="27" spans="1:40" ht="18" customHeight="1">
      <c r="A27" s="196">
        <v>17</v>
      </c>
      <c r="B27" s="220"/>
      <c r="C27" s="202"/>
      <c r="D27" s="221"/>
      <c r="E27" s="222"/>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6">
        <f t="shared" si="0"/>
        <v>0</v>
      </c>
      <c r="AL27" s="207">
        <f t="shared" si="1"/>
        <v>0</v>
      </c>
      <c r="AM27" s="482"/>
      <c r="AN27" s="482"/>
    </row>
    <row r="28" spans="1:40" ht="18" customHeight="1">
      <c r="A28" s="196">
        <v>18</v>
      </c>
      <c r="B28" s="220"/>
      <c r="C28" s="202"/>
      <c r="D28" s="221"/>
      <c r="E28" s="222"/>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6">
        <f t="shared" si="0"/>
        <v>0</v>
      </c>
      <c r="AL28" s="207">
        <f t="shared" si="1"/>
        <v>0</v>
      </c>
      <c r="AM28" s="482"/>
      <c r="AN28" s="482"/>
    </row>
    <row r="29" spans="1:40" ht="18" customHeight="1">
      <c r="A29" s="196">
        <v>19</v>
      </c>
      <c r="B29" s="220"/>
      <c r="C29" s="202"/>
      <c r="D29" s="221"/>
      <c r="E29" s="222"/>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6">
        <f t="shared" si="0"/>
        <v>0</v>
      </c>
      <c r="AL29" s="207">
        <f t="shared" si="1"/>
        <v>0</v>
      </c>
      <c r="AM29" s="482"/>
      <c r="AN29" s="482"/>
    </row>
    <row r="30" spans="1:40" ht="18" customHeight="1">
      <c r="A30" s="196">
        <v>20</v>
      </c>
      <c r="B30" s="220"/>
      <c r="C30" s="202"/>
      <c r="D30" s="221"/>
      <c r="E30" s="222"/>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6">
        <f t="shared" si="0"/>
        <v>0</v>
      </c>
      <c r="AL30" s="207">
        <f t="shared" si="1"/>
        <v>0</v>
      </c>
      <c r="AM30" s="482"/>
      <c r="AN30" s="482"/>
    </row>
    <row r="31" spans="1:40" ht="18" customHeight="1">
      <c r="A31" s="483" t="s">
        <v>146</v>
      </c>
      <c r="B31" s="484"/>
      <c r="C31" s="484"/>
      <c r="D31" s="484"/>
      <c r="E31" s="484"/>
      <c r="F31" s="208">
        <f>+SUM(F11:F30)</f>
        <v>0</v>
      </c>
      <c r="G31" s="208">
        <f t="shared" ref="G31:AJ31" si="2">+SUM(G11:G30)</f>
        <v>0</v>
      </c>
      <c r="H31" s="208">
        <f t="shared" si="2"/>
        <v>0</v>
      </c>
      <c r="I31" s="208">
        <f t="shared" si="2"/>
        <v>0</v>
      </c>
      <c r="J31" s="208">
        <f t="shared" si="2"/>
        <v>0</v>
      </c>
      <c r="K31" s="208">
        <f t="shared" si="2"/>
        <v>0</v>
      </c>
      <c r="L31" s="208">
        <f t="shared" si="2"/>
        <v>0</v>
      </c>
      <c r="M31" s="208">
        <f t="shared" si="2"/>
        <v>0</v>
      </c>
      <c r="N31" s="208">
        <f t="shared" si="2"/>
        <v>0</v>
      </c>
      <c r="O31" s="208">
        <f t="shared" si="2"/>
        <v>0</v>
      </c>
      <c r="P31" s="208">
        <f t="shared" si="2"/>
        <v>0</v>
      </c>
      <c r="Q31" s="208">
        <f t="shared" si="2"/>
        <v>0</v>
      </c>
      <c r="R31" s="208">
        <f t="shared" si="2"/>
        <v>0</v>
      </c>
      <c r="S31" s="208">
        <f t="shared" si="2"/>
        <v>0</v>
      </c>
      <c r="T31" s="208">
        <f t="shared" si="2"/>
        <v>0</v>
      </c>
      <c r="U31" s="208">
        <f t="shared" si="2"/>
        <v>0</v>
      </c>
      <c r="V31" s="208">
        <f t="shared" si="2"/>
        <v>0</v>
      </c>
      <c r="W31" s="208">
        <f t="shared" si="2"/>
        <v>0</v>
      </c>
      <c r="X31" s="208">
        <f t="shared" si="2"/>
        <v>0</v>
      </c>
      <c r="Y31" s="208">
        <f t="shared" si="2"/>
        <v>0</v>
      </c>
      <c r="Z31" s="208">
        <f t="shared" si="2"/>
        <v>0</v>
      </c>
      <c r="AA31" s="208">
        <f t="shared" si="2"/>
        <v>0</v>
      </c>
      <c r="AB31" s="208">
        <f t="shared" si="2"/>
        <v>0</v>
      </c>
      <c r="AC31" s="208">
        <f t="shared" si="2"/>
        <v>0</v>
      </c>
      <c r="AD31" s="208">
        <f t="shared" si="2"/>
        <v>0</v>
      </c>
      <c r="AE31" s="208">
        <f t="shared" si="2"/>
        <v>0</v>
      </c>
      <c r="AF31" s="208">
        <f t="shared" si="2"/>
        <v>0</v>
      </c>
      <c r="AG31" s="208">
        <f t="shared" si="2"/>
        <v>0</v>
      </c>
      <c r="AH31" s="208">
        <f t="shared" si="2"/>
        <v>0</v>
      </c>
      <c r="AI31" s="208">
        <f t="shared" si="2"/>
        <v>0</v>
      </c>
      <c r="AJ31" s="208">
        <f t="shared" si="2"/>
        <v>0</v>
      </c>
      <c r="AK31" s="206">
        <f t="shared" si="0"/>
        <v>0</v>
      </c>
      <c r="AL31" s="207">
        <f>IF($AK$3="４週",AK31/4,AK31/(DAY(EOMONTH($F$9,0))/7))</f>
        <v>0</v>
      </c>
      <c r="AM31" s="485"/>
      <c r="AN31" s="485"/>
    </row>
    <row r="32" spans="1:40" ht="18" customHeight="1">
      <c r="A32" s="484" t="s">
        <v>270</v>
      </c>
      <c r="B32" s="484"/>
      <c r="C32" s="484"/>
      <c r="D32" s="484"/>
      <c r="E32" s="486"/>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6">
        <f t="shared" si="0"/>
        <v>0</v>
      </c>
      <c r="AL32" s="210"/>
      <c r="AM32" s="485"/>
      <c r="AN32" s="485"/>
    </row>
    <row r="33" spans="1:40" ht="15" customHeight="1">
      <c r="A33" s="195"/>
      <c r="B33" s="195"/>
      <c r="C33" s="195"/>
      <c r="D33" s="195"/>
      <c r="E33" s="195"/>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95"/>
      <c r="AL33" s="195"/>
      <c r="AM33" s="132"/>
    </row>
    <row r="34" spans="1:40" ht="15" customHeight="1">
      <c r="A34" s="195"/>
      <c r="B34" s="195"/>
      <c r="C34" s="195"/>
      <c r="D34" s="195"/>
      <c r="E34" s="195"/>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95"/>
      <c r="AL34" s="195"/>
      <c r="AM34" s="132"/>
    </row>
    <row r="35" spans="1:40" ht="15" customHeight="1">
      <c r="A35" s="195"/>
      <c r="B35" s="195"/>
      <c r="C35" s="195"/>
      <c r="D35" s="195"/>
      <c r="E35" s="195"/>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95"/>
      <c r="AL35" s="195"/>
      <c r="AM35" s="132"/>
    </row>
    <row r="36" spans="1:40" ht="21" customHeight="1">
      <c r="A36" s="186" t="s">
        <v>318</v>
      </c>
      <c r="B36" s="189"/>
      <c r="C36" s="190"/>
      <c r="D36" s="190"/>
      <c r="E36" s="190"/>
      <c r="F36" s="190"/>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90"/>
      <c r="AM36" s="190"/>
      <c r="AN36" s="132"/>
    </row>
    <row r="37" spans="1:40" ht="24.95" customHeight="1">
      <c r="A37" s="132"/>
      <c r="B37" s="195"/>
      <c r="C37" s="501" t="e">
        <f>IF(VLOOKUP($AK$1,#REF!,C42,FALSE)=0,"-",VLOOKUP($AK$1,#REF!,C42,FALSE))</f>
        <v>#REF!</v>
      </c>
      <c r="D37" s="502"/>
      <c r="E37" s="508" t="e">
        <f>IF(VLOOKUP($AK$1,#REF!,E42,FALSE)=0,"-",VLOOKUP($AK$1,#REF!,E42,FALSE))</f>
        <v>#REF!</v>
      </c>
      <c r="F37" s="508"/>
      <c r="G37" s="508"/>
      <c r="H37" s="508"/>
      <c r="I37" s="501" t="e">
        <f>IF(VLOOKUP($AK$1,#REF!,I42,FALSE)=0,"-",VLOOKUP($AK$1,#REF!,I42,FALSE))</f>
        <v>#REF!</v>
      </c>
      <c r="J37" s="502"/>
      <c r="K37" s="502"/>
      <c r="L37" s="502"/>
      <c r="M37" s="502"/>
      <c r="N37" s="503"/>
      <c r="O37" s="501" t="e">
        <f>IF(VLOOKUP($AK$1,#REF!,O42,FALSE)=0,"-",VLOOKUP($AK$1,#REF!,O42,FALSE))</f>
        <v>#REF!</v>
      </c>
      <c r="P37" s="502"/>
      <c r="Q37" s="502"/>
      <c r="R37" s="502"/>
      <c r="S37" s="502"/>
      <c r="T37" s="503"/>
      <c r="U37" s="501" t="e">
        <f>IF(VLOOKUP($AK$1,#REF!,U42,FALSE)=0,"-",VLOOKUP($AK$1,#REF!,U42,FALSE))</f>
        <v>#REF!</v>
      </c>
      <c r="V37" s="502"/>
      <c r="W37" s="502"/>
      <c r="X37" s="502"/>
      <c r="Y37" s="502"/>
      <c r="Z37" s="503"/>
      <c r="AA37" s="501" t="e">
        <f>IF(VLOOKUP($AK$1,#REF!,AA42,FALSE)=0,"-",VLOOKUP($AK$1,#REF!,AA42,FALSE))</f>
        <v>#REF!</v>
      </c>
      <c r="AB37" s="502"/>
      <c r="AC37" s="502"/>
      <c r="AD37" s="502"/>
      <c r="AE37" s="502"/>
      <c r="AF37" s="503"/>
      <c r="AG37" s="508" t="e">
        <f>IF(VLOOKUP($AK$1,#REF!,AG42,FALSE)=0,"-",VLOOKUP($AK$1,#REF!,AG42,FALSE))</f>
        <v>#REF!</v>
      </c>
      <c r="AH37" s="508"/>
      <c r="AI37" s="508"/>
      <c r="AJ37" s="508"/>
      <c r="AK37" s="508"/>
      <c r="AL37" s="508" t="e">
        <f>IF(VLOOKUP($AK$1,#REF!,AL42,FALSE)=0,"-",VLOOKUP($AK$1,#REF!,AL42,FALSE))</f>
        <v>#REF!</v>
      </c>
      <c r="AM37" s="508"/>
      <c r="AN37" s="132"/>
    </row>
    <row r="38" spans="1:40" ht="18" customHeight="1">
      <c r="A38" s="132"/>
      <c r="B38" s="195"/>
      <c r="C38" s="224" t="s">
        <v>320</v>
      </c>
      <c r="D38" s="224" t="s">
        <v>322</v>
      </c>
      <c r="E38" s="225" t="s">
        <v>320</v>
      </c>
      <c r="F38" s="507" t="s">
        <v>322</v>
      </c>
      <c r="G38" s="507"/>
      <c r="H38" s="507"/>
      <c r="I38" s="504" t="s">
        <v>320</v>
      </c>
      <c r="J38" s="505"/>
      <c r="K38" s="506"/>
      <c r="L38" s="504" t="s">
        <v>322</v>
      </c>
      <c r="M38" s="505"/>
      <c r="N38" s="506"/>
      <c r="O38" s="504" t="s">
        <v>320</v>
      </c>
      <c r="P38" s="505"/>
      <c r="Q38" s="506"/>
      <c r="R38" s="504" t="s">
        <v>322</v>
      </c>
      <c r="S38" s="505"/>
      <c r="T38" s="506"/>
      <c r="U38" s="504" t="s">
        <v>320</v>
      </c>
      <c r="V38" s="505"/>
      <c r="W38" s="506"/>
      <c r="X38" s="504" t="s">
        <v>322</v>
      </c>
      <c r="Y38" s="505"/>
      <c r="Z38" s="506"/>
      <c r="AA38" s="504" t="s">
        <v>320</v>
      </c>
      <c r="AB38" s="505"/>
      <c r="AC38" s="506"/>
      <c r="AD38" s="504" t="s">
        <v>322</v>
      </c>
      <c r="AE38" s="505"/>
      <c r="AF38" s="506"/>
      <c r="AG38" s="504" t="s">
        <v>320</v>
      </c>
      <c r="AH38" s="505"/>
      <c r="AI38" s="506"/>
      <c r="AJ38" s="504" t="s">
        <v>322</v>
      </c>
      <c r="AK38" s="506"/>
      <c r="AL38" s="225" t="s">
        <v>319</v>
      </c>
      <c r="AM38" s="225" t="s">
        <v>321</v>
      </c>
      <c r="AN38" s="132"/>
    </row>
    <row r="39" spans="1:40" ht="18" customHeight="1">
      <c r="A39" s="132"/>
      <c r="B39" s="197" t="s">
        <v>323</v>
      </c>
      <c r="C39" s="225">
        <f>COUNTIFS($B$11:$B$30,C$37,$C$11:$C$30,"A",$E$11:$E$30,"*")</f>
        <v>0</v>
      </c>
      <c r="D39" s="225">
        <f>COUNTIFS($B$11:$B$30,C$37,$C$11:$C$30,"B",$E$11:$E$30,"*")</f>
        <v>0</v>
      </c>
      <c r="E39" s="225">
        <f>COUNTIFS($B$11:$B$30,E$37,$C$11:$C$30,"A",$E$11:$E$30,"*")</f>
        <v>0</v>
      </c>
      <c r="F39" s="504">
        <f>COUNTIFS($B$11:$B$30,E$37,$C$11:$C$30,"B",$E$11:$E$30,"*")</f>
        <v>0</v>
      </c>
      <c r="G39" s="505"/>
      <c r="H39" s="506"/>
      <c r="I39" s="504">
        <f>COUNTIFS($B$11:$B$30,I$37,$C$11:$C$30,"A",$E$11:$E$30,"*")</f>
        <v>0</v>
      </c>
      <c r="J39" s="505"/>
      <c r="K39" s="506"/>
      <c r="L39" s="504">
        <f>COUNTIFS($B$11:$B$30,I$37,$C$11:$C$30,"B",$E$11:$E$30,"*")</f>
        <v>0</v>
      </c>
      <c r="M39" s="505"/>
      <c r="N39" s="506"/>
      <c r="O39" s="504">
        <f>COUNTIFS($B$11:$B$30,O$37,$C$11:$C$30,"A",$E$11:$E$30,"*")</f>
        <v>0</v>
      </c>
      <c r="P39" s="505"/>
      <c r="Q39" s="506"/>
      <c r="R39" s="504">
        <f>COUNTIFS($B$11:$B$30,O$37,$C$11:$C$30,"B",$E$11:$E$30,"*")</f>
        <v>0</v>
      </c>
      <c r="S39" s="505"/>
      <c r="T39" s="506"/>
      <c r="U39" s="504">
        <f>COUNTIFS($B$11:$B$30,U$37,$C$11:$C$30,"A",$E$11:$E$30,"*")</f>
        <v>0</v>
      </c>
      <c r="V39" s="505"/>
      <c r="W39" s="506"/>
      <c r="X39" s="504">
        <f>COUNTIFS($B$11:$B$30,U$37,$C$11:$C$30,"B",$E$11:$E$30,"*")</f>
        <v>0</v>
      </c>
      <c r="Y39" s="505"/>
      <c r="Z39" s="506"/>
      <c r="AA39" s="504">
        <f>COUNTIFS($B$11:$B$30,AA$37,$C$11:$C$30,"A",$E$11:$E$30,"*")</f>
        <v>0</v>
      </c>
      <c r="AB39" s="505"/>
      <c r="AC39" s="506"/>
      <c r="AD39" s="504">
        <f>COUNTIFS($B$11:$B$30,AA$37,$C$11:$C$30,"B",$E$11:$E$30,"*")</f>
        <v>0</v>
      </c>
      <c r="AE39" s="505"/>
      <c r="AF39" s="506"/>
      <c r="AG39" s="504">
        <f>COUNTIFS($B$11:$B$30,AG$37,$C$11:$C$30,"A",$E$11:$E$30,"*")</f>
        <v>0</v>
      </c>
      <c r="AH39" s="505"/>
      <c r="AI39" s="506"/>
      <c r="AJ39" s="504">
        <f>COUNTIFS($B$11:$B$30,AG$37,$C$11:$C$30,"B",$E$11:$E$30,"*")</f>
        <v>0</v>
      </c>
      <c r="AK39" s="506"/>
      <c r="AL39" s="225">
        <f>COUNTIFS($B$11:$B$30,AL$37,$C$11:$C$30,"A",$E$11:$E$30,"*")</f>
        <v>0</v>
      </c>
      <c r="AM39" s="225">
        <f>COUNTIFS($B$11:$B$30,AL$37,$C$11:$C$30,"B",$E$11:$E$30,"*")</f>
        <v>0</v>
      </c>
      <c r="AN39" s="132"/>
    </row>
    <row r="40" spans="1:40" ht="18" customHeight="1">
      <c r="A40" s="132"/>
      <c r="B40" s="198" t="s">
        <v>324</v>
      </c>
      <c r="C40" s="225">
        <f>COUNTIFS($B$11:$B$30,C$37,$C$11:$C$30,"C",$E$11:$E$30,"*")</f>
        <v>0</v>
      </c>
      <c r="D40" s="225">
        <f>COUNTIFS($B$11:$B$30,C$37,$C$11:$C$30,"D",$E$11:$E$30,"*")</f>
        <v>0</v>
      </c>
      <c r="E40" s="225">
        <f>COUNTIFS($B$11:$B$30,E$37,$C$11:$C$30,"C",$E$11:$E$30,"*")</f>
        <v>0</v>
      </c>
      <c r="F40" s="504">
        <f>COUNTIFS($B$11:$B$30,E$37,$C$11:$C$30,"D",$E$11:$E$30,"*")</f>
        <v>0</v>
      </c>
      <c r="G40" s="505"/>
      <c r="H40" s="506"/>
      <c r="I40" s="504">
        <f>COUNTIFS($B$11:$B$30,I$37,$C$11:$C$30,"C",$E$11:$E$30,"*")</f>
        <v>0</v>
      </c>
      <c r="J40" s="505"/>
      <c r="K40" s="506"/>
      <c r="L40" s="504">
        <f>COUNTIFS($B$11:$B$30,I$37,$C$11:$C$30,"D",$E$11:$E$30,"*")</f>
        <v>0</v>
      </c>
      <c r="M40" s="505"/>
      <c r="N40" s="506"/>
      <c r="O40" s="504">
        <f>COUNTIFS($B$11:$B$30,O$37,$C$11:$C$30,"C",$E$11:$E$30,"*")</f>
        <v>0</v>
      </c>
      <c r="P40" s="505"/>
      <c r="Q40" s="506"/>
      <c r="R40" s="504">
        <f>COUNTIFS($B$11:$B$30,O$37,$C$11:$C$30,"D",$E$11:$E$30,"*")</f>
        <v>0</v>
      </c>
      <c r="S40" s="505"/>
      <c r="T40" s="506"/>
      <c r="U40" s="504">
        <f>COUNTIFS($B$11:$B$30,U$37,$C$11:$C$30,"C",$E$11:$E$30,"*")</f>
        <v>0</v>
      </c>
      <c r="V40" s="505"/>
      <c r="W40" s="506"/>
      <c r="X40" s="504">
        <f>COUNTIFS($B$11:$B$30,U$37,$C$11:$C$30,"D",$E$11:$E$30,"*")</f>
        <v>0</v>
      </c>
      <c r="Y40" s="505"/>
      <c r="Z40" s="506"/>
      <c r="AA40" s="504">
        <f>COUNTIFS($B$11:$B$30,AA$37,$C$11:$C$30,"C",$E$11:$E$30,"*")</f>
        <v>0</v>
      </c>
      <c r="AB40" s="505"/>
      <c r="AC40" s="506"/>
      <c r="AD40" s="504">
        <f>COUNTIFS($B$11:$B$30,AA$37,$C$11:$C$30,"D",$E$11:$E$30,"*")</f>
        <v>0</v>
      </c>
      <c r="AE40" s="505"/>
      <c r="AF40" s="506"/>
      <c r="AG40" s="504">
        <f>COUNTIFS($B$11:$B$30,AG$37,$C$11:$C$30,"C",$E$11:$E$30,"*")</f>
        <v>0</v>
      </c>
      <c r="AH40" s="505"/>
      <c r="AI40" s="506"/>
      <c r="AJ40" s="504">
        <f>COUNTIFS($B$11:$B$30,AG$37,$C$11:$C$30,"D",$E$11:$E$30,"*")</f>
        <v>0</v>
      </c>
      <c r="AK40" s="506"/>
      <c r="AL40" s="225">
        <f>COUNTIFS($B$11:$B$30,AL$37,$C$11:$C$30,"C",$E$11:$E$30,"*")</f>
        <v>0</v>
      </c>
      <c r="AM40" s="225">
        <f>COUNTIFS($B$11:$B$30,AL$37,$C$11:$C$30,"D",$E$11:$E$30,"*")</f>
        <v>0</v>
      </c>
      <c r="AN40" s="132"/>
    </row>
    <row r="41" spans="1:40" ht="24.95" customHeight="1">
      <c r="A41" s="132"/>
      <c r="B41" s="198" t="s">
        <v>325</v>
      </c>
      <c r="C41" s="501" t="str">
        <f>IF($AK$3="４週",SUMIFS($AK$11:$AK$30,$B$11:$B$30,C37)/4/$AH$5,IF($AK$3="歴月",SUMIFS($AK$11:$AK$30,$B$11:$B$30,C37)/$AL$5,"記載する期間を選択してください"))</f>
        <v>記載する期間を選択してください</v>
      </c>
      <c r="D41" s="503"/>
      <c r="E41" s="501" t="str">
        <f>IF($AK$3="４週",SUMIFS($AK$11:$AK$30,$B$11:$B$30,E37)/4/$AH$5,IF($AK$3="歴月",SUMIFS($AK$11:$AK$30,$B$11:$B$30,E37)/$AL$5,"記載する期間を選択してください"))</f>
        <v>記載する期間を選択してください</v>
      </c>
      <c r="F41" s="502"/>
      <c r="G41" s="502"/>
      <c r="H41" s="503"/>
      <c r="I41" s="501" t="str">
        <f>IF($AK$3="４週",SUMIFS($AK$11:$AK$30,$B$11:$B$30,I37)/4/$AH$5,IF($AK$3="歴月",SUMIFS($AK$11:$AK$30,$B$11:$B$30,I37)/$AL$5,"記載する期間を選択してください"))</f>
        <v>記載する期間を選択してください</v>
      </c>
      <c r="J41" s="502"/>
      <c r="K41" s="502"/>
      <c r="L41" s="502"/>
      <c r="M41" s="502"/>
      <c r="N41" s="503"/>
      <c r="O41" s="501" t="str">
        <f>IF($AK$3="４週",SUMIFS($AK$11:$AK$30,$B$11:$B$30,O37)/4/$AH$5,IF($AK$3="歴月",SUMIFS($AK$11:$AK$30,$B$11:$B$30,O37)/$AL$5,"記載する期間を選択してください"))</f>
        <v>記載する期間を選択してください</v>
      </c>
      <c r="P41" s="502"/>
      <c r="Q41" s="502"/>
      <c r="R41" s="502"/>
      <c r="S41" s="502"/>
      <c r="T41" s="503"/>
      <c r="U41" s="501" t="str">
        <f>IF($AK$3="４週",SUMIFS($AK$11:$AK$30,$B$11:$B$30,U37)/4/$AH$5,IF($AK$3="歴月",SUMIFS($AK$11:$AK$30,$B$11:$B$30,U37)/$AL$5,"記載する期間を選択してください"))</f>
        <v>記載する期間を選択してください</v>
      </c>
      <c r="V41" s="502"/>
      <c r="W41" s="502"/>
      <c r="X41" s="502"/>
      <c r="Y41" s="502"/>
      <c r="Z41" s="503"/>
      <c r="AA41" s="501" t="str">
        <f>IF($AK$3="４週",SUMIFS($AK$11:$AK$30,$B$11:$B$30,AA37)/4/$AH$5,IF($AK$3="歴月",SUMIFS($AK$11:$AK$30,$B$11:$B$30,AA37)/$AL$5,"記載する期間を選択してください"))</f>
        <v>記載する期間を選択してください</v>
      </c>
      <c r="AB41" s="502"/>
      <c r="AC41" s="502"/>
      <c r="AD41" s="502"/>
      <c r="AE41" s="502"/>
      <c r="AF41" s="503"/>
      <c r="AG41" s="501" t="str">
        <f>IF($AK$3="４週",SUMIFS($AK$11:$AK$30,$B$11:$B$30,AG37)/4/$AH$5,IF($AK$3="歴月",SUMIFS($AK$11:$AK$30,$B$11:$B$30,AG37)/$AL$5,"記載する期間を選択してください"))</f>
        <v>記載する期間を選択してください</v>
      </c>
      <c r="AH41" s="502"/>
      <c r="AI41" s="502"/>
      <c r="AJ41" s="502"/>
      <c r="AK41" s="503"/>
      <c r="AL41" s="501" t="str">
        <f>IF($AK$3="４週",SUMIFS($AK$11:$AK$30,$B$11:$B$30,AL37)/4/$AH$5,IF($AK$3="歴月",SUMIFS($AK$11:$AK$30,$B$11:$B$30,AL37)/$AL$5,"記載する期間を選択してください"))</f>
        <v>記載する期間を選択してください</v>
      </c>
      <c r="AM41" s="503"/>
      <c r="AN41" s="132"/>
    </row>
    <row r="42" spans="1:40" ht="5.0999999999999996" customHeight="1">
      <c r="A42" s="132"/>
      <c r="B42" s="189"/>
      <c r="C42" s="214">
        <v>2</v>
      </c>
      <c r="D42" s="214"/>
      <c r="E42" s="214">
        <v>3</v>
      </c>
      <c r="F42" s="214"/>
      <c r="G42" s="214"/>
      <c r="H42" s="214"/>
      <c r="I42" s="214">
        <v>4</v>
      </c>
      <c r="J42" s="214"/>
      <c r="K42" s="214"/>
      <c r="L42" s="214"/>
      <c r="M42" s="214"/>
      <c r="N42" s="214"/>
      <c r="O42" s="214">
        <v>5</v>
      </c>
      <c r="P42" s="214"/>
      <c r="Q42" s="214"/>
      <c r="R42" s="214"/>
      <c r="S42" s="214"/>
      <c r="T42" s="214"/>
      <c r="U42" s="214">
        <v>6</v>
      </c>
      <c r="V42" s="214"/>
      <c r="W42" s="214"/>
      <c r="X42" s="214"/>
      <c r="Y42" s="214"/>
      <c r="Z42" s="214"/>
      <c r="AA42" s="214">
        <v>7</v>
      </c>
      <c r="AB42" s="214"/>
      <c r="AC42" s="214"/>
      <c r="AD42" s="214"/>
      <c r="AE42" s="214"/>
      <c r="AF42" s="214"/>
      <c r="AG42" s="214">
        <v>8</v>
      </c>
      <c r="AH42" s="214"/>
      <c r="AI42" s="214"/>
      <c r="AJ42" s="214"/>
      <c r="AK42" s="214"/>
      <c r="AL42" s="214">
        <v>9</v>
      </c>
      <c r="AM42" s="226"/>
      <c r="AN42" s="132"/>
    </row>
    <row r="43" spans="1:40" ht="15" customHeight="1">
      <c r="A43" s="133" t="s">
        <v>271</v>
      </c>
      <c r="B43" s="211"/>
      <c r="C43" s="212"/>
      <c r="D43" s="212"/>
      <c r="E43" s="212"/>
      <c r="F43" s="213"/>
      <c r="G43" s="212"/>
      <c r="H43" s="214"/>
      <c r="I43" s="214"/>
      <c r="J43" s="214"/>
      <c r="K43" s="214"/>
      <c r="L43" s="214"/>
      <c r="M43" s="214"/>
      <c r="N43" s="214"/>
      <c r="O43" s="214"/>
      <c r="P43" s="214"/>
      <c r="Q43" s="214"/>
      <c r="R43" s="214">
        <v>6</v>
      </c>
      <c r="S43" s="214"/>
      <c r="T43" s="214"/>
      <c r="U43" s="214"/>
      <c r="V43" s="214"/>
      <c r="W43" s="214"/>
      <c r="X43" s="214">
        <v>7</v>
      </c>
      <c r="Y43" s="214"/>
      <c r="Z43" s="214"/>
      <c r="AA43" s="214"/>
      <c r="AB43" s="214"/>
      <c r="AC43" s="214"/>
      <c r="AD43" s="214">
        <v>8</v>
      </c>
      <c r="AE43" s="214"/>
      <c r="AF43" s="214"/>
      <c r="AG43" s="215"/>
      <c r="AH43" s="215"/>
      <c r="AI43" s="215"/>
      <c r="AJ43" s="215">
        <v>9</v>
      </c>
      <c r="AK43" s="216"/>
      <c r="AL43" s="216"/>
      <c r="AM43" s="132"/>
    </row>
    <row r="44" spans="1:40" s="133" customFormat="1" ht="15" customHeight="1">
      <c r="A44" s="133" t="s">
        <v>272</v>
      </c>
      <c r="B44" s="217"/>
      <c r="C44" s="217"/>
      <c r="D44" s="217"/>
      <c r="E44" s="217"/>
      <c r="F44" s="217"/>
      <c r="G44" s="217"/>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row>
    <row r="45" spans="1:40" s="133" customFormat="1" ht="15" customHeight="1">
      <c r="A45" s="133" t="s">
        <v>273</v>
      </c>
      <c r="B45" s="217"/>
      <c r="C45" s="217"/>
      <c r="D45" s="217"/>
      <c r="E45" s="217"/>
      <c r="F45" s="217"/>
      <c r="G45" s="217"/>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row>
    <row r="46" spans="1:40" s="133" customFormat="1" ht="15" customHeight="1">
      <c r="A46" s="133" t="s">
        <v>274</v>
      </c>
      <c r="B46" s="217"/>
      <c r="C46" s="217"/>
      <c r="D46" s="217"/>
      <c r="E46" s="217"/>
      <c r="F46" s="217"/>
      <c r="G46" s="217"/>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row>
    <row r="47" spans="1:40" s="133" customFormat="1" ht="15" customHeight="1">
      <c r="A47" s="133" t="s">
        <v>275</v>
      </c>
      <c r="B47" s="217"/>
      <c r="C47" s="217"/>
      <c r="D47" s="217"/>
      <c r="E47" s="217"/>
      <c r="F47" s="217"/>
      <c r="G47" s="217"/>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row>
    <row r="48" spans="1:40" ht="15" customHeight="1">
      <c r="A48" s="133" t="s">
        <v>276</v>
      </c>
      <c r="B48" s="134"/>
      <c r="C48" s="133"/>
      <c r="D48" s="133"/>
      <c r="E48" s="133"/>
      <c r="F48" s="133"/>
      <c r="G48" s="133"/>
    </row>
    <row r="49" spans="1:7" ht="15" customHeight="1">
      <c r="A49" s="133" t="s">
        <v>277</v>
      </c>
      <c r="B49" s="134"/>
      <c r="C49" s="133"/>
      <c r="D49" s="133"/>
      <c r="E49" s="133"/>
      <c r="F49" s="133"/>
      <c r="G49" s="133"/>
    </row>
    <row r="50" spans="1:7" ht="15" customHeight="1">
      <c r="A50" s="133"/>
      <c r="B50" s="197" t="s">
        <v>278</v>
      </c>
      <c r="C50" s="487" t="s">
        <v>279</v>
      </c>
      <c r="D50" s="487"/>
      <c r="E50" s="487"/>
      <c r="F50" s="133"/>
      <c r="G50" s="133"/>
    </row>
    <row r="51" spans="1:7" ht="15" customHeight="1">
      <c r="A51" s="133"/>
      <c r="B51" s="218" t="s">
        <v>280</v>
      </c>
      <c r="C51" s="481" t="s">
        <v>281</v>
      </c>
      <c r="D51" s="481"/>
      <c r="E51" s="481"/>
      <c r="F51" s="133"/>
      <c r="G51" s="133"/>
    </row>
    <row r="52" spans="1:7" ht="15" customHeight="1">
      <c r="A52" s="133"/>
      <c r="B52" s="218" t="s">
        <v>282</v>
      </c>
      <c r="C52" s="481" t="s">
        <v>283</v>
      </c>
      <c r="D52" s="481"/>
      <c r="E52" s="481"/>
      <c r="F52" s="133"/>
      <c r="G52" s="133"/>
    </row>
    <row r="53" spans="1:7" ht="15" customHeight="1">
      <c r="A53" s="133"/>
      <c r="B53" s="218" t="s">
        <v>284</v>
      </c>
      <c r="C53" s="481" t="s">
        <v>285</v>
      </c>
      <c r="D53" s="481"/>
      <c r="E53" s="481"/>
      <c r="F53" s="133"/>
      <c r="G53" s="133"/>
    </row>
    <row r="54" spans="1:7" ht="15" customHeight="1">
      <c r="A54" s="133"/>
      <c r="B54" s="218" t="s">
        <v>286</v>
      </c>
      <c r="C54" s="481" t="s">
        <v>287</v>
      </c>
      <c r="D54" s="481"/>
      <c r="E54" s="481"/>
      <c r="F54" s="133"/>
      <c r="G54" s="133"/>
    </row>
    <row r="55" spans="1:7" ht="15" customHeight="1">
      <c r="A55" s="133"/>
      <c r="B55" s="133" t="s">
        <v>288</v>
      </c>
      <c r="C55" s="133"/>
      <c r="D55" s="133"/>
      <c r="E55" s="133"/>
      <c r="F55" s="133"/>
      <c r="G55" s="133"/>
    </row>
    <row r="56" spans="1:7" ht="15" customHeight="1">
      <c r="A56" s="133"/>
      <c r="B56" s="133" t="s">
        <v>289</v>
      </c>
      <c r="C56" s="133"/>
      <c r="D56" s="133"/>
      <c r="E56" s="133"/>
      <c r="F56" s="133"/>
      <c r="G56" s="133"/>
    </row>
    <row r="57" spans="1:7" ht="15" customHeight="1">
      <c r="A57" s="133"/>
      <c r="B57" s="133" t="s">
        <v>290</v>
      </c>
      <c r="C57" s="133"/>
      <c r="D57" s="133"/>
      <c r="E57" s="133"/>
      <c r="F57" s="133"/>
      <c r="G57" s="133"/>
    </row>
    <row r="58" spans="1:7" ht="15" customHeight="1">
      <c r="A58" s="133" t="s">
        <v>291</v>
      </c>
      <c r="B58" s="134"/>
      <c r="C58" s="133"/>
      <c r="D58" s="133"/>
      <c r="E58" s="133"/>
      <c r="F58" s="133"/>
      <c r="G58" s="133"/>
    </row>
    <row r="59" spans="1:7" ht="15" customHeight="1">
      <c r="A59" s="133" t="s">
        <v>292</v>
      </c>
      <c r="B59" s="134"/>
      <c r="C59" s="133"/>
      <c r="D59" s="133"/>
      <c r="E59" s="133"/>
      <c r="F59" s="133"/>
      <c r="G59" s="133"/>
    </row>
    <row r="60" spans="1:7" ht="15" customHeight="1">
      <c r="A60" s="133" t="s">
        <v>293</v>
      </c>
      <c r="B60" s="134"/>
      <c r="C60" s="133"/>
      <c r="D60" s="133"/>
      <c r="E60" s="133"/>
      <c r="F60" s="133"/>
      <c r="G60" s="133"/>
    </row>
    <row r="61" spans="1:7" ht="15" customHeight="1">
      <c r="A61" s="133" t="s">
        <v>294</v>
      </c>
      <c r="B61" s="134"/>
      <c r="C61" s="133"/>
      <c r="D61" s="133"/>
      <c r="E61" s="133"/>
      <c r="F61" s="133"/>
      <c r="G61" s="133"/>
    </row>
    <row r="62" spans="1:7" ht="15" customHeight="1">
      <c r="A62" s="133" t="s">
        <v>295</v>
      </c>
      <c r="B62" s="134"/>
      <c r="C62" s="133"/>
      <c r="D62" s="133"/>
      <c r="E62" s="133"/>
      <c r="F62" s="133"/>
      <c r="G62" s="133"/>
    </row>
    <row r="63" spans="1:7" ht="15" customHeight="1">
      <c r="A63" s="133" t="s">
        <v>296</v>
      </c>
      <c r="B63" s="134"/>
      <c r="C63" s="133"/>
      <c r="D63" s="133"/>
      <c r="E63" s="133"/>
      <c r="F63" s="133"/>
      <c r="G63" s="133"/>
    </row>
    <row r="64" spans="1:7" ht="15" customHeight="1">
      <c r="A64" s="133"/>
      <c r="B64" s="133" t="s">
        <v>297</v>
      </c>
      <c r="C64" s="133"/>
      <c r="D64" s="133"/>
      <c r="E64" s="133"/>
      <c r="F64" s="133"/>
      <c r="G64" s="133"/>
    </row>
    <row r="65" spans="1:7" ht="15" customHeight="1">
      <c r="A65" s="133"/>
      <c r="B65" s="133" t="s">
        <v>298</v>
      </c>
      <c r="C65" s="133"/>
      <c r="D65" s="133"/>
      <c r="E65" s="133"/>
      <c r="F65" s="133"/>
      <c r="G65" s="133"/>
    </row>
    <row r="66" spans="1:7" ht="15" customHeight="1">
      <c r="A66" s="133" t="s">
        <v>299</v>
      </c>
      <c r="B66" s="134"/>
      <c r="C66" s="133"/>
      <c r="D66" s="133"/>
      <c r="E66" s="133"/>
      <c r="F66" s="133"/>
      <c r="G66" s="133"/>
    </row>
    <row r="67" spans="1:7" ht="15" customHeight="1">
      <c r="A67" s="133" t="s">
        <v>300</v>
      </c>
      <c r="B67" s="134"/>
      <c r="C67" s="133"/>
      <c r="D67" s="133"/>
      <c r="E67" s="133"/>
      <c r="F67" s="133"/>
      <c r="G67" s="133"/>
    </row>
    <row r="68" spans="1:7" ht="15" customHeight="1">
      <c r="A68" s="133" t="s">
        <v>301</v>
      </c>
      <c r="B68" s="134"/>
      <c r="C68" s="133"/>
      <c r="D68" s="133"/>
      <c r="E68" s="133"/>
      <c r="F68" s="133"/>
      <c r="G68" s="133"/>
    </row>
    <row r="69" spans="1:7" ht="15" customHeight="1">
      <c r="A69" s="133" t="s">
        <v>302</v>
      </c>
      <c r="B69" s="134"/>
      <c r="C69" s="133"/>
      <c r="D69" s="133"/>
      <c r="E69" s="133"/>
      <c r="F69" s="133"/>
      <c r="G69" s="133"/>
    </row>
    <row r="70" spans="1:7" ht="15" customHeight="1">
      <c r="A70" s="133" t="s">
        <v>303</v>
      </c>
      <c r="B70" s="134"/>
      <c r="C70" s="133"/>
      <c r="D70" s="133"/>
      <c r="E70" s="133"/>
      <c r="F70" s="133"/>
      <c r="G70" s="133"/>
    </row>
    <row r="71" spans="1:7" ht="15" customHeight="1">
      <c r="A71" s="133" t="s">
        <v>304</v>
      </c>
      <c r="B71" s="134"/>
      <c r="C71" s="133"/>
      <c r="D71" s="133"/>
      <c r="E71" s="133"/>
      <c r="F71" s="133"/>
      <c r="G71" s="133"/>
    </row>
    <row r="72" spans="1:7" ht="15" customHeight="1">
      <c r="A72" s="133" t="s">
        <v>305</v>
      </c>
      <c r="B72" s="134"/>
      <c r="C72" s="133"/>
      <c r="D72" s="133"/>
      <c r="E72" s="133"/>
      <c r="F72" s="133"/>
      <c r="G72" s="133"/>
    </row>
    <row r="73" spans="1:7" ht="15" customHeight="1">
      <c r="A73" s="133" t="s">
        <v>306</v>
      </c>
      <c r="B73" s="134"/>
      <c r="C73" s="133"/>
      <c r="D73" s="133"/>
      <c r="E73" s="133"/>
      <c r="F73" s="133"/>
      <c r="G73" s="133"/>
    </row>
  </sheetData>
  <mergeCells count="101">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D38:AF38"/>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C53:E53"/>
    <mergeCell ref="C54:E54"/>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s>
  <phoneticPr fontId="4"/>
  <dataValidations count="5">
    <dataValidation allowBlank="1" showInputMessage="1" sqref="B11:B12" xr:uid="{FCA6B59C-6E91-479C-AB82-204EE6543A72}"/>
    <dataValidation type="list" allowBlank="1" showInputMessage="1" sqref="B13:B30" xr:uid="{A28D60A0-247E-4397-B358-565A6D56443F}">
      <formula1>INDIRECT($AK$1)</formula1>
    </dataValidation>
    <dataValidation type="list" allowBlank="1" showInputMessage="1" showErrorMessage="1" sqref="AK3:AN3" xr:uid="{99D7A84E-1148-4E5A-B9E9-2223B0902494}">
      <formula1>"４週,歴月"</formula1>
    </dataValidation>
    <dataValidation type="list" allowBlank="1" showInputMessage="1" showErrorMessage="1" sqref="AK4:AN4" xr:uid="{226166AD-B91C-43CD-9360-77B2E4191DA9}">
      <formula1>"予定,実績"</formula1>
    </dataValidation>
    <dataValidation type="list" allowBlank="1" showInputMessage="1" showErrorMessage="1" sqref="C11:C30" xr:uid="{31AA5158-E50F-4D34-9367-7F72637C615A}">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rowBreaks count="1" manualBreakCount="1">
    <brk id="34" max="3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view="pageBreakPreview" zoomScaleNormal="100" zoomScaleSheetLayoutView="100" workbookViewId="0">
      <selection activeCell="B12" sqref="B12:D12"/>
    </sheetView>
  </sheetViews>
  <sheetFormatPr defaultColWidth="9" defaultRowHeight="13.5"/>
  <cols>
    <col min="1" max="1" width="19.375" style="124" customWidth="1"/>
    <col min="2" max="2" width="16.625" style="124" customWidth="1"/>
    <col min="3" max="3" width="33.25" style="124" customWidth="1"/>
    <col min="4" max="4" width="64" style="124" customWidth="1"/>
    <col min="5" max="16384" width="9" style="124"/>
  </cols>
  <sheetData>
    <row r="1" spans="1:4" ht="30" customHeight="1">
      <c r="A1" s="121" t="s">
        <v>125</v>
      </c>
      <c r="B1" s="122"/>
      <c r="C1" s="123"/>
      <c r="D1" s="123"/>
    </row>
    <row r="2" spans="1:4" ht="30" customHeight="1">
      <c r="A2" s="262" t="s">
        <v>125</v>
      </c>
      <c r="B2" s="263"/>
      <c r="C2" s="263"/>
      <c r="D2" s="264"/>
    </row>
    <row r="3" spans="1:4" ht="30" customHeight="1">
      <c r="A3" s="125"/>
      <c r="B3" s="126"/>
      <c r="C3" s="126"/>
      <c r="D3" s="127" t="s">
        <v>126</v>
      </c>
    </row>
    <row r="4" spans="1:4" ht="30" customHeight="1">
      <c r="A4" s="125" t="s">
        <v>127</v>
      </c>
      <c r="B4" s="126"/>
      <c r="C4" s="126"/>
      <c r="D4" s="128"/>
    </row>
    <row r="5" spans="1:4" ht="30" customHeight="1">
      <c r="A5" s="125"/>
      <c r="B5" s="126"/>
      <c r="C5" s="126"/>
      <c r="D5" s="128" t="s">
        <v>128</v>
      </c>
    </row>
    <row r="6" spans="1:4" ht="30" customHeight="1">
      <c r="A6" s="125"/>
      <c r="B6" s="129" t="s">
        <v>129</v>
      </c>
      <c r="C6" s="129" t="s">
        <v>130</v>
      </c>
      <c r="D6" s="128"/>
    </row>
    <row r="7" spans="1:4" ht="39.75" customHeight="1">
      <c r="A7" s="122"/>
      <c r="B7" s="123"/>
      <c r="C7" s="123"/>
      <c r="D7" s="131" t="s">
        <v>131</v>
      </c>
    </row>
    <row r="8" spans="1:4" ht="39.75" customHeight="1">
      <c r="A8" s="265" t="s">
        <v>132</v>
      </c>
      <c r="B8" s="130" t="s">
        <v>133</v>
      </c>
      <c r="C8" s="267"/>
      <c r="D8" s="268"/>
    </row>
    <row r="9" spans="1:4" ht="39.75" customHeight="1">
      <c r="A9" s="266"/>
      <c r="B9" s="130" t="s">
        <v>134</v>
      </c>
      <c r="C9" s="267"/>
      <c r="D9" s="268"/>
    </row>
    <row r="10" spans="1:4" ht="39.75" customHeight="1">
      <c r="A10" s="265" t="s">
        <v>135</v>
      </c>
      <c r="B10" s="130" t="s">
        <v>136</v>
      </c>
      <c r="C10" s="267"/>
      <c r="D10" s="268"/>
    </row>
    <row r="11" spans="1:4" ht="39.75" customHeight="1">
      <c r="A11" s="266"/>
      <c r="B11" s="130" t="s">
        <v>137</v>
      </c>
      <c r="C11" s="267"/>
      <c r="D11" s="268"/>
    </row>
    <row r="12" spans="1:4" ht="39.75" customHeight="1">
      <c r="A12" s="253" t="s">
        <v>138</v>
      </c>
      <c r="B12" s="255" t="s">
        <v>139</v>
      </c>
      <c r="C12" s="256"/>
      <c r="D12" s="257"/>
    </row>
    <row r="13" spans="1:4" ht="39.75" customHeight="1">
      <c r="A13" s="254"/>
      <c r="B13" s="258" t="s">
        <v>140</v>
      </c>
      <c r="C13" s="259"/>
      <c r="D13" s="260"/>
    </row>
    <row r="14" spans="1:4" ht="5.25" customHeight="1">
      <c r="A14" s="126"/>
      <c r="B14" s="126"/>
      <c r="C14" s="126"/>
      <c r="D14" s="126"/>
    </row>
    <row r="15" spans="1:4" ht="59.25" customHeight="1">
      <c r="A15" s="261" t="s">
        <v>141</v>
      </c>
      <c r="B15" s="261"/>
      <c r="C15" s="261"/>
      <c r="D15" s="261"/>
    </row>
  </sheetData>
  <mergeCells count="11">
    <mergeCell ref="A12:A13"/>
    <mergeCell ref="B12:D12"/>
    <mergeCell ref="B13:D13"/>
    <mergeCell ref="A15:D15"/>
    <mergeCell ref="A2:D2"/>
    <mergeCell ref="A8:A9"/>
    <mergeCell ref="C8:D8"/>
    <mergeCell ref="C9:D9"/>
    <mergeCell ref="A10:A11"/>
    <mergeCell ref="C10:D10"/>
    <mergeCell ref="C11:D11"/>
  </mergeCells>
  <phoneticPr fontId="4"/>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D505B-4D84-483E-95C6-64DB87F2AE14}">
  <dimension ref="A1:AN76"/>
  <sheetViews>
    <sheetView showGridLines="0" view="pageBreakPreview" zoomScaleNormal="100" zoomScaleSheetLayoutView="100" workbookViewId="0"/>
  </sheetViews>
  <sheetFormatPr defaultColWidth="9.125" defaultRowHeight="21" customHeight="1"/>
  <cols>
    <col min="1" max="1" width="2.875" style="189" customWidth="1"/>
    <col min="2" max="2" width="13.5" style="184" customWidth="1"/>
    <col min="3" max="3" width="7.375" style="189" customWidth="1"/>
    <col min="4" max="5" width="8.5" style="189" customWidth="1"/>
    <col min="6" max="36" width="2.875" style="189" customWidth="1"/>
    <col min="37" max="37" width="7.375" style="189" customWidth="1"/>
    <col min="38" max="39" width="8.5" style="189" customWidth="1"/>
    <col min="40" max="40" width="6.25" style="189" customWidth="1"/>
    <col min="41" max="16384" width="9.125" style="189"/>
  </cols>
  <sheetData>
    <row r="1" spans="1:40" ht="20.100000000000001" customHeight="1">
      <c r="A1" s="183" t="s">
        <v>344</v>
      </c>
      <c r="C1" s="185"/>
      <c r="D1" s="185"/>
      <c r="E1" s="185"/>
      <c r="F1" s="185"/>
      <c r="G1" s="185"/>
      <c r="H1" s="185"/>
      <c r="I1" s="185"/>
      <c r="J1" s="185"/>
      <c r="K1" s="185"/>
      <c r="L1" s="185"/>
      <c r="M1" s="185"/>
      <c r="N1" s="185"/>
      <c r="O1" s="185"/>
      <c r="P1" s="185"/>
      <c r="Q1" s="185"/>
      <c r="R1" s="185"/>
      <c r="S1" s="185"/>
      <c r="T1" s="185"/>
      <c r="U1" s="185"/>
      <c r="V1" s="185"/>
      <c r="W1" s="185"/>
      <c r="X1" s="186"/>
      <c r="Y1" s="186"/>
      <c r="Z1" s="132"/>
      <c r="AA1" s="132"/>
      <c r="AB1" s="132"/>
      <c r="AC1" s="132"/>
      <c r="AD1" s="187"/>
      <c r="AE1" s="187"/>
      <c r="AF1" s="187"/>
      <c r="AG1" s="187"/>
      <c r="AH1" s="187"/>
      <c r="AI1" s="188" t="s">
        <v>253</v>
      </c>
      <c r="AJ1" s="188"/>
      <c r="AK1" s="497" t="s">
        <v>307</v>
      </c>
      <c r="AL1" s="497"/>
      <c r="AM1" s="497"/>
      <c r="AN1" s="497"/>
    </row>
    <row r="2" spans="1:40" ht="18" customHeight="1">
      <c r="A2" s="132"/>
      <c r="B2" s="190"/>
      <c r="C2" s="190"/>
      <c r="D2" s="190"/>
      <c r="E2" s="190"/>
      <c r="F2" s="190"/>
      <c r="G2" s="190"/>
      <c r="H2" s="190"/>
      <c r="I2" s="190"/>
      <c r="J2" s="190"/>
      <c r="K2" s="190"/>
      <c r="L2" s="190"/>
      <c r="M2" s="498"/>
      <c r="N2" s="498"/>
      <c r="O2" s="498"/>
      <c r="P2" s="498"/>
      <c r="Q2" s="499" t="s">
        <v>102</v>
      </c>
      <c r="R2" s="499"/>
      <c r="S2" s="498">
        <v>4</v>
      </c>
      <c r="T2" s="498"/>
      <c r="U2" s="499" t="s">
        <v>195</v>
      </c>
      <c r="V2" s="499"/>
      <c r="W2" s="190"/>
      <c r="X2" s="190"/>
      <c r="Y2" s="190"/>
      <c r="Z2" s="132"/>
      <c r="AA2" s="132"/>
      <c r="AC2" s="188"/>
      <c r="AD2" s="190"/>
      <c r="AE2" s="190"/>
      <c r="AF2" s="190"/>
      <c r="AG2" s="190"/>
      <c r="AH2" s="190"/>
      <c r="AI2" s="188" t="s">
        <v>254</v>
      </c>
      <c r="AJ2" s="188"/>
      <c r="AK2" s="500"/>
      <c r="AL2" s="500"/>
      <c r="AM2" s="500"/>
      <c r="AN2" s="500"/>
    </row>
    <row r="3" spans="1:40" ht="18" customHeight="1">
      <c r="A3" s="191"/>
      <c r="B3" s="191"/>
      <c r="C3" s="191"/>
      <c r="D3" s="191"/>
      <c r="E3" s="191"/>
      <c r="F3" s="191"/>
      <c r="G3" s="191"/>
      <c r="H3" s="191"/>
      <c r="I3" s="191"/>
      <c r="J3" s="191"/>
      <c r="K3" s="191"/>
      <c r="L3" s="191"/>
      <c r="M3" s="191"/>
      <c r="N3" s="191"/>
      <c r="O3" s="191"/>
      <c r="P3" s="191"/>
      <c r="Q3" s="191"/>
      <c r="R3" s="191"/>
      <c r="S3" s="191"/>
      <c r="T3" s="191"/>
      <c r="U3" s="191"/>
      <c r="V3" s="191"/>
      <c r="W3" s="191"/>
      <c r="Y3" s="192"/>
      <c r="Z3" s="192"/>
      <c r="AA3" s="192"/>
      <c r="AB3" s="132"/>
      <c r="AC3" s="192"/>
      <c r="AD3" s="192"/>
      <c r="AE3" s="192"/>
      <c r="AF3" s="192"/>
      <c r="AG3" s="192"/>
      <c r="AH3" s="192"/>
      <c r="AI3" s="193" t="s">
        <v>255</v>
      </c>
      <c r="AJ3" s="188"/>
      <c r="AK3" s="490"/>
      <c r="AL3" s="490"/>
      <c r="AM3" s="490"/>
      <c r="AN3" s="490"/>
    </row>
    <row r="4" spans="1:40" ht="18" customHeight="1">
      <c r="A4" s="191"/>
      <c r="B4" s="191"/>
      <c r="C4" s="191"/>
      <c r="D4" s="191"/>
      <c r="E4" s="191"/>
      <c r="F4" s="191"/>
      <c r="G4" s="191"/>
      <c r="H4" s="191"/>
      <c r="I4" s="191"/>
      <c r="J4" s="191"/>
      <c r="K4" s="191"/>
      <c r="L4" s="191"/>
      <c r="M4" s="191"/>
      <c r="N4" s="191"/>
      <c r="O4" s="191"/>
      <c r="P4" s="191"/>
      <c r="Q4" s="191"/>
      <c r="R4" s="191"/>
      <c r="S4" s="191"/>
      <c r="T4" s="191"/>
      <c r="U4" s="191"/>
      <c r="V4" s="191"/>
      <c r="W4" s="191"/>
      <c r="Y4" s="192"/>
      <c r="Z4" s="192"/>
      <c r="AA4" s="192"/>
      <c r="AB4" s="132"/>
      <c r="AC4" s="192"/>
      <c r="AD4" s="192"/>
      <c r="AE4" s="192"/>
      <c r="AF4" s="192"/>
      <c r="AG4" s="192"/>
      <c r="AH4" s="192"/>
      <c r="AI4" s="193" t="s">
        <v>256</v>
      </c>
      <c r="AJ4" s="188"/>
      <c r="AK4" s="490"/>
      <c r="AL4" s="490"/>
      <c r="AM4" s="490"/>
      <c r="AN4" s="490"/>
    </row>
    <row r="5" spans="1:40" ht="18" customHeight="1">
      <c r="A5" s="191"/>
      <c r="B5" s="191"/>
      <c r="C5" s="191"/>
      <c r="D5" s="191"/>
      <c r="E5" s="191"/>
      <c r="F5" s="191"/>
      <c r="G5" s="191"/>
      <c r="H5" s="191"/>
      <c r="I5" s="191"/>
      <c r="J5" s="191"/>
      <c r="K5" s="191"/>
      <c r="L5" s="191"/>
      <c r="M5" s="191"/>
      <c r="N5" s="191"/>
      <c r="O5" s="191"/>
      <c r="P5" s="191"/>
      <c r="Q5" s="191"/>
      <c r="R5" s="191"/>
      <c r="S5" s="191"/>
      <c r="U5" s="191"/>
      <c r="V5" s="191"/>
      <c r="W5" s="191"/>
      <c r="Y5" s="192"/>
      <c r="Z5" s="192"/>
      <c r="AA5" s="192"/>
      <c r="AB5" s="132"/>
      <c r="AC5" s="192"/>
      <c r="AD5" s="192"/>
      <c r="AE5" s="192"/>
      <c r="AF5" s="192"/>
      <c r="AG5" s="193" t="s">
        <v>257</v>
      </c>
      <c r="AH5" s="509"/>
      <c r="AI5" s="509"/>
      <c r="AJ5" s="509"/>
      <c r="AK5" s="192" t="s">
        <v>258</v>
      </c>
      <c r="AL5" s="219"/>
      <c r="AM5" s="192" t="s">
        <v>259</v>
      </c>
      <c r="AN5" s="132"/>
    </row>
    <row r="6" spans="1:40" ht="9.9499999999999993" customHeight="1">
      <c r="A6" s="132"/>
      <c r="B6" s="195"/>
      <c r="C6" s="195"/>
      <c r="D6" s="195"/>
      <c r="E6" s="195"/>
      <c r="F6" s="195"/>
      <c r="G6" s="195"/>
      <c r="H6" s="195"/>
      <c r="I6" s="195"/>
      <c r="J6" s="195"/>
      <c r="K6" s="195"/>
      <c r="L6" s="195"/>
      <c r="M6" s="195"/>
      <c r="N6" s="195"/>
      <c r="O6" s="195"/>
      <c r="P6" s="195"/>
      <c r="Q6" s="195"/>
      <c r="R6" s="195"/>
      <c r="S6" s="195"/>
      <c r="T6" s="195"/>
      <c r="U6" s="195"/>
      <c r="V6" s="195"/>
      <c r="W6" s="195"/>
      <c r="X6" s="190"/>
      <c r="Y6" s="190"/>
      <c r="Z6" s="190"/>
      <c r="AA6" s="190"/>
      <c r="AB6" s="190"/>
      <c r="AC6" s="190"/>
      <c r="AD6" s="190"/>
      <c r="AE6" s="190"/>
      <c r="AF6" s="190"/>
      <c r="AG6" s="190"/>
      <c r="AH6" s="190"/>
      <c r="AI6" s="190"/>
      <c r="AJ6" s="190"/>
      <c r="AK6" s="190"/>
      <c r="AL6" s="190"/>
      <c r="AM6" s="132"/>
      <c r="AN6" s="132"/>
    </row>
    <row r="7" spans="1:40" ht="15" customHeight="1">
      <c r="A7" s="485" t="s">
        <v>260</v>
      </c>
      <c r="B7" s="510" t="s">
        <v>261</v>
      </c>
      <c r="C7" s="492" t="s">
        <v>262</v>
      </c>
      <c r="D7" s="487" t="s">
        <v>263</v>
      </c>
      <c r="E7" s="483" t="s">
        <v>264</v>
      </c>
      <c r="F7" s="495" t="s">
        <v>265</v>
      </c>
      <c r="G7" s="495"/>
      <c r="H7" s="495"/>
      <c r="I7" s="495"/>
      <c r="J7" s="495"/>
      <c r="K7" s="495"/>
      <c r="L7" s="495"/>
      <c r="M7" s="495"/>
      <c r="N7" s="495"/>
      <c r="O7" s="495"/>
      <c r="P7" s="495"/>
      <c r="Q7" s="495"/>
      <c r="R7" s="495"/>
      <c r="S7" s="495"/>
      <c r="T7" s="495"/>
      <c r="U7" s="495"/>
      <c r="V7" s="495"/>
      <c r="W7" s="495"/>
      <c r="X7" s="495"/>
      <c r="Y7" s="495"/>
      <c r="Z7" s="495"/>
      <c r="AA7" s="495"/>
      <c r="AB7" s="495"/>
      <c r="AC7" s="495"/>
      <c r="AD7" s="495"/>
      <c r="AE7" s="495"/>
      <c r="AF7" s="495"/>
      <c r="AG7" s="495"/>
      <c r="AH7" s="495"/>
      <c r="AI7" s="495"/>
      <c r="AJ7" s="495"/>
      <c r="AK7" s="496" t="s">
        <v>266</v>
      </c>
      <c r="AL7" s="488" t="s">
        <v>267</v>
      </c>
      <c r="AM7" s="489" t="s">
        <v>268</v>
      </c>
      <c r="AN7" s="489"/>
    </row>
    <row r="8" spans="1:40" ht="15" customHeight="1">
      <c r="A8" s="485"/>
      <c r="B8" s="511"/>
      <c r="C8" s="493"/>
      <c r="D8" s="487"/>
      <c r="E8" s="483"/>
      <c r="F8" s="487" t="s">
        <v>142</v>
      </c>
      <c r="G8" s="487"/>
      <c r="H8" s="487"/>
      <c r="I8" s="487"/>
      <c r="J8" s="487"/>
      <c r="K8" s="487"/>
      <c r="L8" s="487"/>
      <c r="M8" s="487" t="s">
        <v>143</v>
      </c>
      <c r="N8" s="487"/>
      <c r="O8" s="487"/>
      <c r="P8" s="487"/>
      <c r="Q8" s="487"/>
      <c r="R8" s="487"/>
      <c r="S8" s="487"/>
      <c r="T8" s="487" t="s">
        <v>144</v>
      </c>
      <c r="U8" s="487"/>
      <c r="V8" s="487"/>
      <c r="W8" s="487"/>
      <c r="X8" s="487"/>
      <c r="Y8" s="487"/>
      <c r="Z8" s="487"/>
      <c r="AA8" s="487" t="s">
        <v>145</v>
      </c>
      <c r="AB8" s="487"/>
      <c r="AC8" s="487"/>
      <c r="AD8" s="487"/>
      <c r="AE8" s="487"/>
      <c r="AF8" s="487"/>
      <c r="AG8" s="487"/>
      <c r="AH8" s="487" t="s">
        <v>269</v>
      </c>
      <c r="AI8" s="487"/>
      <c r="AJ8" s="487"/>
      <c r="AK8" s="496"/>
      <c r="AL8" s="488"/>
      <c r="AM8" s="489"/>
      <c r="AN8" s="489"/>
    </row>
    <row r="9" spans="1:40" ht="15" customHeight="1">
      <c r="A9" s="485"/>
      <c r="B9" s="512" t="s">
        <v>308</v>
      </c>
      <c r="C9" s="493"/>
      <c r="D9" s="487"/>
      <c r="E9" s="483"/>
      <c r="F9" s="199">
        <f>DATE($M$2,$S$2,1)</f>
        <v>92</v>
      </c>
      <c r="G9" s="199">
        <f>DATE($M$2,$S$2,2)</f>
        <v>93</v>
      </c>
      <c r="H9" s="199">
        <f>DATE($M$2,$S$2,3)</f>
        <v>94</v>
      </c>
      <c r="I9" s="199">
        <f>DATE($M$2,$S$2,4)</f>
        <v>95</v>
      </c>
      <c r="J9" s="199">
        <f>DATE($M$2,$S$2,5)</f>
        <v>96</v>
      </c>
      <c r="K9" s="199">
        <f>DATE($M$2,$S$2,6)</f>
        <v>97</v>
      </c>
      <c r="L9" s="199">
        <f>DATE($M$2,$S$2,7)</f>
        <v>98</v>
      </c>
      <c r="M9" s="199">
        <f>DATE($M$2,$S$2,8)</f>
        <v>99</v>
      </c>
      <c r="N9" s="199">
        <f>DATE($M$2,$S$2,9)</f>
        <v>100</v>
      </c>
      <c r="O9" s="199">
        <f>DATE($M$2,$S$2,10)</f>
        <v>101</v>
      </c>
      <c r="P9" s="199">
        <f>DATE($M$2,$S$2,11)</f>
        <v>102</v>
      </c>
      <c r="Q9" s="199">
        <f>DATE($M$2,$S$2,12)</f>
        <v>103</v>
      </c>
      <c r="R9" s="199">
        <f>DATE($M$2,$S$2,13)</f>
        <v>104</v>
      </c>
      <c r="S9" s="199">
        <f>DATE($M$2,$S$2,14)</f>
        <v>105</v>
      </c>
      <c r="T9" s="199">
        <f>DATE($M$2,$S$2,15)</f>
        <v>106</v>
      </c>
      <c r="U9" s="199">
        <f>DATE($M$2,$S$2,16)</f>
        <v>107</v>
      </c>
      <c r="V9" s="199">
        <f>DATE($M$2,$S$2,17)</f>
        <v>108</v>
      </c>
      <c r="W9" s="199">
        <f>DATE($M$2,$S$2,18)</f>
        <v>109</v>
      </c>
      <c r="X9" s="199">
        <f>DATE($M$2,$S$2,19)</f>
        <v>110</v>
      </c>
      <c r="Y9" s="199">
        <f>DATE($M$2,$S$2,20)</f>
        <v>111</v>
      </c>
      <c r="Z9" s="199">
        <f>DATE($M$2,$S$2,21)</f>
        <v>112</v>
      </c>
      <c r="AA9" s="199">
        <f>DATE($M$2,$S$2,22)</f>
        <v>113</v>
      </c>
      <c r="AB9" s="199">
        <f>DATE($M$2,$S$2,23)</f>
        <v>114</v>
      </c>
      <c r="AC9" s="199">
        <f>DATE($M$2,$S$2,24)</f>
        <v>115</v>
      </c>
      <c r="AD9" s="199">
        <f>DATE($M$2,$S$2,25)</f>
        <v>116</v>
      </c>
      <c r="AE9" s="199">
        <f>DATE($M$2,$S$2,26)</f>
        <v>117</v>
      </c>
      <c r="AF9" s="199">
        <f>DATE($M$2,$S$2,27)</f>
        <v>118</v>
      </c>
      <c r="AG9" s="199">
        <f>DATE($M$2,$S$2,28)</f>
        <v>119</v>
      </c>
      <c r="AH9" s="199">
        <f>IF(DAY(EOMONTH(F9,0))&lt;29,"",DATE($M$2,$S$2,29))</f>
        <v>120</v>
      </c>
      <c r="AI9" s="199">
        <f>IF(DAY(EOMONTH(F9,0))&lt;30,"",DATE($M$2,$S$2,30))</f>
        <v>121</v>
      </c>
      <c r="AJ9" s="199" t="str">
        <f>IF(DAY(EOMONTH(F9,0))&lt;31,"",DATE($M$2,$S$2,31))</f>
        <v/>
      </c>
      <c r="AK9" s="496"/>
      <c r="AL9" s="488"/>
      <c r="AM9" s="489"/>
      <c r="AN9" s="489"/>
    </row>
    <row r="10" spans="1:40" ht="15" customHeight="1">
      <c r="A10" s="485"/>
      <c r="B10" s="513"/>
      <c r="C10" s="494"/>
      <c r="D10" s="487"/>
      <c r="E10" s="483"/>
      <c r="F10" s="200">
        <f>DATE($M$2,$S$2,1)</f>
        <v>92</v>
      </c>
      <c r="G10" s="200">
        <f>DATE($M$2,$S$2,2)</f>
        <v>93</v>
      </c>
      <c r="H10" s="200">
        <f>DATE($M$2,$S$2,3)</f>
        <v>94</v>
      </c>
      <c r="I10" s="200">
        <f>DATE($M$2,$S$2,4)</f>
        <v>95</v>
      </c>
      <c r="J10" s="200">
        <f>DATE($M$2,$S$2,5)</f>
        <v>96</v>
      </c>
      <c r="K10" s="200">
        <f>DATE($M$2,$S$2,6)</f>
        <v>97</v>
      </c>
      <c r="L10" s="200">
        <f>DATE($M$2,$S$2,7)</f>
        <v>98</v>
      </c>
      <c r="M10" s="200">
        <f>DATE($M$2,$S$2,8)</f>
        <v>99</v>
      </c>
      <c r="N10" s="200">
        <f>DATE($M$2,$S$2,9)</f>
        <v>100</v>
      </c>
      <c r="O10" s="200">
        <f>DATE($M$2,$S$2,10)</f>
        <v>101</v>
      </c>
      <c r="P10" s="200">
        <f>DATE($M$2,$S$2,11)</f>
        <v>102</v>
      </c>
      <c r="Q10" s="200">
        <f>DATE($M$2,$S$2,12)</f>
        <v>103</v>
      </c>
      <c r="R10" s="200">
        <f>DATE($M$2,$S$2,13)</f>
        <v>104</v>
      </c>
      <c r="S10" s="200">
        <f>DATE($M$2,$S$2,14)</f>
        <v>105</v>
      </c>
      <c r="T10" s="200">
        <f>DATE($M$2,$S$2,15)</f>
        <v>106</v>
      </c>
      <c r="U10" s="200">
        <f>DATE($M$2,$S$2,16)</f>
        <v>107</v>
      </c>
      <c r="V10" s="200">
        <f>DATE($M$2,$S$2,17)</f>
        <v>108</v>
      </c>
      <c r="W10" s="200">
        <f>DATE($M$2,$S$2,18)</f>
        <v>109</v>
      </c>
      <c r="X10" s="200">
        <f>DATE($M$2,$S$2,19)</f>
        <v>110</v>
      </c>
      <c r="Y10" s="200">
        <f>DATE($M$2,$S$2,20)</f>
        <v>111</v>
      </c>
      <c r="Z10" s="200">
        <f>DATE($M$2,$S$2,21)</f>
        <v>112</v>
      </c>
      <c r="AA10" s="200">
        <f>DATE($M$2,$S$2,22)</f>
        <v>113</v>
      </c>
      <c r="AB10" s="200">
        <f>DATE($M$2,$S$2,23)</f>
        <v>114</v>
      </c>
      <c r="AC10" s="200">
        <f>DATE($M$2,$S$2,24)</f>
        <v>115</v>
      </c>
      <c r="AD10" s="200">
        <f>DATE($M$2,$S$2,25)</f>
        <v>116</v>
      </c>
      <c r="AE10" s="200">
        <f>DATE($M$2,$S$2,26)</f>
        <v>117</v>
      </c>
      <c r="AF10" s="200">
        <f>DATE($M$2,$S$2,27)</f>
        <v>118</v>
      </c>
      <c r="AG10" s="200">
        <f>DATE($M$2,$S$2,28)</f>
        <v>119</v>
      </c>
      <c r="AH10" s="200">
        <f>IF(DAY(EOMONTH(F10,0))&lt;29,"",DATE($M$2,$S$2,29))</f>
        <v>120</v>
      </c>
      <c r="AI10" s="200">
        <f>IF(DAY(EOMONTH(F10,0))&lt;30,"",DATE($M$2,$S$2,30))</f>
        <v>121</v>
      </c>
      <c r="AJ10" s="200" t="str">
        <f>IF(DAY(EOMONTH(F10,0))&lt;31,"",DATE($M$2,$S$2,31))</f>
        <v/>
      </c>
      <c r="AK10" s="496"/>
      <c r="AL10" s="488"/>
      <c r="AM10" s="489"/>
      <c r="AN10" s="489"/>
    </row>
    <row r="11" spans="1:40" ht="18" customHeight="1">
      <c r="A11" s="196">
        <v>1</v>
      </c>
      <c r="B11" s="220" t="s">
        <v>309</v>
      </c>
      <c r="C11" s="202" t="s">
        <v>280</v>
      </c>
      <c r="D11" s="221"/>
      <c r="E11" s="222" t="s">
        <v>280</v>
      </c>
      <c r="F11" s="205"/>
      <c r="G11" s="205"/>
      <c r="H11" s="205"/>
      <c r="I11" s="205"/>
      <c r="J11" s="205"/>
      <c r="K11" s="205"/>
      <c r="L11" s="205"/>
      <c r="M11" s="205"/>
      <c r="N11" s="205"/>
      <c r="O11" s="205"/>
      <c r="P11" s="205"/>
      <c r="Q11" s="205"/>
      <c r="R11" s="205"/>
      <c r="S11" s="205"/>
      <c r="T11" s="205"/>
      <c r="U11" s="205"/>
      <c r="V11" s="205"/>
      <c r="W11" s="205"/>
      <c r="X11" s="205"/>
      <c r="Y11" s="205"/>
      <c r="Z11" s="205"/>
      <c r="AA11" s="205"/>
      <c r="AB11" s="205"/>
      <c r="AC11" s="205"/>
      <c r="AD11" s="205"/>
      <c r="AE11" s="205"/>
      <c r="AF11" s="205"/>
      <c r="AG11" s="205"/>
      <c r="AH11" s="205"/>
      <c r="AI11" s="205"/>
      <c r="AJ11" s="205"/>
      <c r="AK11" s="206">
        <f>+SUM(F11:AJ11)</f>
        <v>0</v>
      </c>
      <c r="AL11" s="207">
        <f>IF($AK$3="４週",AK11/4,AK11/(DAY(EOMONTH($F$9,0))/7))</f>
        <v>0</v>
      </c>
      <c r="AM11" s="482"/>
      <c r="AN11" s="482"/>
    </row>
    <row r="12" spans="1:40" ht="18" customHeight="1">
      <c r="A12" s="196">
        <v>2</v>
      </c>
      <c r="B12" s="220" t="s">
        <v>310</v>
      </c>
      <c r="C12" s="202" t="s">
        <v>282</v>
      </c>
      <c r="D12" s="221"/>
      <c r="E12" s="222" t="s">
        <v>282</v>
      </c>
      <c r="F12" s="205"/>
      <c r="G12" s="205"/>
      <c r="H12" s="205"/>
      <c r="I12" s="205"/>
      <c r="J12" s="205"/>
      <c r="K12" s="205"/>
      <c r="L12" s="205"/>
      <c r="M12" s="205"/>
      <c r="N12" s="205"/>
      <c r="O12" s="205"/>
      <c r="P12" s="205"/>
      <c r="Q12" s="205"/>
      <c r="R12" s="205"/>
      <c r="S12" s="205"/>
      <c r="T12" s="205"/>
      <c r="U12" s="205"/>
      <c r="V12" s="205"/>
      <c r="W12" s="205"/>
      <c r="X12" s="205"/>
      <c r="Y12" s="205"/>
      <c r="Z12" s="205"/>
      <c r="AA12" s="205"/>
      <c r="AB12" s="205"/>
      <c r="AC12" s="205"/>
      <c r="AD12" s="205"/>
      <c r="AE12" s="205"/>
      <c r="AF12" s="205"/>
      <c r="AG12" s="205"/>
      <c r="AH12" s="205"/>
      <c r="AI12" s="205"/>
      <c r="AJ12" s="205"/>
      <c r="AK12" s="206">
        <f t="shared" ref="AK12:AK32" si="0">+SUM(F12:AJ12)</f>
        <v>0</v>
      </c>
      <c r="AL12" s="207">
        <f>IF($AK$3="４週",AK12/4,AK12/(DAY(EOMONTH($F$9,0))/7))</f>
        <v>0</v>
      </c>
      <c r="AM12" s="482"/>
      <c r="AN12" s="482"/>
    </row>
    <row r="13" spans="1:40" ht="18" customHeight="1">
      <c r="A13" s="196">
        <v>3</v>
      </c>
      <c r="B13" s="220" t="s">
        <v>310</v>
      </c>
      <c r="C13" s="202" t="s">
        <v>284</v>
      </c>
      <c r="D13" s="221"/>
      <c r="E13" s="222" t="s">
        <v>284</v>
      </c>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6">
        <f t="shared" si="0"/>
        <v>0</v>
      </c>
      <c r="AL13" s="207">
        <f>IF($AK$3="４週",AK13/4,AK13/(DAY(EOMONTH($F$9,0))/7))</f>
        <v>0</v>
      </c>
      <c r="AM13" s="482"/>
      <c r="AN13" s="482"/>
    </row>
    <row r="14" spans="1:40" ht="18" customHeight="1">
      <c r="A14" s="196">
        <v>4</v>
      </c>
      <c r="B14" s="220" t="s">
        <v>311</v>
      </c>
      <c r="C14" s="202" t="s">
        <v>286</v>
      </c>
      <c r="D14" s="221"/>
      <c r="E14" s="222" t="s">
        <v>286</v>
      </c>
      <c r="F14" s="205"/>
      <c r="G14" s="205"/>
      <c r="H14" s="205"/>
      <c r="I14" s="205"/>
      <c r="J14" s="205"/>
      <c r="K14" s="205"/>
      <c r="L14" s="205"/>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6">
        <f t="shared" si="0"/>
        <v>0</v>
      </c>
      <c r="AL14" s="207">
        <f>IF($AK$3="４週",AK14/4,AK14/(DAY(EOMONTH($F$9,0))/7))</f>
        <v>0</v>
      </c>
      <c r="AM14" s="482"/>
      <c r="AN14" s="482"/>
    </row>
    <row r="15" spans="1:40" ht="18" customHeight="1">
      <c r="A15" s="196">
        <v>5</v>
      </c>
      <c r="B15" s="220"/>
      <c r="C15" s="202"/>
      <c r="D15" s="221"/>
      <c r="E15" s="222"/>
      <c r="F15" s="205"/>
      <c r="G15" s="205"/>
      <c r="H15" s="205"/>
      <c r="I15" s="205"/>
      <c r="J15" s="205"/>
      <c r="K15" s="205"/>
      <c r="L15" s="205"/>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6">
        <f t="shared" si="0"/>
        <v>0</v>
      </c>
      <c r="AL15" s="207">
        <f t="shared" ref="AL15:AL30" si="1">IF($AK$3="４週",AK15/4,AK15/(DAY(EOMONTH($F$9,0))/7))</f>
        <v>0</v>
      </c>
      <c r="AM15" s="482"/>
      <c r="AN15" s="482"/>
    </row>
    <row r="16" spans="1:40" ht="18" customHeight="1">
      <c r="A16" s="196">
        <v>6</v>
      </c>
      <c r="B16" s="220"/>
      <c r="C16" s="202"/>
      <c r="D16" s="221"/>
      <c r="E16" s="222"/>
      <c r="F16" s="205"/>
      <c r="G16" s="205"/>
      <c r="H16" s="205"/>
      <c r="I16" s="205"/>
      <c r="J16" s="205"/>
      <c r="K16" s="205"/>
      <c r="L16" s="205"/>
      <c r="M16" s="205"/>
      <c r="N16" s="205"/>
      <c r="O16" s="205"/>
      <c r="P16" s="205"/>
      <c r="Q16" s="205"/>
      <c r="R16" s="205"/>
      <c r="S16" s="205"/>
      <c r="T16" s="205"/>
      <c r="U16" s="205"/>
      <c r="V16" s="205"/>
      <c r="W16" s="205"/>
      <c r="X16" s="205"/>
      <c r="Y16" s="205"/>
      <c r="Z16" s="205"/>
      <c r="AA16" s="205"/>
      <c r="AB16" s="205"/>
      <c r="AC16" s="205"/>
      <c r="AD16" s="205"/>
      <c r="AE16" s="205"/>
      <c r="AF16" s="205"/>
      <c r="AG16" s="205"/>
      <c r="AH16" s="205"/>
      <c r="AI16" s="205"/>
      <c r="AJ16" s="205"/>
      <c r="AK16" s="206">
        <f t="shared" si="0"/>
        <v>0</v>
      </c>
      <c r="AL16" s="207">
        <f t="shared" si="1"/>
        <v>0</v>
      </c>
      <c r="AM16" s="482"/>
      <c r="AN16" s="482"/>
    </row>
    <row r="17" spans="1:40" ht="18" customHeight="1">
      <c r="A17" s="196">
        <v>7</v>
      </c>
      <c r="B17" s="220"/>
      <c r="C17" s="202"/>
      <c r="D17" s="221"/>
      <c r="E17" s="222"/>
      <c r="F17" s="205"/>
      <c r="G17" s="205"/>
      <c r="H17" s="205"/>
      <c r="I17" s="205"/>
      <c r="J17" s="205"/>
      <c r="K17" s="205"/>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5"/>
      <c r="AK17" s="206">
        <f t="shared" si="0"/>
        <v>0</v>
      </c>
      <c r="AL17" s="207">
        <f t="shared" si="1"/>
        <v>0</v>
      </c>
      <c r="AM17" s="482"/>
      <c r="AN17" s="482"/>
    </row>
    <row r="18" spans="1:40" ht="18" customHeight="1">
      <c r="A18" s="196">
        <v>8</v>
      </c>
      <c r="B18" s="220"/>
      <c r="C18" s="202"/>
      <c r="D18" s="221"/>
      <c r="E18" s="222"/>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6">
        <f t="shared" si="0"/>
        <v>0</v>
      </c>
      <c r="AL18" s="207">
        <f t="shared" si="1"/>
        <v>0</v>
      </c>
      <c r="AM18" s="482"/>
      <c r="AN18" s="482"/>
    </row>
    <row r="19" spans="1:40" ht="18" customHeight="1">
      <c r="A19" s="196">
        <v>9</v>
      </c>
      <c r="B19" s="220"/>
      <c r="C19" s="202"/>
      <c r="D19" s="221"/>
      <c r="E19" s="222"/>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6">
        <f t="shared" si="0"/>
        <v>0</v>
      </c>
      <c r="AL19" s="207">
        <f t="shared" si="1"/>
        <v>0</v>
      </c>
      <c r="AM19" s="482"/>
      <c r="AN19" s="482"/>
    </row>
    <row r="20" spans="1:40" ht="18" customHeight="1">
      <c r="A20" s="196">
        <v>10</v>
      </c>
      <c r="B20" s="220"/>
      <c r="C20" s="202"/>
      <c r="D20" s="221"/>
      <c r="E20" s="222"/>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6">
        <f t="shared" si="0"/>
        <v>0</v>
      </c>
      <c r="AL20" s="207">
        <f t="shared" si="1"/>
        <v>0</v>
      </c>
      <c r="AM20" s="482"/>
      <c r="AN20" s="482"/>
    </row>
    <row r="21" spans="1:40" ht="18" customHeight="1">
      <c r="A21" s="196">
        <v>11</v>
      </c>
      <c r="B21" s="220"/>
      <c r="C21" s="202"/>
      <c r="D21" s="221"/>
      <c r="E21" s="222"/>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6">
        <f t="shared" si="0"/>
        <v>0</v>
      </c>
      <c r="AL21" s="207">
        <f t="shared" si="1"/>
        <v>0</v>
      </c>
      <c r="AM21" s="482"/>
      <c r="AN21" s="482"/>
    </row>
    <row r="22" spans="1:40" ht="18" customHeight="1">
      <c r="A22" s="196">
        <v>12</v>
      </c>
      <c r="B22" s="220"/>
      <c r="C22" s="202"/>
      <c r="D22" s="221"/>
      <c r="E22" s="222"/>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6">
        <f t="shared" si="0"/>
        <v>0</v>
      </c>
      <c r="AL22" s="207">
        <f t="shared" si="1"/>
        <v>0</v>
      </c>
      <c r="AM22" s="482"/>
      <c r="AN22" s="482"/>
    </row>
    <row r="23" spans="1:40" ht="18" customHeight="1">
      <c r="A23" s="196">
        <v>13</v>
      </c>
      <c r="B23" s="220"/>
      <c r="C23" s="202"/>
      <c r="D23" s="221"/>
      <c r="E23" s="222"/>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6">
        <f t="shared" si="0"/>
        <v>0</v>
      </c>
      <c r="AL23" s="207">
        <f t="shared" si="1"/>
        <v>0</v>
      </c>
      <c r="AM23" s="482"/>
      <c r="AN23" s="482"/>
    </row>
    <row r="24" spans="1:40" ht="18" customHeight="1">
      <c r="A24" s="196">
        <v>14</v>
      </c>
      <c r="B24" s="220"/>
      <c r="C24" s="202"/>
      <c r="D24" s="221"/>
      <c r="E24" s="222"/>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6">
        <f t="shared" si="0"/>
        <v>0</v>
      </c>
      <c r="AL24" s="207">
        <f t="shared" si="1"/>
        <v>0</v>
      </c>
      <c r="AM24" s="482"/>
      <c r="AN24" s="482"/>
    </row>
    <row r="25" spans="1:40" ht="18" customHeight="1">
      <c r="A25" s="196">
        <v>15</v>
      </c>
      <c r="B25" s="220"/>
      <c r="C25" s="202"/>
      <c r="D25" s="221"/>
      <c r="E25" s="222"/>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6">
        <f t="shared" si="0"/>
        <v>0</v>
      </c>
      <c r="AL25" s="207">
        <f t="shared" si="1"/>
        <v>0</v>
      </c>
      <c r="AM25" s="482"/>
      <c r="AN25" s="482"/>
    </row>
    <row r="26" spans="1:40" ht="18" customHeight="1">
      <c r="A26" s="196">
        <v>16</v>
      </c>
      <c r="B26" s="220"/>
      <c r="C26" s="202"/>
      <c r="D26" s="221"/>
      <c r="E26" s="222"/>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6">
        <f t="shared" si="0"/>
        <v>0</v>
      </c>
      <c r="AL26" s="207">
        <f t="shared" si="1"/>
        <v>0</v>
      </c>
      <c r="AM26" s="482"/>
      <c r="AN26" s="482"/>
    </row>
    <row r="27" spans="1:40" ht="18" customHeight="1">
      <c r="A27" s="196">
        <v>17</v>
      </c>
      <c r="B27" s="220"/>
      <c r="C27" s="202"/>
      <c r="D27" s="221"/>
      <c r="E27" s="222"/>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6">
        <f t="shared" si="0"/>
        <v>0</v>
      </c>
      <c r="AL27" s="207">
        <f t="shared" si="1"/>
        <v>0</v>
      </c>
      <c r="AM27" s="482"/>
      <c r="AN27" s="482"/>
    </row>
    <row r="28" spans="1:40" ht="18" customHeight="1">
      <c r="A28" s="196">
        <v>18</v>
      </c>
      <c r="B28" s="220"/>
      <c r="C28" s="202"/>
      <c r="D28" s="221"/>
      <c r="E28" s="222"/>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6">
        <f t="shared" si="0"/>
        <v>0</v>
      </c>
      <c r="AL28" s="207">
        <f t="shared" si="1"/>
        <v>0</v>
      </c>
      <c r="AM28" s="482"/>
      <c r="AN28" s="482"/>
    </row>
    <row r="29" spans="1:40" ht="18" customHeight="1">
      <c r="A29" s="196">
        <v>19</v>
      </c>
      <c r="B29" s="220"/>
      <c r="C29" s="202"/>
      <c r="D29" s="221"/>
      <c r="E29" s="222"/>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6">
        <f t="shared" si="0"/>
        <v>0</v>
      </c>
      <c r="AL29" s="207">
        <f t="shared" si="1"/>
        <v>0</v>
      </c>
      <c r="AM29" s="482"/>
      <c r="AN29" s="482"/>
    </row>
    <row r="30" spans="1:40" ht="18" customHeight="1">
      <c r="A30" s="196">
        <v>20</v>
      </c>
      <c r="B30" s="220"/>
      <c r="C30" s="202"/>
      <c r="D30" s="221"/>
      <c r="E30" s="222"/>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6">
        <f t="shared" si="0"/>
        <v>0</v>
      </c>
      <c r="AL30" s="207">
        <f t="shared" si="1"/>
        <v>0</v>
      </c>
      <c r="AM30" s="482"/>
      <c r="AN30" s="482"/>
    </row>
    <row r="31" spans="1:40" ht="18" customHeight="1">
      <c r="A31" s="483" t="s">
        <v>146</v>
      </c>
      <c r="B31" s="484"/>
      <c r="C31" s="484"/>
      <c r="D31" s="484"/>
      <c r="E31" s="484"/>
      <c r="F31" s="208">
        <f>+SUM(F11:F30)</f>
        <v>0</v>
      </c>
      <c r="G31" s="208">
        <f t="shared" ref="G31:AJ31" si="2">+SUM(G11:G30)</f>
        <v>0</v>
      </c>
      <c r="H31" s="208">
        <f t="shared" si="2"/>
        <v>0</v>
      </c>
      <c r="I31" s="208">
        <f t="shared" si="2"/>
        <v>0</v>
      </c>
      <c r="J31" s="208">
        <f t="shared" si="2"/>
        <v>0</v>
      </c>
      <c r="K31" s="208">
        <f t="shared" si="2"/>
        <v>0</v>
      </c>
      <c r="L31" s="208">
        <f t="shared" si="2"/>
        <v>0</v>
      </c>
      <c r="M31" s="208">
        <f t="shared" si="2"/>
        <v>0</v>
      </c>
      <c r="N31" s="208">
        <f t="shared" si="2"/>
        <v>0</v>
      </c>
      <c r="O31" s="208">
        <f t="shared" si="2"/>
        <v>0</v>
      </c>
      <c r="P31" s="208">
        <f t="shared" si="2"/>
        <v>0</v>
      </c>
      <c r="Q31" s="208">
        <f t="shared" si="2"/>
        <v>0</v>
      </c>
      <c r="R31" s="208">
        <f t="shared" si="2"/>
        <v>0</v>
      </c>
      <c r="S31" s="208">
        <f t="shared" si="2"/>
        <v>0</v>
      </c>
      <c r="T31" s="208">
        <f t="shared" si="2"/>
        <v>0</v>
      </c>
      <c r="U31" s="208">
        <f t="shared" si="2"/>
        <v>0</v>
      </c>
      <c r="V31" s="208">
        <f t="shared" si="2"/>
        <v>0</v>
      </c>
      <c r="W31" s="208">
        <f t="shared" si="2"/>
        <v>0</v>
      </c>
      <c r="X31" s="208">
        <f t="shared" si="2"/>
        <v>0</v>
      </c>
      <c r="Y31" s="208">
        <f t="shared" si="2"/>
        <v>0</v>
      </c>
      <c r="Z31" s="208">
        <f t="shared" si="2"/>
        <v>0</v>
      </c>
      <c r="AA31" s="208">
        <f t="shared" si="2"/>
        <v>0</v>
      </c>
      <c r="AB31" s="208">
        <f t="shared" si="2"/>
        <v>0</v>
      </c>
      <c r="AC31" s="208">
        <f t="shared" si="2"/>
        <v>0</v>
      </c>
      <c r="AD31" s="208">
        <f t="shared" si="2"/>
        <v>0</v>
      </c>
      <c r="AE31" s="208">
        <f t="shared" si="2"/>
        <v>0</v>
      </c>
      <c r="AF31" s="208">
        <f t="shared" si="2"/>
        <v>0</v>
      </c>
      <c r="AG31" s="208">
        <f t="shared" si="2"/>
        <v>0</v>
      </c>
      <c r="AH31" s="208">
        <f t="shared" si="2"/>
        <v>0</v>
      </c>
      <c r="AI31" s="208">
        <f t="shared" si="2"/>
        <v>0</v>
      </c>
      <c r="AJ31" s="208">
        <f t="shared" si="2"/>
        <v>0</v>
      </c>
      <c r="AK31" s="206">
        <f t="shared" si="0"/>
        <v>0</v>
      </c>
      <c r="AL31" s="207">
        <f>IF($AK$3="４週",AK31/4,AK31/(DAY(EOMONTH($F$9,0))/7))</f>
        <v>0</v>
      </c>
      <c r="AM31" s="485"/>
      <c r="AN31" s="485"/>
    </row>
    <row r="32" spans="1:40" ht="18" customHeight="1">
      <c r="A32" s="484" t="s">
        <v>270</v>
      </c>
      <c r="B32" s="484"/>
      <c r="C32" s="484"/>
      <c r="D32" s="484"/>
      <c r="E32" s="486"/>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6">
        <f t="shared" si="0"/>
        <v>0</v>
      </c>
      <c r="AL32" s="210"/>
      <c r="AM32" s="485"/>
      <c r="AN32" s="485"/>
    </row>
    <row r="33" spans="1:40" ht="15" customHeight="1">
      <c r="A33" s="195"/>
      <c r="B33" s="195"/>
      <c r="C33" s="195"/>
      <c r="D33" s="195"/>
      <c r="E33" s="195"/>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95"/>
      <c r="AL33" s="195"/>
      <c r="AM33" s="132"/>
    </row>
    <row r="34" spans="1:40" ht="15" customHeight="1">
      <c r="A34" s="195"/>
      <c r="B34" s="195"/>
      <c r="C34" s="195"/>
      <c r="D34" s="195"/>
      <c r="E34" s="195"/>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95"/>
      <c r="AL34" s="195"/>
      <c r="AM34" s="132"/>
    </row>
    <row r="35" spans="1:40" ht="21" customHeight="1">
      <c r="A35" s="186" t="s">
        <v>312</v>
      </c>
      <c r="B35" s="195"/>
      <c r="C35" s="195"/>
      <c r="D35" s="195"/>
      <c r="E35" s="195"/>
      <c r="F35" s="195"/>
      <c r="G35" s="133"/>
      <c r="H35" s="133"/>
      <c r="I35" s="133"/>
      <c r="J35" s="133"/>
      <c r="K35" s="133"/>
      <c r="L35" s="133"/>
      <c r="M35" s="133"/>
      <c r="N35" s="133"/>
      <c r="O35" s="133"/>
      <c r="Y35" s="186"/>
      <c r="AM35" s="195"/>
      <c r="AN35" s="132"/>
    </row>
    <row r="36" spans="1:40" ht="24.95" customHeight="1">
      <c r="A36" s="487"/>
      <c r="B36" s="487"/>
      <c r="C36" s="487"/>
      <c r="D36" s="223">
        <f>IF(MONTH($F$9)&lt;7,MONTH($F$9)+6,MONTH($F$9)-6)</f>
        <v>10</v>
      </c>
      <c r="E36" s="223">
        <f>IF(MONTH($F$9)&lt;6,MONTH($F$9)+7,MONTH($F$9)-5)</f>
        <v>11</v>
      </c>
      <c r="F36" s="517">
        <f>IF(MONTH($F$9)&lt;5,MONTH($F$9)+8,MONTH($F$9)-4)</f>
        <v>12</v>
      </c>
      <c r="G36" s="517"/>
      <c r="H36" s="517"/>
      <c r="I36" s="517">
        <f>IF(MONTH($F$9)&lt;4,MONTH($F$9)+9,MONTH($F$9)-3)</f>
        <v>1</v>
      </c>
      <c r="J36" s="517"/>
      <c r="K36" s="517"/>
      <c r="L36" s="517">
        <f>IF(MONTH($F$9)&lt;3,MONTH($F$9)+10,MONTH($F$9)-2)</f>
        <v>2</v>
      </c>
      <c r="M36" s="517"/>
      <c r="N36" s="517"/>
      <c r="O36" s="517">
        <f>IF(MONTH($F$9)&lt;2,MONTH($F$9)+11,MONTH($F$9)-1)</f>
        <v>3</v>
      </c>
      <c r="P36" s="517"/>
      <c r="Q36" s="517"/>
      <c r="R36" s="487" t="s">
        <v>313</v>
      </c>
      <c r="S36" s="487"/>
      <c r="T36" s="487"/>
      <c r="U36" s="487"/>
      <c r="V36" s="488" t="s">
        <v>314</v>
      </c>
      <c r="W36" s="488"/>
      <c r="X36" s="488"/>
      <c r="Y36" s="488"/>
      <c r="Z36" s="488" t="s">
        <v>315</v>
      </c>
      <c r="AA36" s="488"/>
      <c r="AB36" s="488"/>
      <c r="AC36" s="488"/>
    </row>
    <row r="37" spans="1:40" ht="18" customHeight="1">
      <c r="A37" s="514" t="s">
        <v>316</v>
      </c>
      <c r="B37" s="514"/>
      <c r="C37" s="514"/>
      <c r="D37" s="205"/>
      <c r="E37" s="205"/>
      <c r="F37" s="515"/>
      <c r="G37" s="515"/>
      <c r="H37" s="515"/>
      <c r="I37" s="515"/>
      <c r="J37" s="515"/>
      <c r="K37" s="515"/>
      <c r="L37" s="515"/>
      <c r="M37" s="515"/>
      <c r="N37" s="515"/>
      <c r="O37" s="515"/>
      <c r="P37" s="515"/>
      <c r="Q37" s="515"/>
      <c r="R37" s="481">
        <f>SUM(D37:Q37)</f>
        <v>0</v>
      </c>
      <c r="S37" s="481"/>
      <c r="T37" s="481"/>
      <c r="U37" s="481"/>
      <c r="V37" s="516">
        <f>ROUNDUP((R37+R38)/6,1)</f>
        <v>0</v>
      </c>
      <c r="W37" s="516"/>
      <c r="X37" s="516"/>
      <c r="Y37" s="516"/>
      <c r="Z37" s="516">
        <f>ROUNDDOWN(V37/35,1)</f>
        <v>0</v>
      </c>
      <c r="AA37" s="516"/>
      <c r="AB37" s="516"/>
      <c r="AC37" s="516"/>
    </row>
    <row r="38" spans="1:40" ht="18" customHeight="1">
      <c r="A38" s="514" t="s">
        <v>317</v>
      </c>
      <c r="B38" s="514"/>
      <c r="C38" s="514"/>
      <c r="D38" s="205"/>
      <c r="E38" s="205"/>
      <c r="F38" s="515"/>
      <c r="G38" s="515"/>
      <c r="H38" s="515"/>
      <c r="I38" s="515"/>
      <c r="J38" s="515"/>
      <c r="K38" s="515"/>
      <c r="L38" s="515"/>
      <c r="M38" s="515"/>
      <c r="N38" s="515"/>
      <c r="O38" s="515"/>
      <c r="P38" s="515"/>
      <c r="Q38" s="515"/>
      <c r="R38" s="481">
        <f>+SUM(D38:Q38)</f>
        <v>0</v>
      </c>
      <c r="S38" s="481"/>
      <c r="T38" s="481"/>
      <c r="U38" s="481"/>
      <c r="V38" s="516"/>
      <c r="W38" s="516"/>
      <c r="X38" s="516"/>
      <c r="Y38" s="516"/>
      <c r="Z38" s="516"/>
      <c r="AA38" s="516"/>
      <c r="AB38" s="516"/>
      <c r="AC38" s="516"/>
    </row>
    <row r="39" spans="1:40" ht="21" customHeight="1">
      <c r="A39" s="186" t="s">
        <v>318</v>
      </c>
      <c r="B39" s="189"/>
      <c r="C39" s="190"/>
      <c r="D39" s="190"/>
      <c r="E39" s="190"/>
      <c r="F39" s="190"/>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90"/>
      <c r="AM39" s="190"/>
      <c r="AN39" s="132"/>
    </row>
    <row r="40" spans="1:40" ht="24.95" customHeight="1">
      <c r="A40" s="132"/>
      <c r="B40" s="195"/>
      <c r="C40" s="501" t="e">
        <f>IF(VLOOKUP($AK$1,#REF!,C45,FALSE)=0,"-",VLOOKUP($AK$1,#REF!,C45,FALSE))</f>
        <v>#REF!</v>
      </c>
      <c r="D40" s="502"/>
      <c r="E40" s="508" t="e">
        <f>IF(VLOOKUP($AK$1,#REF!,E45,FALSE)=0,"-",VLOOKUP($AK$1,#REF!,E45,FALSE))</f>
        <v>#REF!</v>
      </c>
      <c r="F40" s="508"/>
      <c r="G40" s="508"/>
      <c r="H40" s="508"/>
      <c r="I40" s="501" t="e">
        <f>IF(VLOOKUP($AK$1,#REF!,I45,FALSE)=0,"-",VLOOKUP($AK$1,#REF!,I45,FALSE))</f>
        <v>#REF!</v>
      </c>
      <c r="J40" s="502"/>
      <c r="K40" s="502"/>
      <c r="L40" s="502"/>
      <c r="M40" s="502"/>
      <c r="N40" s="503"/>
      <c r="O40" s="501" t="e">
        <f>IF(VLOOKUP($AK$1,#REF!,O45,FALSE)=0,"-",VLOOKUP($AK$1,#REF!,O45,FALSE))</f>
        <v>#REF!</v>
      </c>
      <c r="P40" s="502"/>
      <c r="Q40" s="502"/>
      <c r="R40" s="502"/>
      <c r="S40" s="502"/>
      <c r="T40" s="503"/>
      <c r="U40" s="501" t="e">
        <f>IF(VLOOKUP($AK$1,#REF!,U45,FALSE)=0,"-",VLOOKUP($AK$1,#REF!,U45,FALSE))</f>
        <v>#REF!</v>
      </c>
      <c r="V40" s="502"/>
      <c r="W40" s="502"/>
      <c r="X40" s="502"/>
      <c r="Y40" s="502"/>
      <c r="Z40" s="503"/>
      <c r="AA40" s="501" t="e">
        <f>IF(VLOOKUP($AK$1,#REF!,AA45,FALSE)=0,"-",VLOOKUP($AK$1,#REF!,AA45,FALSE))</f>
        <v>#REF!</v>
      </c>
      <c r="AB40" s="502"/>
      <c r="AC40" s="502"/>
      <c r="AD40" s="502"/>
      <c r="AE40" s="502"/>
      <c r="AF40" s="503"/>
      <c r="AG40" s="508" t="e">
        <f>IF(VLOOKUP($AK$1,#REF!,AG45,FALSE)=0,"-",VLOOKUP($AK$1,#REF!,AG45,FALSE))</f>
        <v>#REF!</v>
      </c>
      <c r="AH40" s="508"/>
      <c r="AI40" s="508"/>
      <c r="AJ40" s="508"/>
      <c r="AK40" s="508"/>
      <c r="AL40" s="508" t="e">
        <f>IF(VLOOKUP($AK$1,#REF!,AL45,FALSE)=0,"-",VLOOKUP($AK$1,#REF!,AL45,FALSE))</f>
        <v>#REF!</v>
      </c>
      <c r="AM40" s="508"/>
      <c r="AN40" s="132"/>
    </row>
    <row r="41" spans="1:40" ht="18" customHeight="1">
      <c r="A41" s="132"/>
      <c r="B41" s="195"/>
      <c r="C41" s="224" t="s">
        <v>320</v>
      </c>
      <c r="D41" s="224" t="s">
        <v>322</v>
      </c>
      <c r="E41" s="225" t="s">
        <v>320</v>
      </c>
      <c r="F41" s="507" t="s">
        <v>322</v>
      </c>
      <c r="G41" s="507"/>
      <c r="H41" s="507"/>
      <c r="I41" s="504" t="s">
        <v>320</v>
      </c>
      <c r="J41" s="505"/>
      <c r="K41" s="506"/>
      <c r="L41" s="504" t="s">
        <v>322</v>
      </c>
      <c r="M41" s="505"/>
      <c r="N41" s="506"/>
      <c r="O41" s="504" t="s">
        <v>320</v>
      </c>
      <c r="P41" s="505"/>
      <c r="Q41" s="506"/>
      <c r="R41" s="504" t="s">
        <v>322</v>
      </c>
      <c r="S41" s="505"/>
      <c r="T41" s="506"/>
      <c r="U41" s="504" t="s">
        <v>320</v>
      </c>
      <c r="V41" s="505"/>
      <c r="W41" s="506"/>
      <c r="X41" s="504" t="s">
        <v>322</v>
      </c>
      <c r="Y41" s="505"/>
      <c r="Z41" s="506"/>
      <c r="AA41" s="504" t="s">
        <v>320</v>
      </c>
      <c r="AB41" s="505"/>
      <c r="AC41" s="506"/>
      <c r="AD41" s="504" t="s">
        <v>322</v>
      </c>
      <c r="AE41" s="505"/>
      <c r="AF41" s="506"/>
      <c r="AG41" s="504" t="s">
        <v>320</v>
      </c>
      <c r="AH41" s="505"/>
      <c r="AI41" s="506"/>
      <c r="AJ41" s="504" t="s">
        <v>322</v>
      </c>
      <c r="AK41" s="506"/>
      <c r="AL41" s="225" t="s">
        <v>319</v>
      </c>
      <c r="AM41" s="225" t="s">
        <v>321</v>
      </c>
      <c r="AN41" s="132"/>
    </row>
    <row r="42" spans="1:40" ht="18" customHeight="1">
      <c r="A42" s="132"/>
      <c r="B42" s="197" t="s">
        <v>323</v>
      </c>
      <c r="C42" s="225">
        <f>COUNTIFS($B$11:$B$30,C$40,$C$11:$C$30,"A",$E$11:$E$30,"*")</f>
        <v>0</v>
      </c>
      <c r="D42" s="225">
        <f>COUNTIFS($B$11:$B$30,C$40,$C$11:$C$30,"B",$E$11:$E$30,"*")</f>
        <v>0</v>
      </c>
      <c r="E42" s="225">
        <f>COUNTIFS($B$11:$B$30,E$40,$C$11:$C$30,"A",$E$11:$E$30,"*")</f>
        <v>0</v>
      </c>
      <c r="F42" s="504">
        <f>COUNTIFS($B$11:$B$30,E$40,$C$11:$C$30,"B",$E$11:$E$30,"*")</f>
        <v>0</v>
      </c>
      <c r="G42" s="505"/>
      <c r="H42" s="506"/>
      <c r="I42" s="504">
        <f>COUNTIFS($B$11:$B$30,I$40,$C$11:$C$30,"A",$E$11:$E$30,"*")</f>
        <v>0</v>
      </c>
      <c r="J42" s="505"/>
      <c r="K42" s="506"/>
      <c r="L42" s="504">
        <f>COUNTIFS($B$11:$B$30,I$40,$C$11:$C$30,"B",$E$11:$E$30,"*")</f>
        <v>0</v>
      </c>
      <c r="M42" s="505"/>
      <c r="N42" s="506"/>
      <c r="O42" s="504">
        <f>COUNTIFS($B$11:$B$30,O$40,$C$11:$C$30,"A",$E$11:$E$30,"*")</f>
        <v>0</v>
      </c>
      <c r="P42" s="505"/>
      <c r="Q42" s="506"/>
      <c r="R42" s="504">
        <f>COUNTIFS($B$11:$B$30,O$40,$C$11:$C$30,"B",$E$11:$E$30,"*")</f>
        <v>0</v>
      </c>
      <c r="S42" s="505"/>
      <c r="T42" s="506"/>
      <c r="U42" s="504">
        <f>COUNTIFS($B$11:$B$30,U$40,$C$11:$C$30,"A",$E$11:$E$30,"*")</f>
        <v>0</v>
      </c>
      <c r="V42" s="505"/>
      <c r="W42" s="506"/>
      <c r="X42" s="504">
        <f>COUNTIFS($B$11:$B$30,U$40,$C$11:$C$30,"B",$E$11:$E$30,"*")</f>
        <v>0</v>
      </c>
      <c r="Y42" s="505"/>
      <c r="Z42" s="506"/>
      <c r="AA42" s="504">
        <f>COUNTIFS($B$11:$B$30,AA$40,$C$11:$C$30,"A",$E$11:$E$30,"*")</f>
        <v>0</v>
      </c>
      <c r="AB42" s="505"/>
      <c r="AC42" s="506"/>
      <c r="AD42" s="504">
        <f>COUNTIFS($B$11:$B$30,AA$40,$C$11:$C$30,"B",$E$11:$E$30,"*")</f>
        <v>0</v>
      </c>
      <c r="AE42" s="505"/>
      <c r="AF42" s="506"/>
      <c r="AG42" s="504">
        <f>COUNTIFS($B$11:$B$30,AG$40,$C$11:$C$30,"A",$E$11:$E$30,"*")</f>
        <v>0</v>
      </c>
      <c r="AH42" s="505"/>
      <c r="AI42" s="506"/>
      <c r="AJ42" s="504">
        <f>COUNTIFS($B$11:$B$30,AG$40,$C$11:$C$30,"B",$E$11:$E$30,"*")</f>
        <v>0</v>
      </c>
      <c r="AK42" s="506"/>
      <c r="AL42" s="225">
        <f>COUNTIFS($B$11:$B$30,AL$40,$C$11:$C$30,"A",$E$11:$E$30,"*")</f>
        <v>0</v>
      </c>
      <c r="AM42" s="225">
        <f>COUNTIFS($B$11:$B$30,AL$40,$C$11:$C$30,"B",$E$11:$E$30,"*")</f>
        <v>0</v>
      </c>
      <c r="AN42" s="132"/>
    </row>
    <row r="43" spans="1:40" ht="18" customHeight="1">
      <c r="A43" s="132"/>
      <c r="B43" s="198" t="s">
        <v>324</v>
      </c>
      <c r="C43" s="225">
        <f>COUNTIFS($B$11:$B$30,C$40,$C$11:$C$30,"C",$E$11:$E$30,"*")</f>
        <v>0</v>
      </c>
      <c r="D43" s="225">
        <f>COUNTIFS($B$11:$B$30,C$40,$C$11:$C$30,"D",$E$11:$E$30,"*")</f>
        <v>0</v>
      </c>
      <c r="E43" s="225">
        <f>COUNTIFS($B$11:$B$30,E$40,$C$11:$C$30,"C",$E$11:$E$30,"*")</f>
        <v>0</v>
      </c>
      <c r="F43" s="504">
        <f>COUNTIFS($B$11:$B$30,E$40,$C$11:$C$30,"D",$E$11:$E$30,"*")</f>
        <v>0</v>
      </c>
      <c r="G43" s="505"/>
      <c r="H43" s="506"/>
      <c r="I43" s="504">
        <f>COUNTIFS($B$11:$B$30,I$40,$C$11:$C$30,"C",$E$11:$E$30,"*")</f>
        <v>0</v>
      </c>
      <c r="J43" s="505"/>
      <c r="K43" s="506"/>
      <c r="L43" s="504">
        <f>COUNTIFS($B$11:$B$30,I$40,$C$11:$C$30,"D",$E$11:$E$30,"*")</f>
        <v>0</v>
      </c>
      <c r="M43" s="505"/>
      <c r="N43" s="506"/>
      <c r="O43" s="504">
        <f>COUNTIFS($B$11:$B$30,O$40,$C$11:$C$30,"C",$E$11:$E$30,"*")</f>
        <v>0</v>
      </c>
      <c r="P43" s="505"/>
      <c r="Q43" s="506"/>
      <c r="R43" s="504">
        <f>COUNTIFS($B$11:$B$30,O$40,$C$11:$C$30,"D",$E$11:$E$30,"*")</f>
        <v>0</v>
      </c>
      <c r="S43" s="505"/>
      <c r="T43" s="506"/>
      <c r="U43" s="504">
        <f>COUNTIFS($B$11:$B$30,U$40,$C$11:$C$30,"C",$E$11:$E$30,"*")</f>
        <v>0</v>
      </c>
      <c r="V43" s="505"/>
      <c r="W43" s="506"/>
      <c r="X43" s="504">
        <f>COUNTIFS($B$11:$B$30,U$40,$C$11:$C$30,"D",$E$11:$E$30,"*")</f>
        <v>0</v>
      </c>
      <c r="Y43" s="505"/>
      <c r="Z43" s="506"/>
      <c r="AA43" s="504">
        <f>COUNTIFS($B$11:$B$30,AA$40,$C$11:$C$30,"C",$E$11:$E$30,"*")</f>
        <v>0</v>
      </c>
      <c r="AB43" s="505"/>
      <c r="AC43" s="506"/>
      <c r="AD43" s="504">
        <f>COUNTIFS($B$11:$B$30,AA$40,$C$11:$C$30,"D",$E$11:$E$30,"*")</f>
        <v>0</v>
      </c>
      <c r="AE43" s="505"/>
      <c r="AF43" s="506"/>
      <c r="AG43" s="504">
        <f>COUNTIFS($B$11:$B$30,AG$40,$C$11:$C$30,"C",$E$11:$E$30,"*")</f>
        <v>0</v>
      </c>
      <c r="AH43" s="505"/>
      <c r="AI43" s="506"/>
      <c r="AJ43" s="504">
        <f>COUNTIFS($B$11:$B$30,AG$40,$C$11:$C$30,"D",$E$11:$E$30,"*")</f>
        <v>0</v>
      </c>
      <c r="AK43" s="506"/>
      <c r="AL43" s="225">
        <f>COUNTIFS($B$11:$B$30,AL$40,$C$11:$C$30,"C",$E$11:$E$30,"*")</f>
        <v>0</v>
      </c>
      <c r="AM43" s="225">
        <f>COUNTIFS($B$11:$B$30,AL$40,$C$11:$C$30,"D",$E$11:$E$30,"*")</f>
        <v>0</v>
      </c>
      <c r="AN43" s="132"/>
    </row>
    <row r="44" spans="1:40" ht="24.95" customHeight="1">
      <c r="A44" s="132"/>
      <c r="B44" s="198" t="s">
        <v>325</v>
      </c>
      <c r="C44" s="501" t="str">
        <f>IF($AK$3="４週",SUMIFS($AK$11:$AK$30,$B$11:$B$30,C40)/4/$AH$5,IF($AK$3="歴月",SUMIFS($AK$11:$AK$30,$B$11:$B$30,C40)/$AL$5,"記載する期間を選択してください"))</f>
        <v>記載する期間を選択してください</v>
      </c>
      <c r="D44" s="503"/>
      <c r="E44" s="501" t="str">
        <f>IF($AK$3="４週",SUMIFS($AK$11:$AK$30,$B$11:$B$30,E40)/4/$AH$5,IF($AK$3="歴月",SUMIFS($AK$11:$AK$30,$B$11:$B$30,E40)/$AL$5,"記載する期間を選択してください"))</f>
        <v>記載する期間を選択してください</v>
      </c>
      <c r="F44" s="502"/>
      <c r="G44" s="502"/>
      <c r="H44" s="503"/>
      <c r="I44" s="501" t="str">
        <f>IF($AK$3="４週",SUMIFS($AK$11:$AK$30,$B$11:$B$30,I40)/4/$AH$5,IF($AK$3="歴月",SUMIFS($AK$11:$AK$30,$B$11:$B$30,I40)/$AL$5,"記載する期間を選択してください"))</f>
        <v>記載する期間を選択してください</v>
      </c>
      <c r="J44" s="502"/>
      <c r="K44" s="502"/>
      <c r="L44" s="502"/>
      <c r="M44" s="502"/>
      <c r="N44" s="503"/>
      <c r="O44" s="501" t="str">
        <f>IF($AK$3="４週",SUMIFS($AK$11:$AK$30,$B$11:$B$30,O40)/4/$AH$5,IF($AK$3="歴月",SUMIFS($AK$11:$AK$30,$B$11:$B$30,O40)/$AL$5,"記載する期間を選択してください"))</f>
        <v>記載する期間を選択してください</v>
      </c>
      <c r="P44" s="502"/>
      <c r="Q44" s="502"/>
      <c r="R44" s="502"/>
      <c r="S44" s="502"/>
      <c r="T44" s="503"/>
      <c r="U44" s="501" t="str">
        <f>IF($AK$3="４週",SUMIFS($AK$11:$AK$30,$B$11:$B$30,U40)/4/$AH$5,IF($AK$3="歴月",SUMIFS($AK$11:$AK$30,$B$11:$B$30,U40)/$AL$5,"記載する期間を選択してください"))</f>
        <v>記載する期間を選択してください</v>
      </c>
      <c r="V44" s="502"/>
      <c r="W44" s="502"/>
      <c r="X44" s="502"/>
      <c r="Y44" s="502"/>
      <c r="Z44" s="503"/>
      <c r="AA44" s="501" t="str">
        <f>IF($AK$3="４週",SUMIFS($AK$11:$AK$30,$B$11:$B$30,AA40)/4/$AH$5,IF($AK$3="歴月",SUMIFS($AK$11:$AK$30,$B$11:$B$30,AA40)/$AL$5,"記載する期間を選択してください"))</f>
        <v>記載する期間を選択してください</v>
      </c>
      <c r="AB44" s="502"/>
      <c r="AC44" s="502"/>
      <c r="AD44" s="502"/>
      <c r="AE44" s="502"/>
      <c r="AF44" s="503"/>
      <c r="AG44" s="501" t="str">
        <f>IF($AK$3="４週",SUMIFS($AK$11:$AK$30,$B$11:$B$30,AG40)/4/$AH$5,IF($AK$3="歴月",SUMIFS($AK$11:$AK$30,$B$11:$B$30,AG40)/$AL$5,"記載する期間を選択してください"))</f>
        <v>記載する期間を選択してください</v>
      </c>
      <c r="AH44" s="502"/>
      <c r="AI44" s="502"/>
      <c r="AJ44" s="502"/>
      <c r="AK44" s="503"/>
      <c r="AL44" s="501" t="str">
        <f>IF($AK$3="４週",SUMIFS($AK$11:$AK$30,$B$11:$B$30,AL40)/4/$AH$5,IF($AK$3="歴月",SUMIFS($AK$11:$AK$30,$B$11:$B$30,AL40)/$AL$5,"記載する期間を選択してください"))</f>
        <v>記載する期間を選択してください</v>
      </c>
      <c r="AM44" s="503"/>
      <c r="AN44" s="132"/>
    </row>
    <row r="45" spans="1:40" ht="5.0999999999999996" customHeight="1">
      <c r="A45" s="132"/>
      <c r="B45" s="189"/>
      <c r="C45" s="214">
        <v>2</v>
      </c>
      <c r="D45" s="214"/>
      <c r="E45" s="214">
        <v>3</v>
      </c>
      <c r="F45" s="214"/>
      <c r="G45" s="214"/>
      <c r="H45" s="214"/>
      <c r="I45" s="214">
        <v>4</v>
      </c>
      <c r="J45" s="214"/>
      <c r="K45" s="214"/>
      <c r="L45" s="214"/>
      <c r="M45" s="214"/>
      <c r="N45" s="214"/>
      <c r="O45" s="214">
        <v>5</v>
      </c>
      <c r="P45" s="214"/>
      <c r="Q45" s="214"/>
      <c r="R45" s="214"/>
      <c r="S45" s="214"/>
      <c r="T45" s="214"/>
      <c r="U45" s="214">
        <v>6</v>
      </c>
      <c r="V45" s="214"/>
      <c r="W45" s="214"/>
      <c r="X45" s="214"/>
      <c r="Y45" s="214"/>
      <c r="Z45" s="214"/>
      <c r="AA45" s="214">
        <v>7</v>
      </c>
      <c r="AB45" s="214"/>
      <c r="AC45" s="214"/>
      <c r="AD45" s="214"/>
      <c r="AE45" s="214"/>
      <c r="AF45" s="214"/>
      <c r="AG45" s="214">
        <v>8</v>
      </c>
      <c r="AH45" s="214"/>
      <c r="AI45" s="214"/>
      <c r="AJ45" s="214"/>
      <c r="AK45" s="214"/>
      <c r="AL45" s="214">
        <v>9</v>
      </c>
      <c r="AM45" s="226"/>
      <c r="AN45" s="132"/>
    </row>
    <row r="46" spans="1:40" ht="15" customHeight="1">
      <c r="A46" s="133" t="s">
        <v>271</v>
      </c>
      <c r="B46" s="211"/>
      <c r="C46" s="212"/>
      <c r="D46" s="212"/>
      <c r="E46" s="212"/>
      <c r="F46" s="213"/>
      <c r="G46" s="212"/>
      <c r="H46" s="214"/>
      <c r="I46" s="214"/>
      <c r="J46" s="214"/>
      <c r="K46" s="214"/>
      <c r="L46" s="214"/>
      <c r="M46" s="214"/>
      <c r="N46" s="214"/>
      <c r="O46" s="214"/>
      <c r="P46" s="214"/>
      <c r="Q46" s="214"/>
      <c r="R46" s="214">
        <v>6</v>
      </c>
      <c r="S46" s="214"/>
      <c r="T46" s="214"/>
      <c r="U46" s="214"/>
      <c r="V46" s="214"/>
      <c r="W46" s="214"/>
      <c r="X46" s="214">
        <v>7</v>
      </c>
      <c r="Y46" s="214"/>
      <c r="Z46" s="214"/>
      <c r="AA46" s="214"/>
      <c r="AB46" s="214"/>
      <c r="AC46" s="214"/>
      <c r="AD46" s="214">
        <v>8</v>
      </c>
      <c r="AE46" s="214"/>
      <c r="AF46" s="214"/>
      <c r="AG46" s="215"/>
      <c r="AH46" s="215"/>
      <c r="AI46" s="215"/>
      <c r="AJ46" s="215">
        <v>9</v>
      </c>
      <c r="AK46" s="216"/>
      <c r="AL46" s="216"/>
      <c r="AM46" s="132"/>
    </row>
    <row r="47" spans="1:40" s="133" customFormat="1" ht="15" customHeight="1">
      <c r="A47" s="133" t="s">
        <v>272</v>
      </c>
      <c r="B47" s="217"/>
      <c r="C47" s="217"/>
      <c r="D47" s="217"/>
      <c r="E47" s="217"/>
      <c r="F47" s="217"/>
      <c r="G47" s="217"/>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row>
    <row r="48" spans="1:40" s="133" customFormat="1" ht="15" customHeight="1">
      <c r="A48" s="133" t="s">
        <v>273</v>
      </c>
      <c r="B48" s="217"/>
      <c r="C48" s="217"/>
      <c r="D48" s="217"/>
      <c r="E48" s="217"/>
      <c r="F48" s="217"/>
      <c r="G48" s="217"/>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row>
    <row r="49" spans="1:39" s="133" customFormat="1" ht="15" customHeight="1">
      <c r="A49" s="133" t="s">
        <v>274</v>
      </c>
      <c r="B49" s="217"/>
      <c r="C49" s="217"/>
      <c r="D49" s="217"/>
      <c r="E49" s="217"/>
      <c r="F49" s="217"/>
      <c r="G49" s="217"/>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row>
    <row r="50" spans="1:39" s="133" customFormat="1" ht="15" customHeight="1">
      <c r="A50" s="133" t="s">
        <v>275</v>
      </c>
      <c r="B50" s="217"/>
      <c r="C50" s="217"/>
      <c r="D50" s="217"/>
      <c r="E50" s="217"/>
      <c r="F50" s="217"/>
      <c r="G50" s="217"/>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row>
    <row r="51" spans="1:39" ht="15" customHeight="1">
      <c r="A51" s="133" t="s">
        <v>276</v>
      </c>
      <c r="B51" s="134"/>
      <c r="C51" s="133"/>
      <c r="D51" s="133"/>
      <c r="E51" s="133"/>
      <c r="F51" s="133"/>
      <c r="G51" s="133"/>
    </row>
    <row r="52" spans="1:39" ht="15" customHeight="1">
      <c r="A52" s="133" t="s">
        <v>277</v>
      </c>
      <c r="B52" s="134"/>
      <c r="C52" s="133"/>
      <c r="D52" s="133"/>
      <c r="E52" s="133"/>
      <c r="F52" s="133"/>
      <c r="G52" s="133"/>
    </row>
    <row r="53" spans="1:39" ht="15" customHeight="1">
      <c r="A53" s="133"/>
      <c r="B53" s="197" t="s">
        <v>278</v>
      </c>
      <c r="C53" s="487" t="s">
        <v>279</v>
      </c>
      <c r="D53" s="487"/>
      <c r="E53" s="487"/>
      <c r="F53" s="133"/>
      <c r="G53" s="133"/>
    </row>
    <row r="54" spans="1:39" ht="15" customHeight="1">
      <c r="A54" s="133"/>
      <c r="B54" s="218" t="s">
        <v>280</v>
      </c>
      <c r="C54" s="481" t="s">
        <v>281</v>
      </c>
      <c r="D54" s="481"/>
      <c r="E54" s="481"/>
      <c r="F54" s="133"/>
      <c r="G54" s="133"/>
    </row>
    <row r="55" spans="1:39" ht="15" customHeight="1">
      <c r="A55" s="133"/>
      <c r="B55" s="218" t="s">
        <v>282</v>
      </c>
      <c r="C55" s="481" t="s">
        <v>283</v>
      </c>
      <c r="D55" s="481"/>
      <c r="E55" s="481"/>
      <c r="F55" s="133"/>
      <c r="G55" s="133"/>
    </row>
    <row r="56" spans="1:39" ht="15" customHeight="1">
      <c r="A56" s="133"/>
      <c r="B56" s="218" t="s">
        <v>284</v>
      </c>
      <c r="C56" s="481" t="s">
        <v>285</v>
      </c>
      <c r="D56" s="481"/>
      <c r="E56" s="481"/>
      <c r="F56" s="133"/>
      <c r="G56" s="133"/>
    </row>
    <row r="57" spans="1:39" ht="15" customHeight="1">
      <c r="A57" s="133"/>
      <c r="B57" s="218" t="s">
        <v>286</v>
      </c>
      <c r="C57" s="481" t="s">
        <v>287</v>
      </c>
      <c r="D57" s="481"/>
      <c r="E57" s="481"/>
      <c r="F57" s="133"/>
      <c r="G57" s="133"/>
    </row>
    <row r="58" spans="1:39" ht="15" customHeight="1">
      <c r="A58" s="133"/>
      <c r="B58" s="133" t="s">
        <v>288</v>
      </c>
      <c r="C58" s="133"/>
      <c r="D58" s="133"/>
      <c r="E58" s="133"/>
      <c r="F58" s="133"/>
      <c r="G58" s="133"/>
    </row>
    <row r="59" spans="1:39" ht="15" customHeight="1">
      <c r="A59" s="133"/>
      <c r="B59" s="133" t="s">
        <v>289</v>
      </c>
      <c r="C59" s="133"/>
      <c r="D59" s="133"/>
      <c r="E59" s="133"/>
      <c r="F59" s="133"/>
      <c r="G59" s="133"/>
    </row>
    <row r="60" spans="1:39" ht="15" customHeight="1">
      <c r="A60" s="133"/>
      <c r="B60" s="133" t="s">
        <v>290</v>
      </c>
      <c r="C60" s="133"/>
      <c r="D60" s="133"/>
      <c r="E60" s="133"/>
      <c r="F60" s="133"/>
      <c r="G60" s="133"/>
    </row>
    <row r="61" spans="1:39" ht="15" customHeight="1">
      <c r="A61" s="133" t="s">
        <v>291</v>
      </c>
      <c r="B61" s="134"/>
      <c r="C61" s="133"/>
      <c r="D61" s="133"/>
      <c r="E61" s="133"/>
      <c r="F61" s="133"/>
      <c r="G61" s="133"/>
    </row>
    <row r="62" spans="1:39" ht="15" customHeight="1">
      <c r="A62" s="133" t="s">
        <v>292</v>
      </c>
      <c r="B62" s="134"/>
      <c r="C62" s="133"/>
      <c r="D62" s="133"/>
      <c r="E62" s="133"/>
      <c r="F62" s="133"/>
      <c r="G62" s="133"/>
    </row>
    <row r="63" spans="1:39" ht="15" customHeight="1">
      <c r="A63" s="133" t="s">
        <v>293</v>
      </c>
      <c r="B63" s="134"/>
      <c r="C63" s="133"/>
      <c r="D63" s="133"/>
      <c r="E63" s="133"/>
      <c r="F63" s="133"/>
      <c r="G63" s="133"/>
    </row>
    <row r="64" spans="1:39" ht="15" customHeight="1">
      <c r="A64" s="133" t="s">
        <v>294</v>
      </c>
      <c r="B64" s="134"/>
      <c r="C64" s="133"/>
      <c r="D64" s="133"/>
      <c r="E64" s="133"/>
      <c r="F64" s="133"/>
      <c r="G64" s="133"/>
    </row>
    <row r="65" spans="1:7" ht="15" customHeight="1">
      <c r="A65" s="133" t="s">
        <v>295</v>
      </c>
      <c r="B65" s="134"/>
      <c r="C65" s="133"/>
      <c r="D65" s="133"/>
      <c r="E65" s="133"/>
      <c r="F65" s="133"/>
      <c r="G65" s="133"/>
    </row>
    <row r="66" spans="1:7" ht="15" customHeight="1">
      <c r="A66" s="133" t="s">
        <v>296</v>
      </c>
      <c r="B66" s="134"/>
      <c r="C66" s="133"/>
      <c r="D66" s="133"/>
      <c r="E66" s="133"/>
      <c r="F66" s="133"/>
      <c r="G66" s="133"/>
    </row>
    <row r="67" spans="1:7" ht="15" customHeight="1">
      <c r="A67" s="133"/>
      <c r="B67" s="133" t="s">
        <v>297</v>
      </c>
      <c r="C67" s="133"/>
      <c r="D67" s="133"/>
      <c r="E67" s="133"/>
      <c r="F67" s="133"/>
      <c r="G67" s="133"/>
    </row>
    <row r="68" spans="1:7" ht="15" customHeight="1">
      <c r="A68" s="133"/>
      <c r="B68" s="133" t="s">
        <v>298</v>
      </c>
      <c r="C68" s="133"/>
      <c r="D68" s="133"/>
      <c r="E68" s="133"/>
      <c r="F68" s="133"/>
      <c r="G68" s="133"/>
    </row>
    <row r="69" spans="1:7" ht="15" customHeight="1">
      <c r="A69" s="133" t="s">
        <v>299</v>
      </c>
      <c r="B69" s="134"/>
      <c r="C69" s="133"/>
      <c r="D69" s="133"/>
      <c r="E69" s="133"/>
      <c r="F69" s="133"/>
      <c r="G69" s="133"/>
    </row>
    <row r="70" spans="1:7" ht="15" customHeight="1">
      <c r="A70" s="133" t="s">
        <v>300</v>
      </c>
      <c r="B70" s="134"/>
      <c r="C70" s="133"/>
      <c r="D70" s="133"/>
      <c r="E70" s="133"/>
      <c r="F70" s="133"/>
      <c r="G70" s="133"/>
    </row>
    <row r="71" spans="1:7" ht="15" customHeight="1">
      <c r="A71" s="133" t="s">
        <v>301</v>
      </c>
      <c r="B71" s="134"/>
      <c r="C71" s="133"/>
      <c r="D71" s="133"/>
      <c r="E71" s="133"/>
      <c r="F71" s="133"/>
      <c r="G71" s="133"/>
    </row>
    <row r="72" spans="1:7" ht="15" customHeight="1">
      <c r="A72" s="133" t="s">
        <v>302</v>
      </c>
      <c r="B72" s="134"/>
      <c r="C72" s="133"/>
      <c r="D72" s="133"/>
      <c r="E72" s="133"/>
      <c r="F72" s="133"/>
      <c r="G72" s="133"/>
    </row>
    <row r="73" spans="1:7" ht="15" customHeight="1">
      <c r="A73" s="133" t="s">
        <v>303</v>
      </c>
      <c r="B73" s="134"/>
      <c r="C73" s="133"/>
      <c r="D73" s="133"/>
      <c r="E73" s="133"/>
      <c r="F73" s="133"/>
      <c r="G73" s="133"/>
    </row>
    <row r="74" spans="1:7" ht="15" customHeight="1">
      <c r="A74" s="133" t="s">
        <v>304</v>
      </c>
      <c r="B74" s="134"/>
      <c r="C74" s="133"/>
      <c r="D74" s="133"/>
      <c r="E74" s="133"/>
      <c r="F74" s="133"/>
      <c r="G74" s="133"/>
    </row>
    <row r="75" spans="1:7" ht="15" customHeight="1">
      <c r="A75" s="133" t="s">
        <v>305</v>
      </c>
      <c r="B75" s="134"/>
      <c r="C75" s="133"/>
      <c r="D75" s="133"/>
      <c r="E75" s="133"/>
      <c r="F75" s="133"/>
      <c r="G75" s="133"/>
    </row>
    <row r="76" spans="1:7" ht="15" customHeight="1">
      <c r="A76" s="133" t="s">
        <v>306</v>
      </c>
      <c r="B76" s="134"/>
      <c r="C76" s="133"/>
      <c r="D76" s="133"/>
      <c r="E76" s="133"/>
      <c r="F76" s="133"/>
      <c r="G76" s="133"/>
    </row>
  </sheetData>
  <mergeCells count="12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C40:D40"/>
    <mergeCell ref="E40:H40"/>
    <mergeCell ref="I40:N40"/>
    <mergeCell ref="O40:T40"/>
    <mergeCell ref="U40:Z40"/>
    <mergeCell ref="AA40:AF40"/>
    <mergeCell ref="A38:C38"/>
    <mergeCell ref="F38:H38"/>
    <mergeCell ref="I38:K38"/>
    <mergeCell ref="L38:N38"/>
    <mergeCell ref="O38:Q38"/>
    <mergeCell ref="R38:U38"/>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AG42:AI42"/>
    <mergeCell ref="AJ42:AK42"/>
    <mergeCell ref="F43:H43"/>
    <mergeCell ref="I43:K43"/>
    <mergeCell ref="L43:N43"/>
    <mergeCell ref="O43:Q43"/>
    <mergeCell ref="R43:T43"/>
    <mergeCell ref="U43:W43"/>
    <mergeCell ref="C56:E56"/>
    <mergeCell ref="F42:H42"/>
    <mergeCell ref="I42:K42"/>
    <mergeCell ref="L42:N42"/>
    <mergeCell ref="O42:Q42"/>
    <mergeCell ref="R42:T42"/>
    <mergeCell ref="U42:W42"/>
    <mergeCell ref="X42:Z42"/>
    <mergeCell ref="AA42:AC42"/>
    <mergeCell ref="AD42:AF42"/>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s>
  <phoneticPr fontId="4"/>
  <dataValidations count="7">
    <dataValidation allowBlank="1" showInputMessage="1" sqref="B11" xr:uid="{6DEDA7E2-48B5-4851-9EDA-397CAAF616E7}"/>
    <dataValidation type="list" allowBlank="1" showInputMessage="1" sqref="B12:B30" xr:uid="{7E859A25-A16E-4169-959D-0AF5B9B456AB}">
      <formula1>INDIRECT($AK$1)</formula1>
    </dataValidation>
    <dataValidation operator="greaterThanOrEqual" allowBlank="1" showInputMessage="1" showErrorMessage="1" sqref="R37:R38 V37 Z37" xr:uid="{0389178A-A4E4-444D-9CBC-3C2C3D27A6F0}"/>
    <dataValidation type="whole" operator="greaterThanOrEqual" allowBlank="1" showInputMessage="1" showErrorMessage="1" sqref="I37:I38 D37:F38 O37:O38 L37:L38" xr:uid="{F9DF21FB-6DCB-48FB-A72E-658076697A02}">
      <formula1>0</formula1>
    </dataValidation>
    <dataValidation type="list" allowBlank="1" showInputMessage="1" showErrorMessage="1" sqref="C11:C30" xr:uid="{BFE1451A-DEF7-4828-ABBD-43C3672C4781}">
      <formula1>"A,B,C,D"</formula1>
    </dataValidation>
    <dataValidation type="list" allowBlank="1" showInputMessage="1" showErrorMessage="1" sqref="AK3:AN3" xr:uid="{D8E19016-51E6-4057-A0F0-C2D7436C748D}">
      <formula1>"４週,歴月"</formula1>
    </dataValidation>
    <dataValidation type="list" allowBlank="1" showInputMessage="1" showErrorMessage="1" sqref="AK4:AN4" xr:uid="{20252297-A09E-46D2-8590-B61315007AD1}">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rowBreaks count="1" manualBreakCount="1">
    <brk id="34"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35"/>
  <sheetViews>
    <sheetView view="pageBreakPreview" zoomScaleNormal="100" zoomScaleSheetLayoutView="100" workbookViewId="0"/>
  </sheetViews>
  <sheetFormatPr defaultColWidth="9" defaultRowHeight="15.95" customHeight="1"/>
  <cols>
    <col min="1" max="27" width="4.625" style="13" customWidth="1"/>
    <col min="28" max="29" width="3.125" style="13" customWidth="1"/>
    <col min="30" max="16384" width="9" style="13"/>
  </cols>
  <sheetData>
    <row r="1" spans="1:29" ht="20.100000000000001" customHeight="1">
      <c r="A1" s="34" t="s">
        <v>7</v>
      </c>
    </row>
    <row r="3" spans="1:29" ht="15.95" customHeight="1">
      <c r="B3" s="34" t="s">
        <v>8</v>
      </c>
    </row>
    <row r="5" spans="1:29" ht="15.95" customHeight="1">
      <c r="B5" s="272" t="s">
        <v>9</v>
      </c>
      <c r="C5" s="273"/>
      <c r="D5" s="273"/>
      <c r="E5" s="274"/>
      <c r="F5" s="269"/>
      <c r="G5" s="270"/>
      <c r="H5" s="270"/>
      <c r="I5" s="270"/>
      <c r="J5" s="270"/>
      <c r="K5" s="270"/>
      <c r="L5" s="270"/>
      <c r="M5" s="270"/>
      <c r="N5" s="270"/>
      <c r="O5" s="271"/>
    </row>
    <row r="7" spans="1:29" ht="15.95" customHeight="1">
      <c r="A7" s="35"/>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7"/>
    </row>
    <row r="8" spans="1:29" ht="15.95" customHeight="1">
      <c r="A8" s="38"/>
      <c r="AC8" s="39"/>
    </row>
    <row r="9" spans="1:29" ht="15.95" customHeight="1">
      <c r="A9" s="38"/>
      <c r="AC9" s="39"/>
    </row>
    <row r="10" spans="1:29" ht="15.95" customHeight="1">
      <c r="A10" s="38"/>
      <c r="AC10" s="39"/>
    </row>
    <row r="11" spans="1:29" ht="15.95" customHeight="1">
      <c r="A11" s="38"/>
      <c r="AC11" s="39"/>
    </row>
    <row r="12" spans="1:29" ht="15.95" customHeight="1">
      <c r="A12" s="38"/>
      <c r="AC12" s="39"/>
    </row>
    <row r="13" spans="1:29" ht="15.95" customHeight="1">
      <c r="A13" s="38"/>
      <c r="AC13" s="39"/>
    </row>
    <row r="14" spans="1:29" ht="15.95" customHeight="1">
      <c r="A14" s="38"/>
      <c r="AC14" s="39"/>
    </row>
    <row r="15" spans="1:29" ht="15.95" customHeight="1">
      <c r="A15" s="38"/>
      <c r="AC15" s="39"/>
    </row>
    <row r="16" spans="1:29" ht="15.95" customHeight="1">
      <c r="A16" s="38"/>
      <c r="AC16" s="39"/>
    </row>
    <row r="17" spans="1:29" ht="15.95" customHeight="1">
      <c r="A17" s="38"/>
      <c r="AC17" s="39"/>
    </row>
    <row r="18" spans="1:29" ht="15.95" customHeight="1">
      <c r="A18" s="38"/>
      <c r="AC18" s="39"/>
    </row>
    <row r="19" spans="1:29" ht="15.95" customHeight="1">
      <c r="A19" s="38"/>
      <c r="AC19" s="39"/>
    </row>
    <row r="20" spans="1:29" ht="15.95" customHeight="1">
      <c r="A20" s="38"/>
      <c r="AC20" s="39"/>
    </row>
    <row r="21" spans="1:29" ht="15.95" customHeight="1">
      <c r="A21" s="38"/>
      <c r="AC21" s="39"/>
    </row>
    <row r="22" spans="1:29" ht="15.95" customHeight="1">
      <c r="A22" s="38"/>
      <c r="AC22" s="39"/>
    </row>
    <row r="23" spans="1:29" ht="15.95" customHeight="1">
      <c r="A23" s="38"/>
      <c r="AC23" s="39"/>
    </row>
    <row r="24" spans="1:29" ht="15.95" customHeight="1">
      <c r="A24" s="38"/>
      <c r="AC24" s="39"/>
    </row>
    <row r="25" spans="1:29" ht="15.95" customHeight="1">
      <c r="A25" s="38"/>
      <c r="AC25" s="39"/>
    </row>
    <row r="26" spans="1:29" ht="15.95" customHeight="1">
      <c r="A26" s="38"/>
      <c r="AC26" s="39"/>
    </row>
    <row r="27" spans="1:29" ht="15.95" customHeight="1">
      <c r="A27" s="38"/>
      <c r="AC27" s="39"/>
    </row>
    <row r="28" spans="1:29" ht="15.95" customHeight="1">
      <c r="A28" s="38"/>
      <c r="AC28" s="39"/>
    </row>
    <row r="29" spans="1:29" ht="15.95" customHeight="1">
      <c r="A29" s="38"/>
      <c r="AC29" s="39"/>
    </row>
    <row r="30" spans="1:29" ht="15.95" customHeight="1">
      <c r="A30" s="38"/>
      <c r="AC30" s="39"/>
    </row>
    <row r="31" spans="1:29" ht="15.95" customHeight="1">
      <c r="A31" s="38"/>
      <c r="AC31" s="39"/>
    </row>
    <row r="32" spans="1:29" ht="15.95" customHeight="1">
      <c r="A32" s="38"/>
      <c r="AC32" s="39"/>
    </row>
    <row r="33" spans="1:29" ht="15.95" customHeight="1">
      <c r="A33" s="40"/>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2"/>
    </row>
    <row r="34" spans="1:29" ht="15.95" customHeight="1">
      <c r="A34" s="43" t="s">
        <v>63</v>
      </c>
    </row>
    <row r="35" spans="1:29" ht="15.95" customHeight="1">
      <c r="A35" s="43" t="s">
        <v>64</v>
      </c>
    </row>
  </sheetData>
  <mergeCells count="2">
    <mergeCell ref="F5:O5"/>
    <mergeCell ref="B5:E5"/>
  </mergeCells>
  <phoneticPr fontId="4"/>
  <pageMargins left="0.78740157480314965" right="0.78740157480314965" top="0.59" bottom="0.53" header="0.51181102362204722" footer="0.51181102362204722"/>
  <pageSetup paperSize="9" scale="9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6"/>
  <sheetViews>
    <sheetView view="pageBreakPreview" topLeftCell="A8" zoomScaleNormal="100" zoomScaleSheetLayoutView="100" workbookViewId="0"/>
  </sheetViews>
  <sheetFormatPr defaultColWidth="9" defaultRowHeight="13.5"/>
  <cols>
    <col min="1" max="1" width="3.625" style="15" customWidth="1"/>
    <col min="2" max="2" width="2.625" style="15" customWidth="1"/>
    <col min="3" max="3" width="18.625" style="15" customWidth="1"/>
    <col min="4" max="4" width="45.5" style="15" customWidth="1"/>
    <col min="5" max="5" width="16.625" style="15" customWidth="1"/>
    <col min="6" max="16384" width="9" style="15"/>
  </cols>
  <sheetData>
    <row r="1" spans="1:5" ht="13.5" customHeight="1">
      <c r="A1" s="287" t="s">
        <v>10</v>
      </c>
      <c r="B1" s="287"/>
      <c r="C1" s="287"/>
    </row>
    <row r="3" spans="1:5" ht="18.75" customHeight="1">
      <c r="A3" s="288" t="s">
        <v>5</v>
      </c>
      <c r="B3" s="288"/>
      <c r="C3" s="288"/>
      <c r="D3" s="288"/>
      <c r="E3" s="288"/>
    </row>
    <row r="4" spans="1:5" ht="13.5" customHeight="1">
      <c r="A4" s="33"/>
      <c r="B4" s="33"/>
      <c r="C4" s="33"/>
      <c r="D4" s="33"/>
      <c r="E4" s="33"/>
    </row>
    <row r="5" spans="1:5">
      <c r="C5" s="289" t="s">
        <v>11</v>
      </c>
      <c r="D5" s="289"/>
      <c r="E5" s="289"/>
    </row>
    <row r="6" spans="1:5" ht="14.25" thickBot="1">
      <c r="C6" s="289" t="s">
        <v>12</v>
      </c>
      <c r="D6" s="289"/>
      <c r="E6" s="289"/>
    </row>
    <row r="7" spans="1:5" s="17" customFormat="1">
      <c r="A7" s="278" t="s">
        <v>13</v>
      </c>
      <c r="B7" s="279"/>
      <c r="C7" s="280"/>
      <c r="D7" s="18" t="s">
        <v>14</v>
      </c>
      <c r="E7" s="19" t="s">
        <v>61</v>
      </c>
    </row>
    <row r="8" spans="1:5">
      <c r="A8" s="284" t="s">
        <v>15</v>
      </c>
      <c r="B8" s="285"/>
      <c r="C8" s="286"/>
      <c r="D8" s="20"/>
      <c r="E8" s="275"/>
    </row>
    <row r="9" spans="1:5">
      <c r="A9" s="284"/>
      <c r="B9" s="285"/>
      <c r="C9" s="286"/>
      <c r="D9" s="20"/>
      <c r="E9" s="276"/>
    </row>
    <row r="10" spans="1:5">
      <c r="A10" s="21"/>
      <c r="D10" s="20"/>
      <c r="E10" s="276"/>
    </row>
    <row r="11" spans="1:5">
      <c r="A11" s="21"/>
      <c r="D11" s="20"/>
      <c r="E11" s="276"/>
    </row>
    <row r="12" spans="1:5">
      <c r="A12" s="21"/>
      <c r="D12" s="20"/>
      <c r="E12" s="276"/>
    </row>
    <row r="13" spans="1:5">
      <c r="A13" s="21"/>
      <c r="D13" s="20"/>
      <c r="E13" s="276"/>
    </row>
    <row r="14" spans="1:5">
      <c r="A14" s="21"/>
      <c r="D14" s="20"/>
      <c r="E14" s="276"/>
    </row>
    <row r="15" spans="1:5">
      <c r="A15" s="21"/>
      <c r="D15" s="20"/>
      <c r="E15" s="276"/>
    </row>
    <row r="16" spans="1:5">
      <c r="A16" s="21"/>
      <c r="D16" s="20"/>
      <c r="E16" s="276"/>
    </row>
    <row r="17" spans="1:5">
      <c r="A17" s="21"/>
      <c r="D17" s="20"/>
      <c r="E17" s="276"/>
    </row>
    <row r="18" spans="1:5">
      <c r="A18" s="21"/>
      <c r="D18" s="20"/>
      <c r="E18" s="276"/>
    </row>
    <row r="19" spans="1:5">
      <c r="A19" s="21"/>
      <c r="D19" s="20"/>
      <c r="E19" s="276"/>
    </row>
    <row r="20" spans="1:5">
      <c r="A20" s="281" t="s">
        <v>16</v>
      </c>
      <c r="B20" s="282"/>
      <c r="C20" s="283"/>
      <c r="D20" s="20"/>
      <c r="E20" s="276"/>
    </row>
    <row r="21" spans="1:5">
      <c r="A21" s="21"/>
      <c r="D21" s="20"/>
      <c r="E21" s="276"/>
    </row>
    <row r="22" spans="1:5">
      <c r="A22" s="21"/>
      <c r="D22" s="20"/>
      <c r="E22" s="276"/>
    </row>
    <row r="23" spans="1:5">
      <c r="A23" s="21"/>
      <c r="D23" s="20"/>
      <c r="E23" s="276"/>
    </row>
    <row r="24" spans="1:5">
      <c r="A24" s="21"/>
      <c r="D24" s="20"/>
      <c r="E24" s="276"/>
    </row>
    <row r="25" spans="1:5">
      <c r="A25" s="21"/>
      <c r="D25" s="20"/>
      <c r="E25" s="276"/>
    </row>
    <row r="26" spans="1:5">
      <c r="A26" s="21"/>
      <c r="D26" s="20"/>
      <c r="E26" s="276"/>
    </row>
    <row r="27" spans="1:5">
      <c r="A27" s="21"/>
      <c r="D27" s="20"/>
      <c r="E27" s="276"/>
    </row>
    <row r="28" spans="1:5">
      <c r="A28" s="21"/>
      <c r="D28" s="20"/>
      <c r="E28" s="276"/>
    </row>
    <row r="29" spans="1:5">
      <c r="A29" s="21"/>
      <c r="D29" s="22"/>
      <c r="E29" s="276"/>
    </row>
    <row r="30" spans="1:5">
      <c r="A30" s="30"/>
      <c r="B30" s="31"/>
      <c r="C30" s="32" t="s">
        <v>17</v>
      </c>
      <c r="D30" s="14" t="s">
        <v>18</v>
      </c>
      <c r="E30" s="276"/>
    </row>
    <row r="31" spans="1:5">
      <c r="A31" s="21"/>
      <c r="D31" s="23"/>
      <c r="E31" s="276"/>
    </row>
    <row r="32" spans="1:5">
      <c r="A32" s="21"/>
      <c r="D32" s="20"/>
      <c r="E32" s="276"/>
    </row>
    <row r="33" spans="1:5">
      <c r="A33" s="21"/>
      <c r="D33" s="20"/>
      <c r="E33" s="276"/>
    </row>
    <row r="34" spans="1:5">
      <c r="A34" s="21"/>
      <c r="D34" s="20"/>
      <c r="E34" s="276"/>
    </row>
    <row r="35" spans="1:5">
      <c r="A35" s="21"/>
      <c r="D35" s="20"/>
      <c r="E35" s="276"/>
    </row>
    <row r="36" spans="1:5">
      <c r="A36" s="21"/>
      <c r="D36" s="20"/>
      <c r="E36" s="276"/>
    </row>
    <row r="37" spans="1:5">
      <c r="A37" s="21"/>
      <c r="D37" s="20"/>
      <c r="E37" s="276"/>
    </row>
    <row r="38" spans="1:5">
      <c r="A38" s="21"/>
      <c r="D38" s="20"/>
      <c r="E38" s="276"/>
    </row>
    <row r="39" spans="1:5">
      <c r="A39" s="21"/>
      <c r="D39" s="20"/>
      <c r="E39" s="276"/>
    </row>
    <row r="40" spans="1:5">
      <c r="A40" s="21"/>
      <c r="D40" s="20"/>
      <c r="E40" s="276"/>
    </row>
    <row r="41" spans="1:5">
      <c r="A41" s="21"/>
      <c r="D41" s="20"/>
      <c r="E41" s="276"/>
    </row>
    <row r="42" spans="1:5">
      <c r="A42" s="21"/>
      <c r="D42" s="20"/>
      <c r="E42" s="276"/>
    </row>
    <row r="43" spans="1:5">
      <c r="A43" s="21"/>
      <c r="D43" s="20"/>
      <c r="E43" s="276"/>
    </row>
    <row r="44" spans="1:5">
      <c r="A44" s="21"/>
      <c r="D44" s="20"/>
      <c r="E44" s="276"/>
    </row>
    <row r="45" spans="1:5">
      <c r="A45" s="21"/>
      <c r="D45" s="20"/>
      <c r="E45" s="276"/>
    </row>
    <row r="46" spans="1:5">
      <c r="A46" s="21"/>
      <c r="D46" s="20"/>
      <c r="E46" s="276"/>
    </row>
    <row r="47" spans="1:5">
      <c r="A47" s="21"/>
      <c r="D47" s="20"/>
      <c r="E47" s="276"/>
    </row>
    <row r="48" spans="1:5">
      <c r="A48" s="21"/>
      <c r="D48" s="20"/>
      <c r="E48" s="276"/>
    </row>
    <row r="49" spans="1:5">
      <c r="A49" s="21"/>
      <c r="D49" s="20"/>
      <c r="E49" s="276"/>
    </row>
    <row r="50" spans="1:5">
      <c r="A50" s="21"/>
      <c r="D50" s="20"/>
      <c r="E50" s="276"/>
    </row>
    <row r="51" spans="1:5">
      <c r="A51" s="21"/>
      <c r="D51" s="20"/>
      <c r="E51" s="276"/>
    </row>
    <row r="52" spans="1:5" ht="14.25" thickBot="1">
      <c r="A52" s="24"/>
      <c r="B52" s="27"/>
      <c r="C52" s="27"/>
      <c r="D52" s="25"/>
      <c r="E52" s="277"/>
    </row>
    <row r="53" spans="1:5" ht="5.0999999999999996" customHeight="1">
      <c r="E53" s="17"/>
    </row>
    <row r="54" spans="1:5" s="26" customFormat="1" ht="14.1" customHeight="1">
      <c r="A54" s="28" t="s">
        <v>62</v>
      </c>
      <c r="B54" s="52" t="s">
        <v>75</v>
      </c>
      <c r="C54" s="26" t="s">
        <v>73</v>
      </c>
    </row>
    <row r="55" spans="1:5" s="26" customFormat="1" ht="14.1" customHeight="1">
      <c r="B55" s="52" t="s">
        <v>76</v>
      </c>
      <c r="C55" s="26" t="s">
        <v>74</v>
      </c>
    </row>
    <row r="56" spans="1:5">
      <c r="C56" s="15" t="s">
        <v>6</v>
      </c>
    </row>
  </sheetData>
  <mergeCells count="8">
    <mergeCell ref="E8:E52"/>
    <mergeCell ref="A7:C7"/>
    <mergeCell ref="A20:C20"/>
    <mergeCell ref="A8:C9"/>
    <mergeCell ref="A1:C1"/>
    <mergeCell ref="A3:E3"/>
    <mergeCell ref="C5:E5"/>
    <mergeCell ref="C6:E6"/>
  </mergeCells>
  <phoneticPr fontId="4"/>
  <pageMargins left="0.82" right="0.62" top="0.77" bottom="0.69"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38"/>
  <sheetViews>
    <sheetView view="pageBreakPreview" zoomScaleNormal="100" zoomScaleSheetLayoutView="100" workbookViewId="0"/>
  </sheetViews>
  <sheetFormatPr defaultColWidth="9" defaultRowHeight="13.5"/>
  <cols>
    <col min="1" max="1" width="7.25" style="101" customWidth="1"/>
    <col min="2" max="2" width="2.25" style="15" customWidth="1"/>
    <col min="3" max="3" width="3.625" style="15" customWidth="1"/>
    <col min="4" max="4" width="2.25" style="15" customWidth="1"/>
    <col min="5" max="5" width="2.125" style="15" customWidth="1"/>
    <col min="6" max="6" width="7.25" style="101" customWidth="1"/>
    <col min="7" max="7" width="2.25" style="15" customWidth="1"/>
    <col min="8" max="8" width="3.625" style="15" customWidth="1"/>
    <col min="9" max="9" width="2.25" style="15" customWidth="1"/>
    <col min="10" max="10" width="3.625" style="15" customWidth="1"/>
    <col min="11" max="11" width="2.25" style="15" customWidth="1"/>
    <col min="12" max="12" width="3.625" style="15" customWidth="1"/>
    <col min="13" max="13" width="4.125" style="15" customWidth="1"/>
    <col min="14" max="14" width="6.25" style="15" customWidth="1"/>
    <col min="15" max="15" width="2.25" style="15" customWidth="1"/>
    <col min="16" max="17" width="6.25" style="15" customWidth="1"/>
    <col min="18" max="18" width="7.25" style="15" customWidth="1"/>
    <col min="19" max="19" width="2.25" style="15" customWidth="1"/>
    <col min="20" max="20" width="3.625" style="15" customWidth="1"/>
    <col min="21" max="21" width="2.25" style="15" customWidth="1"/>
    <col min="22" max="22" width="3.625" style="15" customWidth="1"/>
    <col min="23" max="23" width="2.25" style="101" customWidth="1"/>
    <col min="24" max="16384" width="9" style="15"/>
  </cols>
  <sheetData>
    <row r="1" spans="1:23" ht="20.100000000000001" customHeight="1">
      <c r="A1" s="16" t="s">
        <v>19</v>
      </c>
      <c r="B1" s="16"/>
    </row>
    <row r="2" spans="1:23" ht="17.25">
      <c r="A2" s="347" t="s">
        <v>20</v>
      </c>
      <c r="B2" s="347"/>
      <c r="C2" s="347"/>
      <c r="D2" s="347"/>
      <c r="E2" s="347"/>
      <c r="F2" s="347"/>
      <c r="G2" s="347"/>
      <c r="H2" s="347"/>
      <c r="I2" s="347"/>
      <c r="J2" s="347"/>
      <c r="K2" s="347"/>
      <c r="L2" s="347"/>
      <c r="M2" s="347"/>
      <c r="N2" s="347"/>
      <c r="O2" s="347"/>
      <c r="P2" s="347"/>
      <c r="Q2" s="347"/>
      <c r="R2" s="347"/>
      <c r="S2" s="347"/>
      <c r="T2" s="347"/>
      <c r="U2" s="347"/>
      <c r="V2" s="347"/>
      <c r="W2" s="347"/>
    </row>
    <row r="4" spans="1:23" ht="24.95" customHeight="1">
      <c r="A4" s="310" t="s">
        <v>9</v>
      </c>
      <c r="B4" s="311"/>
      <c r="C4" s="311"/>
      <c r="D4" s="333"/>
      <c r="E4" s="334"/>
      <c r="F4" s="334"/>
      <c r="G4" s="334"/>
      <c r="H4" s="334"/>
      <c r="I4" s="334"/>
      <c r="J4" s="334"/>
      <c r="K4" s="334"/>
      <c r="L4" s="334"/>
      <c r="M4" s="334"/>
      <c r="N4" s="334"/>
      <c r="O4" s="334"/>
      <c r="P4" s="334"/>
      <c r="Q4" s="334"/>
      <c r="R4" s="334"/>
      <c r="S4" s="334"/>
      <c r="T4" s="334"/>
      <c r="U4" s="334"/>
      <c r="V4" s="334"/>
      <c r="W4" s="335"/>
    </row>
    <row r="5" spans="1:23" ht="15" customHeight="1">
      <c r="A5" s="310" t="s">
        <v>112</v>
      </c>
      <c r="B5" s="311"/>
      <c r="C5" s="311"/>
      <c r="D5" s="333"/>
      <c r="E5" s="334"/>
      <c r="F5" s="334"/>
      <c r="G5" s="334"/>
      <c r="H5" s="334"/>
      <c r="I5" s="334"/>
      <c r="J5" s="334"/>
      <c r="K5" s="334"/>
      <c r="L5" s="334"/>
      <c r="M5" s="334"/>
      <c r="N5" s="334"/>
      <c r="O5" s="335"/>
      <c r="P5" s="348" t="s">
        <v>21</v>
      </c>
      <c r="Q5" s="349"/>
      <c r="R5" s="354"/>
      <c r="S5" s="357" t="s">
        <v>102</v>
      </c>
      <c r="T5" s="357"/>
      <c r="U5" s="357" t="s">
        <v>103</v>
      </c>
      <c r="V5" s="357"/>
      <c r="W5" s="360" t="s">
        <v>100</v>
      </c>
    </row>
    <row r="6" spans="1:23" ht="15" customHeight="1">
      <c r="A6" s="363" t="s">
        <v>113</v>
      </c>
      <c r="B6" s="364"/>
      <c r="C6" s="364"/>
      <c r="D6" s="365"/>
      <c r="E6" s="366"/>
      <c r="F6" s="366"/>
      <c r="G6" s="366"/>
      <c r="H6" s="366"/>
      <c r="I6" s="366"/>
      <c r="J6" s="366"/>
      <c r="K6" s="366"/>
      <c r="L6" s="366"/>
      <c r="M6" s="366"/>
      <c r="N6" s="366"/>
      <c r="O6" s="367"/>
      <c r="P6" s="350"/>
      <c r="Q6" s="351"/>
      <c r="R6" s="355"/>
      <c r="S6" s="358"/>
      <c r="T6" s="358"/>
      <c r="U6" s="358"/>
      <c r="V6" s="358"/>
      <c r="W6" s="361"/>
    </row>
    <row r="7" spans="1:23" ht="15" customHeight="1">
      <c r="A7" s="338"/>
      <c r="B7" s="339"/>
      <c r="C7" s="339"/>
      <c r="D7" s="344"/>
      <c r="E7" s="345"/>
      <c r="F7" s="345"/>
      <c r="G7" s="345"/>
      <c r="H7" s="345"/>
      <c r="I7" s="345"/>
      <c r="J7" s="345"/>
      <c r="K7" s="345"/>
      <c r="L7" s="345"/>
      <c r="M7" s="345"/>
      <c r="N7" s="345"/>
      <c r="O7" s="346"/>
      <c r="P7" s="352"/>
      <c r="Q7" s="353"/>
      <c r="R7" s="356"/>
      <c r="S7" s="359"/>
      <c r="T7" s="359"/>
      <c r="U7" s="359"/>
      <c r="V7" s="359"/>
      <c r="W7" s="362"/>
    </row>
    <row r="8" spans="1:23" ht="20.100000000000001" customHeight="1">
      <c r="A8" s="336" t="s">
        <v>114</v>
      </c>
      <c r="B8" s="337"/>
      <c r="C8" s="337"/>
      <c r="D8" s="340" t="s">
        <v>115</v>
      </c>
      <c r="E8" s="337"/>
      <c r="F8" s="337"/>
      <c r="G8" s="341"/>
      <c r="H8" s="341"/>
      <c r="I8" s="341"/>
      <c r="J8" s="103" t="s">
        <v>116</v>
      </c>
      <c r="K8" s="342"/>
      <c r="L8" s="342"/>
      <c r="M8" s="342"/>
      <c r="N8" s="342"/>
      <c r="O8" s="342"/>
      <c r="P8" s="342"/>
      <c r="Q8" s="342"/>
      <c r="R8" s="342"/>
      <c r="S8" s="342"/>
      <c r="T8" s="342"/>
      <c r="U8" s="342"/>
      <c r="V8" s="342"/>
      <c r="W8" s="343"/>
    </row>
    <row r="9" spans="1:23" ht="24.95" customHeight="1">
      <c r="A9" s="338"/>
      <c r="B9" s="339"/>
      <c r="C9" s="339"/>
      <c r="D9" s="344"/>
      <c r="E9" s="345"/>
      <c r="F9" s="345"/>
      <c r="G9" s="345"/>
      <c r="H9" s="345"/>
      <c r="I9" s="345"/>
      <c r="J9" s="345"/>
      <c r="K9" s="345"/>
      <c r="L9" s="345"/>
      <c r="M9" s="345"/>
      <c r="N9" s="345"/>
      <c r="O9" s="345"/>
      <c r="P9" s="345"/>
      <c r="Q9" s="345"/>
      <c r="R9" s="345"/>
      <c r="S9" s="345"/>
      <c r="T9" s="345"/>
      <c r="U9" s="345"/>
      <c r="V9" s="345"/>
      <c r="W9" s="346"/>
    </row>
    <row r="10" spans="1:23" ht="20.100000000000001" customHeight="1">
      <c r="A10" s="310" t="s">
        <v>2</v>
      </c>
      <c r="B10" s="311"/>
      <c r="C10" s="311"/>
      <c r="D10" s="333"/>
      <c r="E10" s="334"/>
      <c r="F10" s="334"/>
      <c r="G10" s="334"/>
      <c r="H10" s="334"/>
      <c r="I10" s="334"/>
      <c r="J10" s="334"/>
      <c r="K10" s="334"/>
      <c r="L10" s="334"/>
      <c r="M10" s="334"/>
      <c r="N10" s="334"/>
      <c r="O10" s="334"/>
      <c r="P10" s="334"/>
      <c r="Q10" s="334"/>
      <c r="R10" s="334"/>
      <c r="S10" s="334"/>
      <c r="T10" s="334"/>
      <c r="U10" s="334"/>
      <c r="V10" s="334"/>
      <c r="W10" s="335"/>
    </row>
    <row r="11" spans="1:23" ht="20.100000000000001" customHeight="1">
      <c r="A11" s="310" t="s">
        <v>22</v>
      </c>
      <c r="B11" s="311"/>
      <c r="C11" s="311"/>
      <c r="D11" s="311"/>
      <c r="E11" s="311"/>
      <c r="F11" s="311"/>
      <c r="G11" s="311"/>
      <c r="H11" s="311"/>
      <c r="I11" s="311"/>
      <c r="J11" s="311"/>
      <c r="K11" s="311"/>
      <c r="L11" s="311"/>
      <c r="M11" s="311"/>
      <c r="N11" s="311"/>
      <c r="O11" s="311"/>
      <c r="P11" s="311"/>
      <c r="Q11" s="311"/>
      <c r="R11" s="311"/>
      <c r="S11" s="311"/>
      <c r="T11" s="311"/>
      <c r="U11" s="311"/>
      <c r="V11" s="311"/>
      <c r="W11" s="312"/>
    </row>
    <row r="12" spans="1:23" ht="20.100000000000001" customHeight="1">
      <c r="A12" s="310" t="s">
        <v>23</v>
      </c>
      <c r="B12" s="311"/>
      <c r="C12" s="311"/>
      <c r="D12" s="311"/>
      <c r="E12" s="311"/>
      <c r="F12" s="311"/>
      <c r="G12" s="311"/>
      <c r="H12" s="311"/>
      <c r="I12" s="311"/>
      <c r="J12" s="310" t="s">
        <v>117</v>
      </c>
      <c r="K12" s="311"/>
      <c r="L12" s="311"/>
      <c r="M12" s="312"/>
      <c r="N12" s="310" t="s">
        <v>118</v>
      </c>
      <c r="O12" s="311"/>
      <c r="P12" s="310" t="s">
        <v>24</v>
      </c>
      <c r="Q12" s="311"/>
      <c r="R12" s="312"/>
      <c r="S12" s="310" t="s">
        <v>25</v>
      </c>
      <c r="T12" s="311"/>
      <c r="U12" s="311"/>
      <c r="V12" s="311"/>
      <c r="W12" s="312"/>
    </row>
    <row r="13" spans="1:23" ht="29.25" customHeight="1">
      <c r="A13" s="104"/>
      <c r="B13" s="105" t="s">
        <v>102</v>
      </c>
      <c r="C13" s="105"/>
      <c r="D13" s="105" t="s">
        <v>103</v>
      </c>
      <c r="E13" s="105" t="s">
        <v>119</v>
      </c>
      <c r="F13" s="105"/>
      <c r="G13" s="105" t="s">
        <v>102</v>
      </c>
      <c r="H13" s="105"/>
      <c r="I13" s="105" t="s">
        <v>103</v>
      </c>
      <c r="J13" s="104"/>
      <c r="K13" s="105" t="s">
        <v>102</v>
      </c>
      <c r="L13" s="105"/>
      <c r="M13" s="102" t="s">
        <v>120</v>
      </c>
      <c r="N13" s="106"/>
      <c r="O13" s="106" t="s">
        <v>100</v>
      </c>
      <c r="P13" s="327"/>
      <c r="Q13" s="328"/>
      <c r="R13" s="329"/>
      <c r="S13" s="330"/>
      <c r="T13" s="331"/>
      <c r="U13" s="331"/>
      <c r="V13" s="331"/>
      <c r="W13" s="332"/>
    </row>
    <row r="14" spans="1:23" ht="29.25" customHeight="1">
      <c r="A14" s="107"/>
      <c r="B14" s="108" t="s">
        <v>102</v>
      </c>
      <c r="C14" s="108"/>
      <c r="D14" s="108" t="s">
        <v>103</v>
      </c>
      <c r="E14" s="108" t="s">
        <v>119</v>
      </c>
      <c r="F14" s="108"/>
      <c r="G14" s="108" t="s">
        <v>102</v>
      </c>
      <c r="H14" s="108"/>
      <c r="I14" s="108" t="s">
        <v>103</v>
      </c>
      <c r="J14" s="107"/>
      <c r="K14" s="108" t="s">
        <v>102</v>
      </c>
      <c r="L14" s="108"/>
      <c r="M14" s="109" t="s">
        <v>120</v>
      </c>
      <c r="N14" s="108"/>
      <c r="O14" s="108" t="s">
        <v>100</v>
      </c>
      <c r="P14" s="318"/>
      <c r="Q14" s="319"/>
      <c r="R14" s="320"/>
      <c r="S14" s="321"/>
      <c r="T14" s="322"/>
      <c r="U14" s="322"/>
      <c r="V14" s="322"/>
      <c r="W14" s="323"/>
    </row>
    <row r="15" spans="1:23" ht="29.25" customHeight="1">
      <c r="A15" s="107"/>
      <c r="B15" s="108" t="s">
        <v>102</v>
      </c>
      <c r="C15" s="108"/>
      <c r="D15" s="108" t="s">
        <v>103</v>
      </c>
      <c r="E15" s="108" t="s">
        <v>119</v>
      </c>
      <c r="F15" s="108"/>
      <c r="G15" s="108" t="s">
        <v>102</v>
      </c>
      <c r="H15" s="108"/>
      <c r="I15" s="108" t="s">
        <v>103</v>
      </c>
      <c r="J15" s="107"/>
      <c r="K15" s="108" t="s">
        <v>102</v>
      </c>
      <c r="L15" s="108"/>
      <c r="M15" s="109" t="s">
        <v>120</v>
      </c>
      <c r="N15" s="108"/>
      <c r="O15" s="108" t="s">
        <v>100</v>
      </c>
      <c r="P15" s="318"/>
      <c r="Q15" s="319"/>
      <c r="R15" s="320"/>
      <c r="S15" s="321"/>
      <c r="T15" s="322"/>
      <c r="U15" s="322"/>
      <c r="V15" s="322"/>
      <c r="W15" s="323"/>
    </row>
    <row r="16" spans="1:23" ht="29.25" customHeight="1">
      <c r="A16" s="107"/>
      <c r="B16" s="108" t="s">
        <v>102</v>
      </c>
      <c r="C16" s="108"/>
      <c r="D16" s="108" t="s">
        <v>103</v>
      </c>
      <c r="E16" s="108" t="s">
        <v>121</v>
      </c>
      <c r="F16" s="108"/>
      <c r="G16" s="108" t="s">
        <v>102</v>
      </c>
      <c r="H16" s="108"/>
      <c r="I16" s="108" t="s">
        <v>103</v>
      </c>
      <c r="J16" s="107"/>
      <c r="K16" s="108" t="s">
        <v>102</v>
      </c>
      <c r="L16" s="108"/>
      <c r="M16" s="109" t="s">
        <v>120</v>
      </c>
      <c r="N16" s="108"/>
      <c r="O16" s="108" t="s">
        <v>100</v>
      </c>
      <c r="P16" s="318"/>
      <c r="Q16" s="319"/>
      <c r="R16" s="320"/>
      <c r="S16" s="321"/>
      <c r="T16" s="322"/>
      <c r="U16" s="322"/>
      <c r="V16" s="322"/>
      <c r="W16" s="323"/>
    </row>
    <row r="17" spans="1:23" ht="29.25" customHeight="1">
      <c r="A17" s="107"/>
      <c r="B17" s="108" t="s">
        <v>102</v>
      </c>
      <c r="C17" s="108"/>
      <c r="D17" s="108" t="s">
        <v>103</v>
      </c>
      <c r="E17" s="108" t="s">
        <v>121</v>
      </c>
      <c r="F17" s="108"/>
      <c r="G17" s="108" t="s">
        <v>102</v>
      </c>
      <c r="H17" s="108"/>
      <c r="I17" s="108" t="s">
        <v>103</v>
      </c>
      <c r="J17" s="107"/>
      <c r="K17" s="108" t="s">
        <v>102</v>
      </c>
      <c r="L17" s="108"/>
      <c r="M17" s="109" t="s">
        <v>120</v>
      </c>
      <c r="N17" s="108"/>
      <c r="O17" s="108" t="s">
        <v>100</v>
      </c>
      <c r="P17" s="318"/>
      <c r="Q17" s="319"/>
      <c r="R17" s="320"/>
      <c r="S17" s="321"/>
      <c r="T17" s="322"/>
      <c r="U17" s="322"/>
      <c r="V17" s="322"/>
      <c r="W17" s="323"/>
    </row>
    <row r="18" spans="1:23" ht="29.25" customHeight="1">
      <c r="A18" s="107"/>
      <c r="B18" s="108" t="s">
        <v>102</v>
      </c>
      <c r="C18" s="108"/>
      <c r="D18" s="108" t="s">
        <v>103</v>
      </c>
      <c r="E18" s="108" t="s">
        <v>119</v>
      </c>
      <c r="F18" s="108"/>
      <c r="G18" s="108" t="s">
        <v>102</v>
      </c>
      <c r="H18" s="108"/>
      <c r="I18" s="108" t="s">
        <v>103</v>
      </c>
      <c r="J18" s="107"/>
      <c r="K18" s="108" t="s">
        <v>102</v>
      </c>
      <c r="L18" s="108"/>
      <c r="M18" s="109" t="s">
        <v>120</v>
      </c>
      <c r="N18" s="108"/>
      <c r="O18" s="108" t="s">
        <v>100</v>
      </c>
      <c r="P18" s="318"/>
      <c r="Q18" s="319"/>
      <c r="R18" s="320"/>
      <c r="S18" s="321"/>
      <c r="T18" s="322"/>
      <c r="U18" s="322"/>
      <c r="V18" s="322"/>
      <c r="W18" s="323"/>
    </row>
    <row r="19" spans="1:23" ht="29.25" customHeight="1">
      <c r="A19" s="107"/>
      <c r="B19" s="108" t="s">
        <v>102</v>
      </c>
      <c r="C19" s="108"/>
      <c r="D19" s="108" t="s">
        <v>103</v>
      </c>
      <c r="E19" s="108" t="s">
        <v>121</v>
      </c>
      <c r="F19" s="108"/>
      <c r="G19" s="108" t="s">
        <v>102</v>
      </c>
      <c r="H19" s="108"/>
      <c r="I19" s="108" t="s">
        <v>103</v>
      </c>
      <c r="J19" s="107"/>
      <c r="K19" s="108" t="s">
        <v>102</v>
      </c>
      <c r="L19" s="108"/>
      <c r="M19" s="109" t="s">
        <v>120</v>
      </c>
      <c r="N19" s="108"/>
      <c r="O19" s="108" t="s">
        <v>100</v>
      </c>
      <c r="P19" s="318"/>
      <c r="Q19" s="319"/>
      <c r="R19" s="320"/>
      <c r="S19" s="321"/>
      <c r="T19" s="322"/>
      <c r="U19" s="322"/>
      <c r="V19" s="322"/>
      <c r="W19" s="323"/>
    </row>
    <row r="20" spans="1:23" ht="29.25" customHeight="1">
      <c r="A20" s="111"/>
      <c r="B20" s="112" t="s">
        <v>102</v>
      </c>
      <c r="C20" s="112"/>
      <c r="D20" s="112" t="s">
        <v>103</v>
      </c>
      <c r="E20" s="112" t="s">
        <v>121</v>
      </c>
      <c r="F20" s="112"/>
      <c r="G20" s="112" t="s">
        <v>102</v>
      </c>
      <c r="H20" s="112"/>
      <c r="I20" s="112" t="s">
        <v>103</v>
      </c>
      <c r="J20" s="111"/>
      <c r="K20" s="112" t="s">
        <v>102</v>
      </c>
      <c r="L20" s="112"/>
      <c r="M20" s="109" t="s">
        <v>120</v>
      </c>
      <c r="N20" s="112"/>
      <c r="O20" s="112" t="s">
        <v>100</v>
      </c>
      <c r="P20" s="318"/>
      <c r="Q20" s="319"/>
      <c r="R20" s="320"/>
      <c r="S20" s="324"/>
      <c r="T20" s="325"/>
      <c r="U20" s="325"/>
      <c r="V20" s="325"/>
      <c r="W20" s="326"/>
    </row>
    <row r="21" spans="1:23" ht="20.100000000000001" customHeight="1">
      <c r="A21" s="310" t="s">
        <v>26</v>
      </c>
      <c r="B21" s="311"/>
      <c r="C21" s="311"/>
      <c r="D21" s="311"/>
      <c r="E21" s="311"/>
      <c r="F21" s="311"/>
      <c r="G21" s="311"/>
      <c r="H21" s="311"/>
      <c r="I21" s="311"/>
      <c r="J21" s="311"/>
      <c r="K21" s="311"/>
      <c r="L21" s="311"/>
      <c r="M21" s="311"/>
      <c r="N21" s="311"/>
      <c r="O21" s="311"/>
      <c r="P21" s="311"/>
      <c r="Q21" s="311"/>
      <c r="R21" s="311"/>
      <c r="S21" s="311"/>
      <c r="T21" s="311"/>
      <c r="U21" s="311"/>
      <c r="V21" s="311"/>
      <c r="W21" s="312"/>
    </row>
    <row r="22" spans="1:23" ht="20.100000000000001" customHeight="1">
      <c r="A22" s="310" t="s">
        <v>27</v>
      </c>
      <c r="B22" s="311"/>
      <c r="C22" s="311"/>
      <c r="D22" s="311"/>
      <c r="E22" s="311"/>
      <c r="F22" s="311"/>
      <c r="G22" s="311"/>
      <c r="H22" s="311"/>
      <c r="I22" s="311"/>
      <c r="J22" s="311"/>
      <c r="K22" s="311"/>
      <c r="L22" s="311"/>
      <c r="M22" s="311"/>
      <c r="N22" s="311"/>
      <c r="O22" s="311"/>
      <c r="P22" s="312"/>
      <c r="Q22" s="310" t="s">
        <v>28</v>
      </c>
      <c r="R22" s="311"/>
      <c r="S22" s="311"/>
      <c r="T22" s="311"/>
      <c r="U22" s="311"/>
      <c r="V22" s="311"/>
      <c r="W22" s="312"/>
    </row>
    <row r="23" spans="1:23" ht="29.25" customHeight="1">
      <c r="A23" s="313"/>
      <c r="B23" s="314"/>
      <c r="C23" s="314"/>
      <c r="D23" s="314"/>
      <c r="E23" s="314"/>
      <c r="F23" s="314"/>
      <c r="G23" s="314"/>
      <c r="H23" s="314"/>
      <c r="I23" s="314"/>
      <c r="J23" s="314"/>
      <c r="K23" s="314"/>
      <c r="L23" s="314"/>
      <c r="M23" s="314"/>
      <c r="N23" s="314"/>
      <c r="O23" s="314"/>
      <c r="P23" s="315"/>
      <c r="Q23" s="316"/>
      <c r="R23" s="317"/>
      <c r="S23" s="105" t="s">
        <v>102</v>
      </c>
      <c r="T23" s="105"/>
      <c r="U23" s="105" t="s">
        <v>103</v>
      </c>
      <c r="V23" s="105"/>
      <c r="W23" s="115" t="s">
        <v>100</v>
      </c>
    </row>
    <row r="24" spans="1:23" ht="29.25" customHeight="1">
      <c r="A24" s="290"/>
      <c r="B24" s="291"/>
      <c r="C24" s="291"/>
      <c r="D24" s="291"/>
      <c r="E24" s="291"/>
      <c r="F24" s="291"/>
      <c r="G24" s="291"/>
      <c r="H24" s="291"/>
      <c r="I24" s="291"/>
      <c r="J24" s="291"/>
      <c r="K24" s="291"/>
      <c r="L24" s="291"/>
      <c r="M24" s="291"/>
      <c r="N24" s="291"/>
      <c r="O24" s="291"/>
      <c r="P24" s="292"/>
      <c r="Q24" s="293"/>
      <c r="R24" s="294"/>
      <c r="S24" s="110" t="s">
        <v>102</v>
      </c>
      <c r="T24" s="110"/>
      <c r="U24" s="110" t="s">
        <v>103</v>
      </c>
      <c r="V24" s="110"/>
      <c r="W24" s="109" t="s">
        <v>100</v>
      </c>
    </row>
    <row r="25" spans="1:23" ht="29.25" customHeight="1">
      <c r="A25" s="290"/>
      <c r="B25" s="291"/>
      <c r="C25" s="291"/>
      <c r="D25" s="291"/>
      <c r="E25" s="291"/>
      <c r="F25" s="291"/>
      <c r="G25" s="291"/>
      <c r="H25" s="291"/>
      <c r="I25" s="291"/>
      <c r="J25" s="291"/>
      <c r="K25" s="291"/>
      <c r="L25" s="291"/>
      <c r="M25" s="291"/>
      <c r="N25" s="291"/>
      <c r="O25" s="291"/>
      <c r="P25" s="292"/>
      <c r="Q25" s="293"/>
      <c r="R25" s="294"/>
      <c r="S25" s="110" t="s">
        <v>102</v>
      </c>
      <c r="T25" s="110"/>
      <c r="U25" s="110" t="s">
        <v>103</v>
      </c>
      <c r="V25" s="110"/>
      <c r="W25" s="109" t="s">
        <v>100</v>
      </c>
    </row>
    <row r="26" spans="1:23" ht="29.25" customHeight="1">
      <c r="A26" s="290"/>
      <c r="B26" s="291"/>
      <c r="C26" s="291"/>
      <c r="D26" s="291"/>
      <c r="E26" s="291"/>
      <c r="F26" s="291"/>
      <c r="G26" s="291"/>
      <c r="H26" s="291"/>
      <c r="I26" s="291"/>
      <c r="J26" s="291"/>
      <c r="K26" s="291"/>
      <c r="L26" s="291"/>
      <c r="M26" s="291"/>
      <c r="N26" s="291"/>
      <c r="O26" s="291"/>
      <c r="P26" s="292"/>
      <c r="Q26" s="293"/>
      <c r="R26" s="294"/>
      <c r="S26" s="110" t="s">
        <v>102</v>
      </c>
      <c r="T26" s="110"/>
      <c r="U26" s="110" t="s">
        <v>103</v>
      </c>
      <c r="V26" s="110"/>
      <c r="W26" s="109" t="s">
        <v>100</v>
      </c>
    </row>
    <row r="27" spans="1:23" ht="29.25" customHeight="1">
      <c r="A27" s="296"/>
      <c r="B27" s="297"/>
      <c r="C27" s="297"/>
      <c r="D27" s="297"/>
      <c r="E27" s="297"/>
      <c r="F27" s="297"/>
      <c r="G27" s="297"/>
      <c r="H27" s="297"/>
      <c r="I27" s="297"/>
      <c r="J27" s="297"/>
      <c r="K27" s="297"/>
      <c r="L27" s="297"/>
      <c r="M27" s="297"/>
      <c r="N27" s="297"/>
      <c r="O27" s="297"/>
      <c r="P27" s="298"/>
      <c r="Q27" s="299"/>
      <c r="R27" s="300"/>
      <c r="S27" s="113" t="s">
        <v>102</v>
      </c>
      <c r="T27" s="113"/>
      <c r="U27" s="113" t="s">
        <v>103</v>
      </c>
      <c r="V27" s="113"/>
      <c r="W27" s="114" t="s">
        <v>100</v>
      </c>
    </row>
    <row r="28" spans="1:23" ht="15" customHeight="1">
      <c r="A28" s="301" t="s">
        <v>122</v>
      </c>
      <c r="B28" s="302"/>
      <c r="C28" s="302"/>
      <c r="D28" s="302"/>
      <c r="E28" s="302"/>
      <c r="F28" s="302"/>
      <c r="G28" s="302"/>
      <c r="H28" s="302"/>
      <c r="I28" s="302"/>
      <c r="J28" s="302"/>
      <c r="K28" s="302"/>
      <c r="L28" s="302"/>
      <c r="M28" s="302"/>
      <c r="N28" s="302"/>
      <c r="O28" s="302"/>
      <c r="P28" s="302"/>
      <c r="Q28" s="302"/>
      <c r="R28" s="302"/>
      <c r="S28" s="302"/>
      <c r="T28" s="302"/>
      <c r="U28" s="302"/>
      <c r="V28" s="302"/>
      <c r="W28" s="303"/>
    </row>
    <row r="29" spans="1:23" ht="15" customHeight="1">
      <c r="A29" s="304"/>
      <c r="B29" s="305"/>
      <c r="C29" s="305"/>
      <c r="D29" s="305"/>
      <c r="E29" s="305"/>
      <c r="F29" s="305"/>
      <c r="G29" s="305"/>
      <c r="H29" s="305"/>
      <c r="I29" s="305"/>
      <c r="J29" s="305"/>
      <c r="K29" s="305"/>
      <c r="L29" s="305"/>
      <c r="M29" s="305"/>
      <c r="N29" s="305"/>
      <c r="O29" s="305"/>
      <c r="P29" s="305"/>
      <c r="Q29" s="305"/>
      <c r="R29" s="305"/>
      <c r="S29" s="305"/>
      <c r="T29" s="305"/>
      <c r="U29" s="305"/>
      <c r="V29" s="305"/>
      <c r="W29" s="306"/>
    </row>
    <row r="30" spans="1:23" ht="15" customHeight="1">
      <c r="A30" s="304"/>
      <c r="B30" s="305"/>
      <c r="C30" s="305"/>
      <c r="D30" s="305"/>
      <c r="E30" s="305"/>
      <c r="F30" s="305"/>
      <c r="G30" s="305"/>
      <c r="H30" s="305"/>
      <c r="I30" s="305"/>
      <c r="J30" s="305"/>
      <c r="K30" s="305"/>
      <c r="L30" s="305"/>
      <c r="M30" s="305"/>
      <c r="N30" s="305"/>
      <c r="O30" s="305"/>
      <c r="P30" s="305"/>
      <c r="Q30" s="305"/>
      <c r="R30" s="305"/>
      <c r="S30" s="305"/>
      <c r="T30" s="305"/>
      <c r="U30" s="305"/>
      <c r="V30" s="305"/>
      <c r="W30" s="306"/>
    </row>
    <row r="31" spans="1:23" ht="15" customHeight="1">
      <c r="A31" s="304"/>
      <c r="B31" s="305"/>
      <c r="C31" s="305"/>
      <c r="D31" s="305"/>
      <c r="E31" s="305"/>
      <c r="F31" s="305"/>
      <c r="G31" s="305"/>
      <c r="H31" s="305"/>
      <c r="I31" s="305"/>
      <c r="J31" s="305"/>
      <c r="K31" s="305"/>
      <c r="L31" s="305"/>
      <c r="M31" s="305"/>
      <c r="N31" s="305"/>
      <c r="O31" s="305"/>
      <c r="P31" s="305"/>
      <c r="Q31" s="305"/>
      <c r="R31" s="305"/>
      <c r="S31" s="305"/>
      <c r="T31" s="305"/>
      <c r="U31" s="305"/>
      <c r="V31" s="305"/>
      <c r="W31" s="306"/>
    </row>
    <row r="32" spans="1:23" ht="15" customHeight="1">
      <c r="A32" s="307"/>
      <c r="B32" s="308"/>
      <c r="C32" s="308"/>
      <c r="D32" s="308"/>
      <c r="E32" s="308"/>
      <c r="F32" s="308"/>
      <c r="G32" s="308"/>
      <c r="H32" s="308"/>
      <c r="I32" s="308"/>
      <c r="J32" s="308"/>
      <c r="K32" s="308"/>
      <c r="L32" s="308"/>
      <c r="M32" s="308"/>
      <c r="N32" s="308"/>
      <c r="O32" s="308"/>
      <c r="P32" s="308"/>
      <c r="Q32" s="308"/>
      <c r="R32" s="308"/>
      <c r="S32" s="308"/>
      <c r="T32" s="308"/>
      <c r="U32" s="308"/>
      <c r="V32" s="308"/>
      <c r="W32" s="309"/>
    </row>
    <row r="33" spans="1:23" ht="5.0999999999999996" customHeight="1">
      <c r="A33" s="116"/>
      <c r="B33" s="29"/>
      <c r="C33" s="44"/>
      <c r="D33" s="44"/>
      <c r="E33" s="44"/>
      <c r="F33" s="117"/>
      <c r="G33" s="44"/>
      <c r="H33" s="44"/>
      <c r="I33" s="44"/>
      <c r="J33" s="44"/>
      <c r="K33" s="44"/>
      <c r="L33" s="44"/>
      <c r="M33" s="44"/>
      <c r="N33" s="44"/>
      <c r="O33" s="44"/>
      <c r="P33" s="44"/>
      <c r="Q33" s="44"/>
      <c r="R33" s="44"/>
      <c r="S33" s="44"/>
      <c r="T33" s="44"/>
      <c r="U33" s="44"/>
      <c r="V33" s="44"/>
      <c r="W33" s="117"/>
    </row>
    <row r="34" spans="1:23">
      <c r="A34" s="118" t="s">
        <v>62</v>
      </c>
      <c r="B34" s="46">
        <v>1</v>
      </c>
      <c r="C34" s="295" t="s">
        <v>123</v>
      </c>
      <c r="D34" s="295"/>
      <c r="E34" s="295"/>
      <c r="F34" s="295"/>
      <c r="G34" s="295"/>
      <c r="H34" s="295"/>
      <c r="I34" s="295"/>
      <c r="J34" s="295"/>
      <c r="K34" s="295"/>
      <c r="L34" s="295"/>
      <c r="M34" s="295"/>
      <c r="N34" s="295"/>
      <c r="O34" s="295"/>
      <c r="P34" s="295"/>
      <c r="Q34" s="295"/>
      <c r="R34" s="295"/>
      <c r="S34" s="295"/>
      <c r="T34" s="295"/>
      <c r="U34" s="295"/>
      <c r="V34" s="295"/>
      <c r="W34" s="295"/>
    </row>
    <row r="35" spans="1:23">
      <c r="A35" s="119"/>
      <c r="B35" s="46"/>
      <c r="C35" s="295"/>
      <c r="D35" s="295"/>
      <c r="E35" s="295"/>
      <c r="F35" s="295"/>
      <c r="G35" s="295"/>
      <c r="H35" s="295"/>
      <c r="I35" s="295"/>
      <c r="J35" s="295"/>
      <c r="K35" s="295"/>
      <c r="L35" s="295"/>
      <c r="M35" s="295"/>
      <c r="N35" s="295"/>
      <c r="O35" s="295"/>
      <c r="P35" s="295"/>
      <c r="Q35" s="295"/>
      <c r="R35" s="295"/>
      <c r="S35" s="295"/>
      <c r="T35" s="295"/>
      <c r="U35" s="295"/>
      <c r="V35" s="295"/>
      <c r="W35" s="295"/>
    </row>
    <row r="36" spans="1:23" ht="20.100000000000001" customHeight="1">
      <c r="A36" s="120"/>
      <c r="B36" s="45">
        <v>2</v>
      </c>
      <c r="C36" s="45" t="s">
        <v>124</v>
      </c>
      <c r="D36" s="45"/>
      <c r="E36" s="45"/>
      <c r="F36" s="120"/>
      <c r="G36" s="45"/>
      <c r="H36" s="45"/>
      <c r="I36" s="45"/>
      <c r="J36" s="45"/>
      <c r="K36" s="45"/>
      <c r="L36" s="45"/>
      <c r="M36" s="45"/>
      <c r="N36" s="45"/>
      <c r="O36" s="45"/>
      <c r="P36" s="45"/>
      <c r="Q36" s="45"/>
      <c r="R36" s="45"/>
      <c r="S36" s="45"/>
      <c r="T36" s="45"/>
      <c r="U36" s="45"/>
      <c r="V36" s="45"/>
      <c r="W36" s="120"/>
    </row>
    <row r="37" spans="1:23" ht="15" customHeight="1">
      <c r="A37" s="120"/>
      <c r="B37" s="46">
        <v>3</v>
      </c>
      <c r="C37" s="295" t="s">
        <v>65</v>
      </c>
      <c r="D37" s="295"/>
      <c r="E37" s="295"/>
      <c r="F37" s="295"/>
      <c r="G37" s="295"/>
      <c r="H37" s="295"/>
      <c r="I37" s="295"/>
      <c r="J37" s="295"/>
      <c r="K37" s="295"/>
      <c r="L37" s="295"/>
      <c r="M37" s="295"/>
      <c r="N37" s="295"/>
      <c r="O37" s="295"/>
      <c r="P37" s="295"/>
      <c r="Q37" s="295"/>
      <c r="R37" s="295"/>
      <c r="S37" s="295"/>
      <c r="T37" s="295"/>
      <c r="U37" s="295"/>
      <c r="V37" s="295"/>
      <c r="W37" s="295"/>
    </row>
    <row r="38" spans="1:23">
      <c r="A38" s="120"/>
      <c r="B38" s="45"/>
      <c r="C38" s="45"/>
      <c r="D38" s="45"/>
      <c r="E38" s="45"/>
      <c r="F38" s="120"/>
      <c r="G38" s="45"/>
      <c r="H38" s="45"/>
      <c r="I38" s="45"/>
      <c r="J38" s="45"/>
      <c r="K38" s="45"/>
      <c r="L38" s="45"/>
      <c r="M38" s="45"/>
      <c r="N38" s="45"/>
      <c r="O38" s="45"/>
      <c r="P38" s="45"/>
      <c r="Q38" s="45"/>
      <c r="R38" s="45"/>
      <c r="S38" s="45"/>
      <c r="T38" s="45"/>
      <c r="U38" s="45"/>
      <c r="V38" s="45"/>
      <c r="W38" s="120"/>
    </row>
  </sheetData>
  <mergeCells count="59">
    <mergeCell ref="A2:W2"/>
    <mergeCell ref="A4:C4"/>
    <mergeCell ref="D4:W4"/>
    <mergeCell ref="A5:C5"/>
    <mergeCell ref="D5:O5"/>
    <mergeCell ref="P5:Q7"/>
    <mergeCell ref="R5:R7"/>
    <mergeCell ref="S5:S7"/>
    <mergeCell ref="T5:T7"/>
    <mergeCell ref="U5:U7"/>
    <mergeCell ref="V5:V7"/>
    <mergeCell ref="W5:W7"/>
    <mergeCell ref="A6:C7"/>
    <mergeCell ref="D6:O7"/>
    <mergeCell ref="A8:C9"/>
    <mergeCell ref="D8:F8"/>
    <mergeCell ref="G8:I8"/>
    <mergeCell ref="K8:W8"/>
    <mergeCell ref="D9:W9"/>
    <mergeCell ref="A10:C10"/>
    <mergeCell ref="D10:W10"/>
    <mergeCell ref="A11:W11"/>
    <mergeCell ref="A12:I12"/>
    <mergeCell ref="J12:M12"/>
    <mergeCell ref="N12:O12"/>
    <mergeCell ref="P12:R12"/>
    <mergeCell ref="S12:W12"/>
    <mergeCell ref="P13:R13"/>
    <mergeCell ref="S13:W13"/>
    <mergeCell ref="P14:R14"/>
    <mergeCell ref="S14:W14"/>
    <mergeCell ref="P15:R15"/>
    <mergeCell ref="S15:W15"/>
    <mergeCell ref="P16:R16"/>
    <mergeCell ref="S16:W16"/>
    <mergeCell ref="P17:R17"/>
    <mergeCell ref="S17:W17"/>
    <mergeCell ref="P18:R18"/>
    <mergeCell ref="S18:W18"/>
    <mergeCell ref="P19:R19"/>
    <mergeCell ref="S19:W19"/>
    <mergeCell ref="P20:R20"/>
    <mergeCell ref="S20:W20"/>
    <mergeCell ref="A21:W21"/>
    <mergeCell ref="A22:P22"/>
    <mergeCell ref="Q22:W22"/>
    <mergeCell ref="A23:P23"/>
    <mergeCell ref="Q23:R23"/>
    <mergeCell ref="A24:P24"/>
    <mergeCell ref="Q24:R24"/>
    <mergeCell ref="A25:P25"/>
    <mergeCell ref="Q25:R25"/>
    <mergeCell ref="C37:W37"/>
    <mergeCell ref="A26:P26"/>
    <mergeCell ref="Q26:R26"/>
    <mergeCell ref="A27:P27"/>
    <mergeCell ref="Q27:R27"/>
    <mergeCell ref="A28:W32"/>
    <mergeCell ref="C34:W35"/>
  </mergeCells>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53"/>
  <sheetViews>
    <sheetView view="pageBreakPreview" zoomScaleNormal="70" zoomScaleSheetLayoutView="100" workbookViewId="0"/>
  </sheetViews>
  <sheetFormatPr defaultColWidth="9" defaultRowHeight="19.5" customHeight="1"/>
  <cols>
    <col min="1" max="2" width="3.625" style="54" customWidth="1"/>
    <col min="3" max="3" width="10.625" style="54" customWidth="1"/>
    <col min="4" max="4" width="9.25" style="54" customWidth="1"/>
    <col min="5" max="5" width="3.5" style="54" customWidth="1"/>
    <col min="6" max="6" width="5.875" style="54" customWidth="1"/>
    <col min="7" max="7" width="3.5" style="54" customWidth="1"/>
    <col min="8" max="8" width="5.875" style="54" customWidth="1"/>
    <col min="9" max="10" width="5.625" style="54" customWidth="1"/>
    <col min="11" max="11" width="9.25" style="54" customWidth="1"/>
    <col min="12" max="12" width="3.5" style="54" customWidth="1"/>
    <col min="13" max="13" width="5.875" style="54" customWidth="1"/>
    <col min="14" max="14" width="3.5" style="54" customWidth="1"/>
    <col min="15" max="15" width="5.875" style="54" customWidth="1"/>
    <col min="16" max="17" width="5" style="54" customWidth="1"/>
    <col min="18" max="16384" width="9" style="54"/>
  </cols>
  <sheetData>
    <row r="1" spans="1:17" ht="24.95" customHeight="1">
      <c r="A1" s="53" t="s">
        <v>29</v>
      </c>
      <c r="B1" s="53"/>
      <c r="C1" s="53"/>
      <c r="D1" s="53"/>
      <c r="E1" s="53"/>
      <c r="F1" s="53"/>
      <c r="G1" s="53"/>
      <c r="H1" s="53"/>
      <c r="I1" s="53"/>
      <c r="J1" s="53"/>
      <c r="K1" s="53"/>
      <c r="L1" s="53"/>
      <c r="M1" s="53"/>
      <c r="N1" s="53"/>
      <c r="O1" s="53"/>
      <c r="P1" s="53"/>
    </row>
    <row r="2" spans="1:17" ht="24.95" customHeight="1">
      <c r="A2" s="394" t="s">
        <v>52</v>
      </c>
      <c r="B2" s="394"/>
      <c r="C2" s="394"/>
      <c r="D2" s="394"/>
      <c r="E2" s="394"/>
      <c r="F2" s="394"/>
      <c r="G2" s="394"/>
      <c r="H2" s="394"/>
      <c r="I2" s="394"/>
      <c r="J2" s="394"/>
      <c r="K2" s="394"/>
      <c r="L2" s="394"/>
      <c r="M2" s="394"/>
      <c r="N2" s="394"/>
      <c r="O2" s="394"/>
      <c r="P2" s="394"/>
      <c r="Q2" s="55"/>
    </row>
    <row r="3" spans="1:17" ht="20.100000000000001" customHeight="1">
      <c r="A3" s="56"/>
      <c r="B3" s="56"/>
      <c r="C3" s="56"/>
      <c r="D3" s="56"/>
      <c r="E3" s="56"/>
      <c r="F3" s="56"/>
      <c r="G3" s="56"/>
      <c r="H3" s="56"/>
      <c r="I3" s="56"/>
      <c r="J3" s="56"/>
      <c r="K3" s="56"/>
      <c r="L3" s="56"/>
      <c r="M3" s="56"/>
      <c r="N3" s="56"/>
      <c r="O3" s="56"/>
      <c r="P3" s="56"/>
      <c r="Q3" s="57"/>
    </row>
    <row r="4" spans="1:17" ht="20.100000000000001" customHeight="1">
      <c r="A4" s="53"/>
      <c r="B4" s="53"/>
      <c r="C4" s="53"/>
      <c r="D4" s="53"/>
      <c r="E4" s="53"/>
      <c r="F4" s="53"/>
      <c r="G4" s="53"/>
      <c r="H4" s="53"/>
      <c r="I4" s="53"/>
      <c r="J4" s="53"/>
      <c r="K4" s="53"/>
      <c r="L4" s="53"/>
      <c r="M4" s="53"/>
      <c r="N4" s="53"/>
      <c r="O4" s="53"/>
      <c r="P4" s="58"/>
    </row>
    <row r="5" spans="1:17" ht="20.100000000000001" customHeight="1">
      <c r="A5" s="53"/>
      <c r="B5" s="53"/>
      <c r="C5" s="53"/>
      <c r="F5" s="53"/>
      <c r="G5" s="53"/>
      <c r="H5" s="53"/>
      <c r="I5" s="53"/>
      <c r="J5" s="53"/>
      <c r="K5" s="58"/>
      <c r="L5" s="59" t="s">
        <v>102</v>
      </c>
      <c r="M5" s="58"/>
      <c r="N5" s="59" t="s">
        <v>103</v>
      </c>
      <c r="O5" s="58"/>
      <c r="P5" s="93" t="s">
        <v>100</v>
      </c>
    </row>
    <row r="6" spans="1:17" ht="20.100000000000001" customHeight="1">
      <c r="A6" s="395" t="s">
        <v>108</v>
      </c>
      <c r="B6" s="395"/>
      <c r="C6" s="395"/>
      <c r="D6" s="395"/>
      <c r="E6" s="395"/>
      <c r="F6" s="395"/>
      <c r="G6" s="59"/>
      <c r="H6" s="53"/>
      <c r="I6" s="53"/>
      <c r="J6" s="53"/>
      <c r="K6" s="53"/>
      <c r="L6" s="53"/>
      <c r="M6" s="53"/>
      <c r="N6" s="53"/>
      <c r="O6" s="53"/>
      <c r="P6" s="53"/>
    </row>
    <row r="7" spans="1:17" ht="20.100000000000001" customHeight="1">
      <c r="A7" s="59"/>
      <c r="B7" s="59"/>
      <c r="C7" s="59"/>
      <c r="D7" s="59"/>
      <c r="E7" s="59"/>
      <c r="F7" s="59"/>
      <c r="G7" s="59"/>
      <c r="H7" s="53"/>
      <c r="I7" s="53"/>
      <c r="J7" s="53"/>
      <c r="K7" s="53"/>
      <c r="L7" s="53"/>
      <c r="M7" s="53"/>
      <c r="N7" s="53"/>
      <c r="O7" s="53"/>
      <c r="P7" s="53"/>
    </row>
    <row r="8" spans="1:17" ht="20.100000000000001" customHeight="1">
      <c r="A8" s="53"/>
      <c r="B8" s="53"/>
      <c r="C8" s="53"/>
      <c r="D8" s="53"/>
      <c r="E8" s="53"/>
      <c r="F8" s="60" t="s">
        <v>66</v>
      </c>
      <c r="G8" s="60"/>
      <c r="H8" s="53"/>
      <c r="I8" s="53"/>
      <c r="J8" s="53"/>
      <c r="K8" s="53"/>
      <c r="L8" s="53"/>
      <c r="M8" s="53"/>
      <c r="N8" s="53"/>
      <c r="O8" s="53"/>
      <c r="P8" s="53"/>
    </row>
    <row r="9" spans="1:17" ht="20.100000000000001" customHeight="1">
      <c r="A9" s="53"/>
      <c r="B9" s="53"/>
      <c r="C9" s="53"/>
      <c r="D9" s="53"/>
      <c r="E9" s="53"/>
      <c r="F9" s="404"/>
      <c r="G9" s="404"/>
      <c r="H9" s="404"/>
      <c r="I9" s="404"/>
      <c r="J9" s="404"/>
      <c r="K9" s="404"/>
      <c r="L9" s="404"/>
      <c r="M9" s="404"/>
      <c r="N9" s="404"/>
      <c r="O9" s="404"/>
      <c r="P9" s="404"/>
    </row>
    <row r="10" spans="1:17" ht="20.100000000000001" customHeight="1">
      <c r="A10" s="53"/>
      <c r="B10" s="53"/>
      <c r="C10" s="53"/>
      <c r="D10" s="53"/>
      <c r="E10" s="53"/>
      <c r="F10" s="405"/>
      <c r="G10" s="405"/>
      <c r="H10" s="405"/>
      <c r="I10" s="405"/>
      <c r="J10" s="405"/>
      <c r="K10" s="405"/>
      <c r="L10" s="405"/>
      <c r="M10" s="405"/>
      <c r="N10" s="405"/>
      <c r="O10" s="405"/>
      <c r="P10" s="405"/>
    </row>
    <row r="11" spans="1:17" ht="20.100000000000001" customHeight="1">
      <c r="A11" s="53"/>
      <c r="B11" s="53"/>
      <c r="C11" s="53"/>
      <c r="D11" s="53"/>
      <c r="E11" s="53"/>
      <c r="F11" s="417" t="s">
        <v>53</v>
      </c>
      <c r="G11" s="417"/>
      <c r="H11" s="417"/>
      <c r="I11" s="419"/>
      <c r="J11" s="419"/>
      <c r="K11" s="419"/>
      <c r="L11" s="419"/>
      <c r="M11" s="419"/>
      <c r="N11" s="419"/>
      <c r="O11" s="419"/>
      <c r="P11" s="59" t="s">
        <v>4</v>
      </c>
    </row>
    <row r="12" spans="1:17" ht="20.100000000000001" customHeight="1">
      <c r="A12" s="53"/>
      <c r="B12" s="53"/>
      <c r="C12" s="53"/>
      <c r="D12" s="53"/>
      <c r="E12" s="53"/>
      <c r="F12" s="418" t="s">
        <v>109</v>
      </c>
      <c r="G12" s="418"/>
      <c r="H12" s="418"/>
      <c r="I12" s="419"/>
      <c r="J12" s="419"/>
      <c r="K12" s="419"/>
      <c r="L12" s="419"/>
      <c r="M12" s="419"/>
      <c r="N12" s="419"/>
      <c r="O12" s="53" t="s">
        <v>98</v>
      </c>
      <c r="P12" s="53"/>
    </row>
    <row r="13" spans="1:17" ht="20.100000000000001" customHeight="1">
      <c r="A13" s="53"/>
      <c r="B13" s="53"/>
      <c r="C13" s="53"/>
      <c r="D13" s="53"/>
      <c r="E13" s="53"/>
      <c r="F13" s="53"/>
      <c r="G13" s="53"/>
      <c r="H13" s="53"/>
      <c r="I13" s="53"/>
      <c r="J13" s="53"/>
      <c r="K13" s="53"/>
      <c r="L13" s="53"/>
      <c r="M13" s="53"/>
      <c r="N13" s="53"/>
      <c r="O13" s="53"/>
      <c r="P13" s="53"/>
    </row>
    <row r="14" spans="1:17" ht="24.95" customHeight="1">
      <c r="A14" s="53" t="s">
        <v>54</v>
      </c>
      <c r="B14" s="53"/>
      <c r="C14" s="53"/>
      <c r="D14" s="53"/>
      <c r="E14" s="53"/>
      <c r="F14" s="53"/>
      <c r="G14" s="53"/>
      <c r="H14" s="53"/>
      <c r="I14" s="53"/>
      <c r="J14" s="53"/>
      <c r="K14" s="53"/>
      <c r="L14" s="53"/>
      <c r="M14" s="53"/>
      <c r="N14" s="53"/>
      <c r="O14" s="53"/>
      <c r="P14" s="53"/>
    </row>
    <row r="15" spans="1:17" ht="6.75" customHeight="1" thickBot="1">
      <c r="A15" s="53"/>
      <c r="B15" s="53"/>
      <c r="C15" s="53"/>
      <c r="D15" s="53"/>
      <c r="E15" s="53"/>
      <c r="F15" s="53"/>
      <c r="G15" s="53"/>
      <c r="H15" s="53"/>
      <c r="I15" s="53"/>
      <c r="J15" s="53"/>
      <c r="K15" s="53"/>
      <c r="L15" s="53"/>
      <c r="M15" s="53"/>
      <c r="N15" s="53"/>
      <c r="O15" s="53"/>
      <c r="P15" s="53"/>
    </row>
    <row r="16" spans="1:17" ht="30" customHeight="1">
      <c r="A16" s="396" t="s">
        <v>51</v>
      </c>
      <c r="B16" s="397"/>
      <c r="C16" s="398"/>
      <c r="D16" s="399"/>
      <c r="E16" s="400"/>
      <c r="F16" s="400"/>
      <c r="G16" s="400"/>
      <c r="H16" s="400"/>
      <c r="I16" s="423" t="s">
        <v>110</v>
      </c>
      <c r="J16" s="423"/>
      <c r="K16" s="97"/>
      <c r="L16" s="95" t="s">
        <v>102</v>
      </c>
      <c r="M16" s="97"/>
      <c r="N16" s="95" t="s">
        <v>103</v>
      </c>
      <c r="O16" s="97"/>
      <c r="P16" s="96" t="s">
        <v>104</v>
      </c>
    </row>
    <row r="17" spans="1:16" ht="36.75" customHeight="1" thickBot="1">
      <c r="A17" s="401" t="s">
        <v>55</v>
      </c>
      <c r="B17" s="402"/>
      <c r="C17" s="403"/>
      <c r="D17" s="420"/>
      <c r="E17" s="421"/>
      <c r="F17" s="421"/>
      <c r="G17" s="421"/>
      <c r="H17" s="421"/>
      <c r="I17" s="421"/>
      <c r="J17" s="421"/>
      <c r="K17" s="421"/>
      <c r="L17" s="421"/>
      <c r="M17" s="421"/>
      <c r="N17" s="421"/>
      <c r="O17" s="421"/>
      <c r="P17" s="422"/>
    </row>
    <row r="18" spans="1:16" ht="37.5" customHeight="1" thickTop="1">
      <c r="A18" s="406" t="s">
        <v>56</v>
      </c>
      <c r="B18" s="407"/>
      <c r="C18" s="408"/>
      <c r="D18" s="412"/>
      <c r="E18" s="413"/>
      <c r="F18" s="413"/>
      <c r="G18" s="413"/>
      <c r="H18" s="413"/>
      <c r="I18" s="413"/>
      <c r="J18" s="413"/>
      <c r="K18" s="413"/>
      <c r="L18" s="413"/>
      <c r="M18" s="413"/>
      <c r="N18" s="413"/>
      <c r="O18" s="413"/>
      <c r="P18" s="414"/>
    </row>
    <row r="19" spans="1:16" ht="22.5" customHeight="1">
      <c r="A19" s="409"/>
      <c r="B19" s="410"/>
      <c r="C19" s="411"/>
      <c r="D19" s="415" t="s">
        <v>97</v>
      </c>
      <c r="E19" s="416"/>
      <c r="F19" s="416"/>
      <c r="G19" s="416"/>
      <c r="H19" s="416"/>
      <c r="I19" s="416"/>
      <c r="J19" s="416"/>
      <c r="K19" s="416"/>
      <c r="L19" s="416"/>
      <c r="M19" s="416"/>
      <c r="N19" s="416"/>
      <c r="O19" s="416"/>
      <c r="P19" s="87" t="s">
        <v>98</v>
      </c>
    </row>
    <row r="20" spans="1:16" ht="30.75" customHeight="1">
      <c r="A20" s="368" t="s">
        <v>57</v>
      </c>
      <c r="B20" s="369"/>
      <c r="C20" s="370"/>
      <c r="D20" s="99"/>
      <c r="E20" s="86" t="s">
        <v>102</v>
      </c>
      <c r="F20" s="98"/>
      <c r="G20" s="86" t="s">
        <v>103</v>
      </c>
      <c r="H20" s="98"/>
      <c r="I20" s="389" t="s">
        <v>107</v>
      </c>
      <c r="J20" s="389"/>
      <c r="K20" s="98"/>
      <c r="L20" s="86" t="s">
        <v>102</v>
      </c>
      <c r="M20" s="98"/>
      <c r="N20" s="86" t="s">
        <v>103</v>
      </c>
      <c r="O20" s="98"/>
      <c r="P20" s="94" t="s">
        <v>100</v>
      </c>
    </row>
    <row r="21" spans="1:16" ht="30" customHeight="1">
      <c r="A21" s="371"/>
      <c r="B21" s="372"/>
      <c r="C21" s="373"/>
      <c r="D21" s="91"/>
      <c r="E21" s="92" t="s">
        <v>106</v>
      </c>
      <c r="F21" s="100"/>
      <c r="G21" s="92" t="s">
        <v>102</v>
      </c>
      <c r="H21" s="100"/>
      <c r="I21" s="392" t="s">
        <v>105</v>
      </c>
      <c r="J21" s="392"/>
      <c r="K21" s="392"/>
      <c r="L21" s="392"/>
      <c r="M21" s="392"/>
      <c r="N21" s="392"/>
      <c r="O21" s="392"/>
      <c r="P21" s="393"/>
    </row>
    <row r="22" spans="1:16" s="61" customFormat="1" ht="30" customHeight="1">
      <c r="A22" s="88"/>
      <c r="B22" s="385" t="s">
        <v>111</v>
      </c>
      <c r="C22" s="386"/>
      <c r="D22" s="390"/>
      <c r="E22" s="391"/>
      <c r="F22" s="391"/>
      <c r="G22" s="391"/>
      <c r="H22" s="391"/>
      <c r="I22" s="387" t="s">
        <v>100</v>
      </c>
      <c r="J22" s="387"/>
      <c r="K22" s="387"/>
      <c r="L22" s="387"/>
      <c r="M22" s="387"/>
      <c r="N22" s="387"/>
      <c r="O22" s="387"/>
      <c r="P22" s="388"/>
    </row>
    <row r="23" spans="1:16" ht="30" customHeight="1">
      <c r="A23" s="368" t="s">
        <v>58</v>
      </c>
      <c r="B23" s="369"/>
      <c r="C23" s="370"/>
      <c r="D23" s="90" t="s">
        <v>99</v>
      </c>
      <c r="E23" s="384"/>
      <c r="F23" s="384"/>
      <c r="G23" s="384"/>
      <c r="H23" s="384"/>
      <c r="I23" s="384"/>
      <c r="J23" s="384"/>
      <c r="K23" s="384"/>
      <c r="L23" s="384"/>
      <c r="M23" s="384"/>
      <c r="N23" s="384"/>
      <c r="O23" s="384"/>
      <c r="P23" s="89" t="s">
        <v>98</v>
      </c>
    </row>
    <row r="24" spans="1:16" ht="30" customHeight="1">
      <c r="A24" s="371"/>
      <c r="B24" s="372"/>
      <c r="C24" s="373"/>
      <c r="D24" s="378"/>
      <c r="E24" s="379"/>
      <c r="F24" s="379"/>
      <c r="G24" s="379"/>
      <c r="H24" s="379"/>
      <c r="I24" s="379"/>
      <c r="J24" s="379"/>
      <c r="K24" s="379"/>
      <c r="L24" s="379"/>
      <c r="M24" s="379"/>
      <c r="N24" s="379"/>
      <c r="O24" s="379"/>
      <c r="P24" s="380"/>
    </row>
    <row r="25" spans="1:16" ht="30" customHeight="1" thickBot="1">
      <c r="A25" s="375"/>
      <c r="B25" s="376"/>
      <c r="C25" s="377"/>
      <c r="D25" s="381"/>
      <c r="E25" s="382"/>
      <c r="F25" s="382"/>
      <c r="G25" s="382"/>
      <c r="H25" s="382"/>
      <c r="I25" s="382"/>
      <c r="J25" s="382"/>
      <c r="K25" s="382"/>
      <c r="L25" s="382"/>
      <c r="M25" s="382"/>
      <c r="N25" s="382"/>
      <c r="O25" s="382"/>
      <c r="P25" s="383"/>
    </row>
    <row r="26" spans="1:16" ht="14.25" customHeight="1">
      <c r="A26" s="53"/>
      <c r="B26" s="53"/>
      <c r="C26" s="53"/>
      <c r="D26" s="53"/>
      <c r="E26" s="53"/>
      <c r="F26" s="53"/>
      <c r="G26" s="53"/>
      <c r="H26" s="53"/>
      <c r="I26" s="53"/>
      <c r="J26" s="53"/>
      <c r="K26" s="53"/>
      <c r="L26" s="53"/>
      <c r="M26" s="53"/>
      <c r="N26" s="53"/>
      <c r="O26" s="53"/>
      <c r="P26" s="53"/>
    </row>
    <row r="27" spans="1:16" ht="6.75" customHeight="1">
      <c r="A27" s="62"/>
      <c r="B27" s="62"/>
      <c r="C27" s="62"/>
      <c r="D27" s="62"/>
      <c r="E27" s="62"/>
      <c r="F27" s="62"/>
      <c r="G27" s="62"/>
      <c r="H27" s="53"/>
      <c r="I27" s="53"/>
      <c r="J27" s="53"/>
      <c r="K27" s="53"/>
      <c r="L27" s="53"/>
      <c r="M27" s="53"/>
      <c r="N27" s="53"/>
      <c r="O27" s="53"/>
      <c r="P27" s="53"/>
    </row>
    <row r="28" spans="1:16" s="65" customFormat="1" ht="15" customHeight="1">
      <c r="A28" s="63" t="s">
        <v>62</v>
      </c>
      <c r="B28" s="64" t="s">
        <v>67</v>
      </c>
      <c r="C28" s="374" t="s">
        <v>84</v>
      </c>
      <c r="D28" s="374"/>
      <c r="E28" s="374"/>
      <c r="F28" s="374"/>
      <c r="G28" s="374"/>
      <c r="H28" s="374"/>
      <c r="I28" s="374"/>
      <c r="J28" s="374"/>
      <c r="K28" s="374"/>
      <c r="L28" s="374"/>
      <c r="M28" s="374"/>
      <c r="N28" s="374"/>
      <c r="O28" s="374"/>
      <c r="P28" s="374"/>
    </row>
    <row r="29" spans="1:16" s="65" customFormat="1" ht="15" customHeight="1">
      <c r="A29" s="66"/>
      <c r="B29" s="64" t="s">
        <v>68</v>
      </c>
      <c r="C29" s="374" t="s">
        <v>96</v>
      </c>
      <c r="D29" s="374"/>
      <c r="E29" s="374"/>
      <c r="F29" s="374"/>
      <c r="G29" s="374"/>
      <c r="H29" s="374"/>
      <c r="I29" s="374"/>
      <c r="J29" s="374"/>
      <c r="K29" s="374"/>
      <c r="L29" s="374"/>
      <c r="M29" s="374"/>
      <c r="N29" s="374"/>
      <c r="O29" s="374"/>
      <c r="P29" s="374"/>
    </row>
    <row r="30" spans="1:16" s="65" customFormat="1" ht="15" customHeight="1">
      <c r="A30" s="66"/>
      <c r="B30" s="67"/>
      <c r="C30" s="374"/>
      <c r="D30" s="374"/>
      <c r="E30" s="374"/>
      <c r="F30" s="374"/>
      <c r="G30" s="374"/>
      <c r="H30" s="374"/>
      <c r="I30" s="374"/>
      <c r="J30" s="374"/>
      <c r="K30" s="374"/>
      <c r="L30" s="374"/>
      <c r="M30" s="374"/>
      <c r="N30" s="374"/>
      <c r="O30" s="374"/>
      <c r="P30" s="374"/>
    </row>
    <row r="31" spans="1:16" s="65" customFormat="1" ht="15" customHeight="1">
      <c r="A31" s="66"/>
      <c r="B31" s="66"/>
      <c r="C31" s="374" t="s">
        <v>69</v>
      </c>
      <c r="D31" s="374"/>
      <c r="E31" s="374"/>
      <c r="F31" s="374"/>
      <c r="G31" s="374"/>
      <c r="H31" s="374"/>
      <c r="I31" s="374"/>
      <c r="J31" s="374"/>
      <c r="K31" s="374"/>
      <c r="L31" s="374"/>
      <c r="M31" s="374"/>
      <c r="N31" s="374"/>
      <c r="O31" s="374"/>
      <c r="P31" s="374"/>
    </row>
    <row r="32" spans="1:16" s="65" customFormat="1" ht="15" customHeight="1">
      <c r="A32" s="66"/>
      <c r="B32" s="66"/>
      <c r="C32" s="374"/>
      <c r="D32" s="374"/>
      <c r="E32" s="374"/>
      <c r="F32" s="374"/>
      <c r="G32" s="374"/>
      <c r="H32" s="374"/>
      <c r="I32" s="374"/>
      <c r="J32" s="374"/>
      <c r="K32" s="374"/>
      <c r="L32" s="374"/>
      <c r="M32" s="374"/>
      <c r="N32" s="374"/>
      <c r="O32" s="374"/>
      <c r="P32" s="374"/>
    </row>
    <row r="33" spans="1:16" s="65" customFormat="1" ht="15" customHeight="1">
      <c r="A33" s="66"/>
      <c r="B33" s="64" t="s">
        <v>48</v>
      </c>
      <c r="C33" s="374" t="s">
        <v>85</v>
      </c>
      <c r="D33" s="374"/>
      <c r="E33" s="374"/>
      <c r="F33" s="374"/>
      <c r="G33" s="374"/>
      <c r="H33" s="374"/>
      <c r="I33" s="374"/>
      <c r="J33" s="374"/>
      <c r="K33" s="374"/>
      <c r="L33" s="374"/>
      <c r="M33" s="374"/>
      <c r="N33" s="374"/>
      <c r="O33" s="374"/>
      <c r="P33" s="374"/>
    </row>
    <row r="34" spans="1:16" s="65" customFormat="1" ht="15" customHeight="1">
      <c r="A34" s="66"/>
      <c r="B34" s="64"/>
      <c r="C34" s="374"/>
      <c r="D34" s="374"/>
      <c r="E34" s="374"/>
      <c r="F34" s="374"/>
      <c r="G34" s="374"/>
      <c r="H34" s="374"/>
      <c r="I34" s="374"/>
      <c r="J34" s="374"/>
      <c r="K34" s="374"/>
      <c r="L34" s="374"/>
      <c r="M34" s="374"/>
      <c r="N34" s="374"/>
      <c r="O34" s="374"/>
      <c r="P34" s="374"/>
    </row>
    <row r="35" spans="1:16" s="65" customFormat="1" ht="15" customHeight="1">
      <c r="A35" s="66"/>
      <c r="B35" s="66"/>
      <c r="C35" s="374"/>
      <c r="D35" s="374"/>
      <c r="E35" s="374"/>
      <c r="F35" s="374"/>
      <c r="G35" s="374"/>
      <c r="H35" s="374"/>
      <c r="I35" s="374"/>
      <c r="J35" s="374"/>
      <c r="K35" s="374"/>
      <c r="L35" s="374"/>
      <c r="M35" s="374"/>
      <c r="N35" s="374"/>
      <c r="O35" s="374"/>
      <c r="P35" s="374"/>
    </row>
    <row r="36" spans="1:16" s="65" customFormat="1" ht="15" customHeight="1">
      <c r="A36" s="66"/>
      <c r="B36" s="66"/>
      <c r="C36" s="374" t="s">
        <v>59</v>
      </c>
      <c r="D36" s="374"/>
      <c r="E36" s="374"/>
      <c r="F36" s="374"/>
      <c r="G36" s="374"/>
      <c r="H36" s="374"/>
      <c r="I36" s="374"/>
      <c r="J36" s="374"/>
      <c r="K36" s="374"/>
      <c r="L36" s="374"/>
      <c r="M36" s="374"/>
      <c r="N36" s="374"/>
      <c r="O36" s="374"/>
      <c r="P36" s="374"/>
    </row>
    <row r="37" spans="1:16" s="65" customFormat="1" ht="15" customHeight="1">
      <c r="A37" s="66"/>
      <c r="B37" s="64"/>
      <c r="C37" s="374"/>
      <c r="D37" s="374"/>
      <c r="E37" s="374"/>
      <c r="F37" s="374"/>
      <c r="G37" s="374"/>
      <c r="H37" s="374"/>
      <c r="I37" s="374"/>
      <c r="J37" s="374"/>
      <c r="K37" s="374"/>
      <c r="L37" s="374"/>
      <c r="M37" s="374"/>
      <c r="N37" s="374"/>
      <c r="O37" s="374"/>
      <c r="P37" s="374"/>
    </row>
    <row r="38" spans="1:16" s="65" customFormat="1" ht="15" customHeight="1">
      <c r="A38" s="66"/>
      <c r="B38" s="64" t="s">
        <v>86</v>
      </c>
      <c r="C38" s="374" t="s">
        <v>60</v>
      </c>
      <c r="D38" s="374"/>
      <c r="E38" s="374"/>
      <c r="F38" s="374"/>
      <c r="G38" s="374"/>
      <c r="H38" s="374"/>
      <c r="I38" s="374"/>
      <c r="J38" s="374"/>
      <c r="K38" s="374"/>
      <c r="L38" s="374"/>
      <c r="M38" s="374"/>
      <c r="N38" s="374"/>
      <c r="O38" s="374"/>
      <c r="P38" s="374"/>
    </row>
    <row r="39" spans="1:16" s="65" customFormat="1" ht="15" customHeight="1">
      <c r="A39" s="66"/>
      <c r="B39" s="64"/>
      <c r="C39" s="374"/>
      <c r="D39" s="374"/>
      <c r="E39" s="374"/>
      <c r="F39" s="374"/>
      <c r="G39" s="374"/>
      <c r="H39" s="374"/>
      <c r="I39" s="374"/>
      <c r="J39" s="374"/>
      <c r="K39" s="374"/>
      <c r="L39" s="374"/>
      <c r="M39" s="374"/>
      <c r="N39" s="374"/>
      <c r="O39" s="374"/>
      <c r="P39" s="374"/>
    </row>
    <row r="40" spans="1:16" s="65" customFormat="1" ht="15" customHeight="1">
      <c r="B40" s="68"/>
      <c r="C40" s="69"/>
      <c r="D40" s="69"/>
      <c r="E40" s="69"/>
      <c r="F40" s="69"/>
      <c r="G40" s="69"/>
      <c r="H40" s="69"/>
      <c r="I40" s="69"/>
      <c r="J40" s="69"/>
      <c r="K40" s="69"/>
      <c r="L40" s="69"/>
      <c r="M40" s="69"/>
      <c r="N40" s="69"/>
      <c r="O40" s="69"/>
      <c r="P40" s="69"/>
    </row>
    <row r="41" spans="1:16" s="65" customFormat="1" ht="15" customHeight="1">
      <c r="B41" s="70"/>
    </row>
    <row r="42" spans="1:16" s="65" customFormat="1" ht="15" customHeight="1"/>
    <row r="43" spans="1:16" s="65" customFormat="1" ht="15" customHeight="1"/>
    <row r="44" spans="1:16" s="65" customFormat="1" ht="15" customHeight="1"/>
    <row r="45" spans="1:16" s="65" customFormat="1" ht="15" customHeight="1"/>
    <row r="46" spans="1:16" s="65" customFormat="1" ht="15" customHeight="1"/>
    <row r="47" spans="1:16" s="65" customFormat="1" ht="15" customHeight="1"/>
    <row r="48" spans="1:16" s="65" customFormat="1" ht="15" customHeight="1"/>
    <row r="49" s="65" customFormat="1" ht="15" customHeight="1"/>
    <row r="50" s="65" customFormat="1" ht="15" customHeight="1"/>
    <row r="51" s="65" customFormat="1" ht="15" customHeight="1"/>
    <row r="52" s="65" customFormat="1" ht="15" customHeight="1"/>
    <row r="53" s="65" customFormat="1" ht="15" customHeight="1"/>
  </sheetData>
  <mergeCells count="32">
    <mergeCell ref="A18:C19"/>
    <mergeCell ref="D18:P18"/>
    <mergeCell ref="D19:F19"/>
    <mergeCell ref="G19:O19"/>
    <mergeCell ref="F11:H11"/>
    <mergeCell ref="F12:H12"/>
    <mergeCell ref="I12:N12"/>
    <mergeCell ref="I11:O11"/>
    <mergeCell ref="D17:P17"/>
    <mergeCell ref="I16:J16"/>
    <mergeCell ref="A2:P2"/>
    <mergeCell ref="A6:F6"/>
    <mergeCell ref="A16:C16"/>
    <mergeCell ref="D16:H16"/>
    <mergeCell ref="A17:C17"/>
    <mergeCell ref="F9:P9"/>
    <mergeCell ref="F10:P10"/>
    <mergeCell ref="A20:C21"/>
    <mergeCell ref="C38:P39"/>
    <mergeCell ref="A23:C25"/>
    <mergeCell ref="D24:P25"/>
    <mergeCell ref="C28:P28"/>
    <mergeCell ref="C29:P30"/>
    <mergeCell ref="C31:P32"/>
    <mergeCell ref="C33:P35"/>
    <mergeCell ref="C36:P37"/>
    <mergeCell ref="E23:O23"/>
    <mergeCell ref="B22:C22"/>
    <mergeCell ref="I22:P22"/>
    <mergeCell ref="I20:J20"/>
    <mergeCell ref="D22:H22"/>
    <mergeCell ref="I21:P21"/>
  </mergeCells>
  <phoneticPr fontId="4"/>
  <pageMargins left="0.75" right="0.59055118110236227" top="0.59055118110236227" bottom="0.74" header="0.52" footer="0.62"/>
  <pageSetup paperSize="9" scale="9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3"/>
  <sheetViews>
    <sheetView view="pageBreakPreview" zoomScaleNormal="70" zoomScaleSheetLayoutView="100" workbookViewId="0"/>
  </sheetViews>
  <sheetFormatPr defaultColWidth="9" defaultRowHeight="19.5" customHeight="1"/>
  <cols>
    <col min="1" max="2" width="3.625" style="54" customWidth="1"/>
    <col min="3" max="3" width="10.625" style="54" customWidth="1"/>
    <col min="4" max="4" width="9.25" style="54" customWidth="1"/>
    <col min="5" max="5" width="3.5" style="54" customWidth="1"/>
    <col min="6" max="6" width="5.875" style="54" customWidth="1"/>
    <col min="7" max="7" width="3.5" style="54" customWidth="1"/>
    <col min="8" max="8" width="5.875" style="54" customWidth="1"/>
    <col min="9" max="10" width="5.625" style="54" customWidth="1"/>
    <col min="11" max="11" width="9.25" style="54" customWidth="1"/>
    <col min="12" max="12" width="3.5" style="54" customWidth="1"/>
    <col min="13" max="13" width="5.875" style="54" customWidth="1"/>
    <col min="14" max="14" width="3.5" style="54" customWidth="1"/>
    <col min="15" max="15" width="5.875" style="54" customWidth="1"/>
    <col min="16" max="17" width="5" style="54" customWidth="1"/>
    <col min="18" max="16384" width="9" style="54"/>
  </cols>
  <sheetData>
    <row r="1" spans="1:17" ht="24.95" customHeight="1">
      <c r="A1" s="53" t="s">
        <v>36</v>
      </c>
      <c r="B1" s="53"/>
      <c r="C1" s="53"/>
      <c r="D1" s="53"/>
      <c r="E1" s="53"/>
      <c r="F1" s="53"/>
      <c r="G1" s="53"/>
      <c r="H1" s="53"/>
      <c r="I1" s="53"/>
      <c r="J1" s="53"/>
      <c r="K1" s="53"/>
      <c r="L1" s="53"/>
      <c r="M1" s="53"/>
      <c r="N1" s="53"/>
      <c r="O1" s="53"/>
      <c r="P1" s="53"/>
    </row>
    <row r="2" spans="1:17" ht="24.95" customHeight="1">
      <c r="A2" s="394" t="s">
        <v>101</v>
      </c>
      <c r="B2" s="394"/>
      <c r="C2" s="394"/>
      <c r="D2" s="394"/>
      <c r="E2" s="394"/>
      <c r="F2" s="394"/>
      <c r="G2" s="394"/>
      <c r="H2" s="394"/>
      <c r="I2" s="394"/>
      <c r="J2" s="394"/>
      <c r="K2" s="394"/>
      <c r="L2" s="394"/>
      <c r="M2" s="394"/>
      <c r="N2" s="394"/>
      <c r="O2" s="394"/>
      <c r="P2" s="394"/>
      <c r="Q2" s="55"/>
    </row>
    <row r="3" spans="1:17" ht="20.100000000000001" customHeight="1">
      <c r="A3" s="56"/>
      <c r="B3" s="56"/>
      <c r="C3" s="56"/>
      <c r="D3" s="56"/>
      <c r="E3" s="56"/>
      <c r="F3" s="56"/>
      <c r="G3" s="56"/>
      <c r="H3" s="56"/>
      <c r="I3" s="56"/>
      <c r="J3" s="56"/>
      <c r="K3" s="56"/>
      <c r="L3" s="56"/>
      <c r="M3" s="56"/>
      <c r="N3" s="56"/>
      <c r="O3" s="56"/>
      <c r="P3" s="56"/>
      <c r="Q3" s="57"/>
    </row>
    <row r="4" spans="1:17" ht="20.100000000000001" customHeight="1">
      <c r="A4" s="53"/>
      <c r="B4" s="53"/>
      <c r="C4" s="53"/>
      <c r="D4" s="53"/>
      <c r="E4" s="53"/>
      <c r="F4" s="53"/>
      <c r="G4" s="53"/>
      <c r="H4" s="53"/>
      <c r="I4" s="53"/>
      <c r="J4" s="53"/>
      <c r="K4" s="53"/>
      <c r="L4" s="53"/>
      <c r="M4" s="53"/>
      <c r="N4" s="53"/>
      <c r="O4" s="53"/>
      <c r="P4" s="58"/>
    </row>
    <row r="5" spans="1:17" ht="20.100000000000001" customHeight="1">
      <c r="A5" s="53"/>
      <c r="B5" s="53"/>
      <c r="C5" s="53"/>
      <c r="F5" s="53"/>
      <c r="G5" s="53"/>
      <c r="H5" s="53"/>
      <c r="I5" s="53"/>
      <c r="J5" s="53"/>
      <c r="K5" s="58"/>
      <c r="L5" s="59" t="s">
        <v>102</v>
      </c>
      <c r="M5" s="58"/>
      <c r="N5" s="59" t="s">
        <v>103</v>
      </c>
      <c r="O5" s="58"/>
      <c r="P5" s="93" t="s">
        <v>100</v>
      </c>
    </row>
    <row r="6" spans="1:17" ht="20.100000000000001" customHeight="1">
      <c r="A6" s="395" t="s">
        <v>108</v>
      </c>
      <c r="B6" s="395"/>
      <c r="C6" s="395"/>
      <c r="D6" s="395"/>
      <c r="E6" s="395"/>
      <c r="F6" s="395"/>
      <c r="G6" s="59"/>
      <c r="H6" s="53"/>
      <c r="I6" s="53"/>
      <c r="J6" s="53"/>
      <c r="K6" s="53"/>
      <c r="L6" s="53"/>
      <c r="M6" s="53"/>
      <c r="N6" s="53"/>
      <c r="O6" s="53"/>
      <c r="P6" s="53"/>
    </row>
    <row r="7" spans="1:17" ht="20.100000000000001" customHeight="1">
      <c r="A7" s="59"/>
      <c r="B7" s="59"/>
      <c r="C7" s="59"/>
      <c r="D7" s="59"/>
      <c r="E7" s="59"/>
      <c r="F7" s="59"/>
      <c r="G7" s="59"/>
      <c r="H7" s="53"/>
      <c r="I7" s="53"/>
      <c r="J7" s="53"/>
      <c r="K7" s="53"/>
      <c r="L7" s="53"/>
      <c r="M7" s="53"/>
      <c r="N7" s="53"/>
      <c r="O7" s="53"/>
      <c r="P7" s="53"/>
    </row>
    <row r="8" spans="1:17" ht="20.100000000000001" customHeight="1">
      <c r="A8" s="53"/>
      <c r="B8" s="53"/>
      <c r="C8" s="53"/>
      <c r="D8" s="53"/>
      <c r="E8" s="53"/>
      <c r="F8" s="60" t="s">
        <v>66</v>
      </c>
      <c r="G8" s="60"/>
      <c r="H8" s="53"/>
      <c r="I8" s="53"/>
      <c r="J8" s="53"/>
      <c r="K8" s="53"/>
      <c r="L8" s="53"/>
      <c r="M8" s="53"/>
      <c r="N8" s="53"/>
      <c r="O8" s="53"/>
      <c r="P8" s="53"/>
    </row>
    <row r="9" spans="1:17" ht="20.100000000000001" customHeight="1">
      <c r="A9" s="53"/>
      <c r="B9" s="53"/>
      <c r="C9" s="53"/>
      <c r="D9" s="53"/>
      <c r="E9" s="53"/>
      <c r="F9" s="404"/>
      <c r="G9" s="404"/>
      <c r="H9" s="404"/>
      <c r="I9" s="404"/>
      <c r="J9" s="404"/>
      <c r="K9" s="404"/>
      <c r="L9" s="404"/>
      <c r="M9" s="404"/>
      <c r="N9" s="404"/>
      <c r="O9" s="404"/>
      <c r="P9" s="404"/>
    </row>
    <row r="10" spans="1:17" ht="20.100000000000001" customHeight="1">
      <c r="A10" s="53"/>
      <c r="B10" s="53"/>
      <c r="C10" s="53"/>
      <c r="D10" s="53"/>
      <c r="E10" s="53"/>
      <c r="F10" s="405"/>
      <c r="G10" s="405"/>
      <c r="H10" s="405"/>
      <c r="I10" s="405"/>
      <c r="J10" s="405"/>
      <c r="K10" s="405"/>
      <c r="L10" s="405"/>
      <c r="M10" s="405"/>
      <c r="N10" s="405"/>
      <c r="O10" s="405"/>
      <c r="P10" s="405"/>
    </row>
    <row r="11" spans="1:17" ht="20.100000000000001" customHeight="1">
      <c r="A11" s="53"/>
      <c r="B11" s="53"/>
      <c r="C11" s="53"/>
      <c r="D11" s="53"/>
      <c r="E11" s="53"/>
      <c r="F11" s="417" t="s">
        <v>53</v>
      </c>
      <c r="G11" s="417"/>
      <c r="H11" s="417"/>
      <c r="I11" s="419"/>
      <c r="J11" s="419"/>
      <c r="K11" s="419"/>
      <c r="L11" s="419"/>
      <c r="M11" s="419"/>
      <c r="N11" s="419"/>
      <c r="O11" s="419"/>
      <c r="P11" s="59" t="s">
        <v>4</v>
      </c>
    </row>
    <row r="12" spans="1:17" ht="20.100000000000001" customHeight="1">
      <c r="A12" s="53"/>
      <c r="B12" s="53"/>
      <c r="C12" s="53"/>
      <c r="D12" s="53"/>
      <c r="E12" s="53"/>
      <c r="F12" s="418" t="s">
        <v>109</v>
      </c>
      <c r="G12" s="418"/>
      <c r="H12" s="418"/>
      <c r="I12" s="419"/>
      <c r="J12" s="419"/>
      <c r="K12" s="419"/>
      <c r="L12" s="419"/>
      <c r="M12" s="419"/>
      <c r="N12" s="419"/>
      <c r="O12" s="53" t="s">
        <v>98</v>
      </c>
      <c r="P12" s="53"/>
    </row>
    <row r="13" spans="1:17" ht="20.100000000000001" customHeight="1">
      <c r="A13" s="53"/>
      <c r="B13" s="53"/>
      <c r="C13" s="53"/>
      <c r="D13" s="53"/>
      <c r="E13" s="53"/>
      <c r="F13" s="53"/>
      <c r="G13" s="53"/>
      <c r="H13" s="53"/>
      <c r="I13" s="53"/>
      <c r="J13" s="53"/>
      <c r="K13" s="53"/>
      <c r="L13" s="53"/>
      <c r="M13" s="53"/>
      <c r="N13" s="53"/>
      <c r="O13" s="53"/>
      <c r="P13" s="53"/>
    </row>
    <row r="14" spans="1:17" ht="24.95" customHeight="1">
      <c r="A14" s="53" t="s">
        <v>54</v>
      </c>
      <c r="B14" s="53"/>
      <c r="C14" s="53"/>
      <c r="D14" s="53"/>
      <c r="E14" s="53"/>
      <c r="F14" s="53"/>
      <c r="G14" s="53"/>
      <c r="H14" s="53"/>
      <c r="I14" s="53"/>
      <c r="J14" s="53"/>
      <c r="K14" s="53"/>
      <c r="L14" s="53"/>
      <c r="M14" s="53"/>
      <c r="N14" s="53"/>
      <c r="O14" s="53"/>
      <c r="P14" s="53"/>
    </row>
    <row r="15" spans="1:17" ht="6.75" customHeight="1" thickBot="1">
      <c r="A15" s="53"/>
      <c r="B15" s="53"/>
      <c r="C15" s="53"/>
      <c r="D15" s="53"/>
      <c r="E15" s="53"/>
      <c r="F15" s="53"/>
      <c r="G15" s="53"/>
      <c r="H15" s="53"/>
      <c r="I15" s="53"/>
      <c r="J15" s="53"/>
      <c r="K15" s="53"/>
      <c r="L15" s="53"/>
      <c r="M15" s="53"/>
      <c r="N15" s="53"/>
      <c r="O15" s="53"/>
      <c r="P15" s="53"/>
    </row>
    <row r="16" spans="1:17" ht="30" customHeight="1">
      <c r="A16" s="396" t="s">
        <v>51</v>
      </c>
      <c r="B16" s="397"/>
      <c r="C16" s="398"/>
      <c r="D16" s="399"/>
      <c r="E16" s="400"/>
      <c r="F16" s="400"/>
      <c r="G16" s="400"/>
      <c r="H16" s="400"/>
      <c r="I16" s="423" t="s">
        <v>110</v>
      </c>
      <c r="J16" s="423"/>
      <c r="K16" s="97"/>
      <c r="L16" s="95" t="s">
        <v>102</v>
      </c>
      <c r="M16" s="97"/>
      <c r="N16" s="95" t="s">
        <v>103</v>
      </c>
      <c r="O16" s="97"/>
      <c r="P16" s="96" t="s">
        <v>104</v>
      </c>
    </row>
    <row r="17" spans="1:16" ht="36.75" customHeight="1" thickBot="1">
      <c r="A17" s="401" t="s">
        <v>55</v>
      </c>
      <c r="B17" s="402"/>
      <c r="C17" s="403"/>
      <c r="D17" s="420"/>
      <c r="E17" s="421"/>
      <c r="F17" s="421"/>
      <c r="G17" s="421"/>
      <c r="H17" s="421"/>
      <c r="I17" s="421"/>
      <c r="J17" s="421"/>
      <c r="K17" s="421"/>
      <c r="L17" s="421"/>
      <c r="M17" s="421"/>
      <c r="N17" s="421"/>
      <c r="O17" s="421"/>
      <c r="P17" s="422"/>
    </row>
    <row r="18" spans="1:16" ht="37.5" customHeight="1" thickTop="1">
      <c r="A18" s="406" t="s">
        <v>56</v>
      </c>
      <c r="B18" s="407"/>
      <c r="C18" s="408"/>
      <c r="D18" s="412"/>
      <c r="E18" s="413"/>
      <c r="F18" s="413"/>
      <c r="G18" s="413"/>
      <c r="H18" s="413"/>
      <c r="I18" s="413"/>
      <c r="J18" s="413"/>
      <c r="K18" s="413"/>
      <c r="L18" s="413"/>
      <c r="M18" s="413"/>
      <c r="N18" s="413"/>
      <c r="O18" s="413"/>
      <c r="P18" s="414"/>
    </row>
    <row r="19" spans="1:16" ht="22.5" customHeight="1">
      <c r="A19" s="409"/>
      <c r="B19" s="410"/>
      <c r="C19" s="411"/>
      <c r="D19" s="415" t="s">
        <v>97</v>
      </c>
      <c r="E19" s="416"/>
      <c r="F19" s="416"/>
      <c r="G19" s="416"/>
      <c r="H19" s="416"/>
      <c r="I19" s="416"/>
      <c r="J19" s="416"/>
      <c r="K19" s="416"/>
      <c r="L19" s="416"/>
      <c r="M19" s="416"/>
      <c r="N19" s="416"/>
      <c r="O19" s="416"/>
      <c r="P19" s="87" t="s">
        <v>98</v>
      </c>
    </row>
    <row r="20" spans="1:16" ht="30.75" customHeight="1">
      <c r="A20" s="368" t="s">
        <v>57</v>
      </c>
      <c r="B20" s="369"/>
      <c r="C20" s="370"/>
      <c r="D20" s="99"/>
      <c r="E20" s="86" t="s">
        <v>102</v>
      </c>
      <c r="F20" s="98"/>
      <c r="G20" s="86" t="s">
        <v>103</v>
      </c>
      <c r="H20" s="98"/>
      <c r="I20" s="389" t="s">
        <v>107</v>
      </c>
      <c r="J20" s="389"/>
      <c r="K20" s="98"/>
      <c r="L20" s="86" t="s">
        <v>102</v>
      </c>
      <c r="M20" s="98"/>
      <c r="N20" s="86" t="s">
        <v>103</v>
      </c>
      <c r="O20" s="98"/>
      <c r="P20" s="94" t="s">
        <v>100</v>
      </c>
    </row>
    <row r="21" spans="1:16" ht="30" customHeight="1">
      <c r="A21" s="371"/>
      <c r="B21" s="372"/>
      <c r="C21" s="373"/>
      <c r="D21" s="91"/>
      <c r="E21" s="92" t="s">
        <v>106</v>
      </c>
      <c r="F21" s="100"/>
      <c r="G21" s="92" t="s">
        <v>102</v>
      </c>
      <c r="H21" s="100"/>
      <c r="I21" s="392" t="s">
        <v>105</v>
      </c>
      <c r="J21" s="392"/>
      <c r="K21" s="392"/>
      <c r="L21" s="392"/>
      <c r="M21" s="392"/>
      <c r="N21" s="392"/>
      <c r="O21" s="392"/>
      <c r="P21" s="393"/>
    </row>
    <row r="22" spans="1:16" s="61" customFormat="1" ht="30" customHeight="1">
      <c r="A22" s="88"/>
      <c r="B22" s="385" t="s">
        <v>111</v>
      </c>
      <c r="C22" s="386"/>
      <c r="D22" s="390"/>
      <c r="E22" s="391"/>
      <c r="F22" s="391"/>
      <c r="G22" s="391"/>
      <c r="H22" s="391"/>
      <c r="I22" s="387" t="s">
        <v>100</v>
      </c>
      <c r="J22" s="387"/>
      <c r="K22" s="387"/>
      <c r="L22" s="387"/>
      <c r="M22" s="387"/>
      <c r="N22" s="387"/>
      <c r="O22" s="387"/>
      <c r="P22" s="388"/>
    </row>
    <row r="23" spans="1:16" ht="30" customHeight="1">
      <c r="A23" s="368" t="s">
        <v>58</v>
      </c>
      <c r="B23" s="369"/>
      <c r="C23" s="370"/>
      <c r="D23" s="90" t="s">
        <v>99</v>
      </c>
      <c r="E23" s="384"/>
      <c r="F23" s="384"/>
      <c r="G23" s="384"/>
      <c r="H23" s="384"/>
      <c r="I23" s="384"/>
      <c r="J23" s="384"/>
      <c r="K23" s="384"/>
      <c r="L23" s="384"/>
      <c r="M23" s="384"/>
      <c r="N23" s="384"/>
      <c r="O23" s="384"/>
      <c r="P23" s="89" t="s">
        <v>98</v>
      </c>
    </row>
    <row r="24" spans="1:16" ht="30" customHeight="1">
      <c r="A24" s="371"/>
      <c r="B24" s="372"/>
      <c r="C24" s="373"/>
      <c r="D24" s="378"/>
      <c r="E24" s="379"/>
      <c r="F24" s="379"/>
      <c r="G24" s="379"/>
      <c r="H24" s="379"/>
      <c r="I24" s="379"/>
      <c r="J24" s="379"/>
      <c r="K24" s="379"/>
      <c r="L24" s="379"/>
      <c r="M24" s="379"/>
      <c r="N24" s="379"/>
      <c r="O24" s="379"/>
      <c r="P24" s="380"/>
    </row>
    <row r="25" spans="1:16" ht="30" customHeight="1" thickBot="1">
      <c r="A25" s="375"/>
      <c r="B25" s="376"/>
      <c r="C25" s="377"/>
      <c r="D25" s="381"/>
      <c r="E25" s="382"/>
      <c r="F25" s="382"/>
      <c r="G25" s="382"/>
      <c r="H25" s="382"/>
      <c r="I25" s="382"/>
      <c r="J25" s="382"/>
      <c r="K25" s="382"/>
      <c r="L25" s="382"/>
      <c r="M25" s="382"/>
      <c r="N25" s="382"/>
      <c r="O25" s="382"/>
      <c r="P25" s="383"/>
    </row>
    <row r="26" spans="1:16" ht="14.25" customHeight="1">
      <c r="A26" s="53"/>
      <c r="B26" s="53"/>
      <c r="C26" s="53"/>
      <c r="D26" s="53"/>
      <c r="E26" s="53"/>
      <c r="F26" s="53"/>
      <c r="G26" s="53"/>
      <c r="H26" s="53"/>
      <c r="I26" s="53"/>
      <c r="J26" s="53"/>
      <c r="K26" s="53"/>
      <c r="L26" s="53"/>
      <c r="M26" s="53"/>
      <c r="N26" s="53"/>
      <c r="O26" s="53"/>
      <c r="P26" s="53"/>
    </row>
    <row r="27" spans="1:16" ht="6.75" customHeight="1">
      <c r="A27" s="62"/>
      <c r="B27" s="62"/>
      <c r="C27" s="62"/>
      <c r="D27" s="62"/>
      <c r="E27" s="62"/>
      <c r="F27" s="62"/>
      <c r="G27" s="62"/>
      <c r="H27" s="53"/>
      <c r="I27" s="53"/>
      <c r="J27" s="53"/>
      <c r="K27" s="53"/>
      <c r="L27" s="53"/>
      <c r="M27" s="53"/>
      <c r="N27" s="53"/>
      <c r="O27" s="53"/>
      <c r="P27" s="53"/>
    </row>
    <row r="28" spans="1:16" s="65" customFormat="1" ht="15" customHeight="1">
      <c r="A28" s="63" t="s">
        <v>62</v>
      </c>
      <c r="B28" s="64" t="s">
        <v>67</v>
      </c>
      <c r="C28" s="374" t="s">
        <v>84</v>
      </c>
      <c r="D28" s="374"/>
      <c r="E28" s="374"/>
      <c r="F28" s="374"/>
      <c r="G28" s="374"/>
      <c r="H28" s="374"/>
      <c r="I28" s="374"/>
      <c r="J28" s="374"/>
      <c r="K28" s="374"/>
      <c r="L28" s="374"/>
      <c r="M28" s="374"/>
      <c r="N28" s="374"/>
      <c r="O28" s="374"/>
      <c r="P28" s="374"/>
    </row>
    <row r="29" spans="1:16" s="65" customFormat="1" ht="15" customHeight="1">
      <c r="A29" s="66"/>
      <c r="B29" s="64" t="s">
        <v>68</v>
      </c>
      <c r="C29" s="374" t="s">
        <v>96</v>
      </c>
      <c r="D29" s="374"/>
      <c r="E29" s="374"/>
      <c r="F29" s="374"/>
      <c r="G29" s="374"/>
      <c r="H29" s="374"/>
      <c r="I29" s="374"/>
      <c r="J29" s="374"/>
      <c r="K29" s="374"/>
      <c r="L29" s="374"/>
      <c r="M29" s="374"/>
      <c r="N29" s="374"/>
      <c r="O29" s="374"/>
      <c r="P29" s="374"/>
    </row>
    <row r="30" spans="1:16" s="65" customFormat="1" ht="15" customHeight="1">
      <c r="A30" s="66"/>
      <c r="B30" s="67"/>
      <c r="C30" s="374"/>
      <c r="D30" s="374"/>
      <c r="E30" s="374"/>
      <c r="F30" s="374"/>
      <c r="G30" s="374"/>
      <c r="H30" s="374"/>
      <c r="I30" s="374"/>
      <c r="J30" s="374"/>
      <c r="K30" s="374"/>
      <c r="L30" s="374"/>
      <c r="M30" s="374"/>
      <c r="N30" s="374"/>
      <c r="O30" s="374"/>
      <c r="P30" s="374"/>
    </row>
    <row r="31" spans="1:16" s="65" customFormat="1" ht="15" customHeight="1">
      <c r="A31" s="66"/>
      <c r="B31" s="66"/>
      <c r="C31" s="374"/>
      <c r="D31" s="374"/>
      <c r="E31" s="374"/>
      <c r="F31" s="374"/>
      <c r="G31" s="374"/>
      <c r="H31" s="374"/>
      <c r="I31" s="374"/>
      <c r="J31" s="374"/>
      <c r="K31" s="374"/>
      <c r="L31" s="374"/>
      <c r="M31" s="374"/>
      <c r="N31" s="374"/>
      <c r="O31" s="374"/>
      <c r="P31" s="374"/>
    </row>
    <row r="32" spans="1:16" s="65" customFormat="1" ht="15" customHeight="1">
      <c r="A32" s="66"/>
      <c r="B32" s="66"/>
      <c r="C32" s="374"/>
      <c r="D32" s="374"/>
      <c r="E32" s="374"/>
      <c r="F32" s="374"/>
      <c r="G32" s="374"/>
      <c r="H32" s="374"/>
      <c r="I32" s="374"/>
      <c r="J32" s="374"/>
      <c r="K32" s="374"/>
      <c r="L32" s="374"/>
      <c r="M32" s="374"/>
      <c r="N32" s="374"/>
      <c r="O32" s="374"/>
      <c r="P32" s="374"/>
    </row>
    <row r="33" spans="1:16" s="65" customFormat="1" ht="15" customHeight="1">
      <c r="A33" s="66"/>
      <c r="B33" s="64" t="s">
        <v>48</v>
      </c>
      <c r="C33" s="374" t="s">
        <v>85</v>
      </c>
      <c r="D33" s="374"/>
      <c r="E33" s="374"/>
      <c r="F33" s="374"/>
      <c r="G33" s="374"/>
      <c r="H33" s="374"/>
      <c r="I33" s="374"/>
      <c r="J33" s="374"/>
      <c r="K33" s="374"/>
      <c r="L33" s="374"/>
      <c r="M33" s="374"/>
      <c r="N33" s="374"/>
      <c r="O33" s="374"/>
      <c r="P33" s="374"/>
    </row>
    <row r="34" spans="1:16" s="65" customFormat="1" ht="15" customHeight="1">
      <c r="A34" s="66"/>
      <c r="B34" s="64"/>
      <c r="C34" s="374"/>
      <c r="D34" s="374"/>
      <c r="E34" s="374"/>
      <c r="F34" s="374"/>
      <c r="G34" s="374"/>
      <c r="H34" s="374"/>
      <c r="I34" s="374"/>
      <c r="J34" s="374"/>
      <c r="K34" s="374"/>
      <c r="L34" s="374"/>
      <c r="M34" s="374"/>
      <c r="N34" s="374"/>
      <c r="O34" s="374"/>
      <c r="P34" s="374"/>
    </row>
    <row r="35" spans="1:16" s="65" customFormat="1" ht="15" customHeight="1">
      <c r="A35" s="66"/>
      <c r="B35" s="66"/>
      <c r="C35" s="374"/>
      <c r="D35" s="374"/>
      <c r="E35" s="374"/>
      <c r="F35" s="374"/>
      <c r="G35" s="374"/>
      <c r="H35" s="374"/>
      <c r="I35" s="374"/>
      <c r="J35" s="374"/>
      <c r="K35" s="374"/>
      <c r="L35" s="374"/>
      <c r="M35" s="374"/>
      <c r="N35" s="374"/>
      <c r="O35" s="374"/>
      <c r="P35" s="374"/>
    </row>
    <row r="36" spans="1:16" s="65" customFormat="1" ht="15" customHeight="1">
      <c r="A36" s="66"/>
      <c r="B36" s="66"/>
      <c r="C36" s="374" t="s">
        <v>59</v>
      </c>
      <c r="D36" s="374"/>
      <c r="E36" s="374"/>
      <c r="F36" s="374"/>
      <c r="G36" s="374"/>
      <c r="H36" s="374"/>
      <c r="I36" s="374"/>
      <c r="J36" s="374"/>
      <c r="K36" s="374"/>
      <c r="L36" s="374"/>
      <c r="M36" s="374"/>
      <c r="N36" s="374"/>
      <c r="O36" s="374"/>
      <c r="P36" s="374"/>
    </row>
    <row r="37" spans="1:16" s="65" customFormat="1" ht="15" customHeight="1">
      <c r="A37" s="66"/>
      <c r="B37" s="64"/>
      <c r="C37" s="374"/>
      <c r="D37" s="374"/>
      <c r="E37" s="374"/>
      <c r="F37" s="374"/>
      <c r="G37" s="374"/>
      <c r="H37" s="374"/>
      <c r="I37" s="374"/>
      <c r="J37" s="374"/>
      <c r="K37" s="374"/>
      <c r="L37" s="374"/>
      <c r="M37" s="374"/>
      <c r="N37" s="374"/>
      <c r="O37" s="374"/>
      <c r="P37" s="374"/>
    </row>
    <row r="38" spans="1:16" s="65" customFormat="1" ht="15" customHeight="1">
      <c r="A38" s="66"/>
      <c r="B38" s="64" t="s">
        <v>86</v>
      </c>
      <c r="C38" s="374" t="s">
        <v>60</v>
      </c>
      <c r="D38" s="374"/>
      <c r="E38" s="374"/>
      <c r="F38" s="374"/>
      <c r="G38" s="374"/>
      <c r="H38" s="374"/>
      <c r="I38" s="374"/>
      <c r="J38" s="374"/>
      <c r="K38" s="374"/>
      <c r="L38" s="374"/>
      <c r="M38" s="374"/>
      <c r="N38" s="374"/>
      <c r="O38" s="374"/>
      <c r="P38" s="374"/>
    </row>
    <row r="39" spans="1:16" s="65" customFormat="1" ht="15" customHeight="1">
      <c r="A39" s="66"/>
      <c r="B39" s="64"/>
      <c r="C39" s="374"/>
      <c r="D39" s="374"/>
      <c r="E39" s="374"/>
      <c r="F39" s="374"/>
      <c r="G39" s="374"/>
      <c r="H39" s="374"/>
      <c r="I39" s="374"/>
      <c r="J39" s="374"/>
      <c r="K39" s="374"/>
      <c r="L39" s="374"/>
      <c r="M39" s="374"/>
      <c r="N39" s="374"/>
      <c r="O39" s="374"/>
      <c r="P39" s="374"/>
    </row>
    <row r="40" spans="1:16" s="65" customFormat="1" ht="15" customHeight="1">
      <c r="B40" s="68"/>
      <c r="C40" s="69"/>
      <c r="D40" s="69"/>
      <c r="E40" s="69"/>
      <c r="F40" s="69"/>
      <c r="G40" s="69"/>
      <c r="H40" s="69"/>
      <c r="I40" s="69"/>
      <c r="J40" s="69"/>
      <c r="K40" s="69"/>
      <c r="L40" s="69"/>
      <c r="M40" s="69"/>
      <c r="N40" s="69"/>
      <c r="O40" s="69"/>
      <c r="P40" s="69"/>
    </row>
    <row r="41" spans="1:16" s="65" customFormat="1" ht="15" customHeight="1">
      <c r="B41" s="70"/>
    </row>
    <row r="42" spans="1:16" s="65" customFormat="1" ht="15" customHeight="1"/>
    <row r="43" spans="1:16" s="65" customFormat="1" ht="15" customHeight="1"/>
    <row r="44" spans="1:16" s="65" customFormat="1" ht="15" customHeight="1"/>
    <row r="45" spans="1:16" s="65" customFormat="1" ht="15" customHeight="1"/>
    <row r="46" spans="1:16" s="65" customFormat="1" ht="15" customHeight="1"/>
    <row r="47" spans="1:16" s="65" customFormat="1" ht="15" customHeight="1"/>
    <row r="48" spans="1:16" s="65" customFormat="1" ht="15" customHeight="1"/>
    <row r="49" s="65" customFormat="1" ht="15" customHeight="1"/>
    <row r="50" s="65" customFormat="1" ht="15" customHeight="1"/>
    <row r="51" s="65" customFormat="1" ht="15" customHeight="1"/>
    <row r="52" s="65" customFormat="1" ht="15" customHeight="1"/>
    <row r="53" s="65" customFormat="1" ht="15" customHeight="1"/>
  </sheetData>
  <mergeCells count="32">
    <mergeCell ref="A2:P2"/>
    <mergeCell ref="A6:F6"/>
    <mergeCell ref="F9:P9"/>
    <mergeCell ref="F10:P10"/>
    <mergeCell ref="F11:H11"/>
    <mergeCell ref="I11:O11"/>
    <mergeCell ref="F12:H12"/>
    <mergeCell ref="I12:N12"/>
    <mergeCell ref="A16:C16"/>
    <mergeCell ref="D16:H16"/>
    <mergeCell ref="I16:J16"/>
    <mergeCell ref="A17:C17"/>
    <mergeCell ref="D17:P17"/>
    <mergeCell ref="A18:C19"/>
    <mergeCell ref="D18:P18"/>
    <mergeCell ref="D19:F19"/>
    <mergeCell ref="G19:O19"/>
    <mergeCell ref="A20:C21"/>
    <mergeCell ref="I20:J20"/>
    <mergeCell ref="I21:P21"/>
    <mergeCell ref="B22:C22"/>
    <mergeCell ref="D22:H22"/>
    <mergeCell ref="I22:P22"/>
    <mergeCell ref="C31:P32"/>
    <mergeCell ref="C33:P35"/>
    <mergeCell ref="C36:P37"/>
    <mergeCell ref="C38:P39"/>
    <mergeCell ref="A23:C25"/>
    <mergeCell ref="E23:O23"/>
    <mergeCell ref="D24:P25"/>
    <mergeCell ref="C28:P28"/>
    <mergeCell ref="C29:P30"/>
  </mergeCells>
  <phoneticPr fontId="4"/>
  <pageMargins left="0.75" right="0.59055118110236227" top="0.59055118110236227" bottom="0.74" header="0.52" footer="0.62"/>
  <pageSetup paperSize="9"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C9913-A232-4770-B482-BF5E47C1F929}">
  <sheetPr>
    <pageSetUpPr fitToPage="1"/>
  </sheetPr>
  <dimension ref="A1:IV37"/>
  <sheetViews>
    <sheetView view="pageBreakPreview" zoomScaleNormal="100" zoomScaleSheetLayoutView="100" workbookViewId="0"/>
  </sheetViews>
  <sheetFormatPr defaultColWidth="8.25" defaultRowHeight="15"/>
  <cols>
    <col min="1" max="1" width="4.5" style="135" customWidth="1"/>
    <col min="2" max="3" width="4.375" style="135" customWidth="1"/>
    <col min="4" max="4" width="4.5" style="135" customWidth="1"/>
    <col min="5" max="6" width="5.75" style="135" customWidth="1"/>
    <col min="7" max="16" width="10.125" style="135" customWidth="1"/>
    <col min="17" max="16384" width="8.25" style="135"/>
  </cols>
  <sheetData>
    <row r="1" spans="1:256" ht="19.5" customHeight="1">
      <c r="A1" s="157" t="s">
        <v>193</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ht="49.5" customHeight="1">
      <c r="A2" s="426" t="s">
        <v>192</v>
      </c>
      <c r="B2" s="426"/>
      <c r="C2" s="426"/>
      <c r="D2" s="426"/>
      <c r="E2" s="426"/>
      <c r="F2" s="426"/>
      <c r="G2" s="426"/>
      <c r="H2" s="426"/>
      <c r="I2" s="426"/>
      <c r="J2" s="426"/>
      <c r="K2" s="426"/>
      <c r="L2" s="426"/>
      <c r="M2" s="426"/>
      <c r="N2" s="426"/>
      <c r="O2" s="426"/>
      <c r="P2" s="426"/>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spans="1:256" ht="15" customHeight="1">
      <c r="A3" s="156"/>
      <c r="B3" s="156"/>
      <c r="C3" s="156"/>
      <c r="D3" s="156"/>
      <c r="E3" s="156"/>
      <c r="F3" s="156"/>
      <c r="G3" s="156"/>
      <c r="H3" s="156"/>
      <c r="I3" s="156"/>
      <c r="J3" s="156"/>
      <c r="K3" s="156"/>
      <c r="L3" s="156"/>
      <c r="M3" s="156"/>
      <c r="N3" s="156"/>
      <c r="O3" s="156"/>
      <c r="P3" s="156"/>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22.5" customHeight="1">
      <c r="A4"/>
      <c r="B4"/>
      <c r="C4"/>
      <c r="D4"/>
      <c r="E4"/>
      <c r="F4"/>
      <c r="G4"/>
      <c r="H4"/>
      <c r="I4"/>
      <c r="J4"/>
      <c r="K4"/>
      <c r="L4"/>
      <c r="M4"/>
      <c r="N4"/>
      <c r="O4"/>
      <c r="P4" s="153" t="s">
        <v>191</v>
      </c>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22.5" customHeight="1">
      <c r="A5"/>
      <c r="B5"/>
      <c r="C5"/>
      <c r="D5"/>
      <c r="E5" s="155" t="s">
        <v>190</v>
      </c>
      <c r="F5" s="93"/>
      <c r="G5"/>
      <c r="H5"/>
      <c r="I5"/>
      <c r="J5"/>
      <c r="K5"/>
      <c r="L5"/>
      <c r="M5"/>
      <c r="N5"/>
      <c r="O5"/>
      <c r="P5" s="153" t="s">
        <v>189</v>
      </c>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22.5" customHeight="1">
      <c r="A6"/>
      <c r="B6"/>
      <c r="C6"/>
      <c r="D6"/>
      <c r="E6"/>
      <c r="F6"/>
      <c r="G6"/>
      <c r="H6"/>
      <c r="I6"/>
      <c r="J6"/>
      <c r="K6"/>
      <c r="L6"/>
      <c r="M6"/>
      <c r="N6"/>
      <c r="O6"/>
      <c r="P6"/>
      <c r="Q6"/>
      <c r="R6"/>
      <c r="S6"/>
      <c r="T6"/>
      <c r="U6"/>
      <c r="V6"/>
      <c r="W6"/>
      <c r="X6"/>
      <c r="Y6"/>
      <c r="Z6"/>
      <c r="AA6"/>
      <c r="AB6"/>
      <c r="AC6"/>
      <c r="AD6"/>
      <c r="AE6"/>
      <c r="AF6"/>
      <c r="AG6"/>
      <c r="AH6"/>
      <c r="AI6"/>
      <c r="AJ6"/>
      <c r="AK6"/>
      <c r="AL6"/>
      <c r="AM6"/>
      <c r="AN6"/>
      <c r="AO6"/>
      <c r="AP6"/>
      <c r="AQ6" s="154"/>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22.5" customHeight="1">
      <c r="A7"/>
      <c r="B7"/>
      <c r="C7"/>
      <c r="D7"/>
      <c r="E7"/>
      <c r="F7"/>
      <c r="G7" s="153" t="s">
        <v>188</v>
      </c>
      <c r="H7" s="153"/>
      <c r="I7" s="153"/>
      <c r="J7" s="153"/>
      <c r="K7" s="153"/>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22.5" customHeight="1">
      <c r="A8"/>
      <c r="B8"/>
      <c r="C8"/>
      <c r="D8"/>
      <c r="E8"/>
      <c r="F8"/>
      <c r="G8" s="153" t="s">
        <v>187</v>
      </c>
      <c r="H8" s="153"/>
      <c r="I8" s="153"/>
      <c r="J8" s="153"/>
      <c r="K8" s="153"/>
      <c r="L8"/>
      <c r="M8"/>
      <c r="N8"/>
      <c r="O8"/>
      <c r="P8" s="153" t="s">
        <v>186</v>
      </c>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22.5" customHeight="1">
      <c r="A9"/>
      <c r="B9"/>
      <c r="C9"/>
      <c r="D9"/>
      <c r="E9"/>
      <c r="F9"/>
      <c r="G9" s="153" t="s">
        <v>185</v>
      </c>
      <c r="H9" s="153"/>
      <c r="I9" s="153"/>
      <c r="J9" s="153"/>
      <c r="K9" s="153"/>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1" spans="1:256" ht="22.5" customHeight="1">
      <c r="A11" s="135" t="s">
        <v>184</v>
      </c>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6.75" customHeight="1" thickBot="1">
      <c r="A12"/>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30" customHeight="1">
      <c r="A13" s="427" t="s">
        <v>183</v>
      </c>
      <c r="B13" s="427"/>
      <c r="C13" s="427"/>
      <c r="D13" s="427"/>
      <c r="E13" s="152"/>
      <c r="F13" s="151"/>
      <c r="G13" s="151"/>
      <c r="H13" s="151"/>
      <c r="I13" s="151"/>
      <c r="J13" s="151"/>
      <c r="K13" s="151"/>
      <c r="L13" s="151"/>
      <c r="M13" s="428" t="s">
        <v>182</v>
      </c>
      <c r="N13" s="428"/>
      <c r="O13" s="428"/>
      <c r="P13" s="428"/>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30" customHeight="1" thickBot="1">
      <c r="A14" s="429" t="s">
        <v>181</v>
      </c>
      <c r="B14" s="429"/>
      <c r="C14" s="429"/>
      <c r="D14" s="429"/>
      <c r="E14" s="150"/>
      <c r="F14" s="149"/>
      <c r="G14" s="149"/>
      <c r="H14" s="149"/>
      <c r="I14" s="149"/>
      <c r="J14" s="149"/>
      <c r="K14" s="149"/>
      <c r="L14" s="149"/>
      <c r="M14" s="149"/>
      <c r="N14" s="149"/>
      <c r="O14" s="149"/>
      <c r="P14" s="148"/>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30" customHeight="1" thickTop="1">
      <c r="A15" s="430" t="s">
        <v>180</v>
      </c>
      <c r="B15" s="430"/>
      <c r="C15" s="430"/>
      <c r="D15" s="430"/>
      <c r="E15" s="147"/>
      <c r="F15" s="146"/>
      <c r="G15" s="146"/>
      <c r="H15" s="146"/>
      <c r="I15" s="146"/>
      <c r="J15" s="146"/>
      <c r="K15" s="146"/>
      <c r="L15" s="146"/>
      <c r="M15" s="146"/>
      <c r="N15" s="146"/>
      <c r="O15" s="146"/>
      <c r="P15" s="14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22.5" customHeight="1">
      <c r="A16" s="430"/>
      <c r="B16" s="430"/>
      <c r="C16" s="430"/>
      <c r="D16" s="430"/>
      <c r="E16" s="431" t="s">
        <v>179</v>
      </c>
      <c r="F16" s="431"/>
      <c r="G16" s="431"/>
      <c r="H16" s="431"/>
      <c r="I16" s="431"/>
      <c r="J16" s="431"/>
      <c r="K16" s="431"/>
      <c r="L16" s="431"/>
      <c r="M16" s="431"/>
      <c r="N16" s="431"/>
      <c r="O16" s="431"/>
      <c r="P16" s="431"/>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45" customHeight="1">
      <c r="A17" s="424" t="s">
        <v>178</v>
      </c>
      <c r="B17" s="424"/>
      <c r="C17" s="424"/>
      <c r="D17" s="424"/>
      <c r="E17" s="144" t="s">
        <v>172</v>
      </c>
      <c r="F17" s="143"/>
      <c r="G17" s="425" t="s">
        <v>177</v>
      </c>
      <c r="H17" s="425"/>
      <c r="I17" s="425"/>
      <c r="J17" s="425"/>
      <c r="K17" s="425"/>
      <c r="L17" s="425"/>
      <c r="M17" s="425"/>
      <c r="N17" s="425"/>
      <c r="O17" s="425"/>
      <c r="P17" s="425"/>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45" customHeight="1">
      <c r="A18" s="424"/>
      <c r="B18" s="424"/>
      <c r="C18" s="424"/>
      <c r="D18" s="424"/>
      <c r="E18" s="144" t="s">
        <v>170</v>
      </c>
      <c r="F18" s="143"/>
      <c r="G18" s="425" t="s">
        <v>176</v>
      </c>
      <c r="H18" s="425"/>
      <c r="I18" s="425"/>
      <c r="J18" s="425"/>
      <c r="K18" s="425"/>
      <c r="L18" s="425"/>
      <c r="M18" s="425"/>
      <c r="N18" s="425"/>
      <c r="O18" s="425"/>
      <c r="P18" s="425"/>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45" customHeight="1">
      <c r="A19" s="424"/>
      <c r="B19" s="424"/>
      <c r="C19" s="424"/>
      <c r="D19" s="424"/>
      <c r="E19" s="144" t="s">
        <v>168</v>
      </c>
      <c r="F19" s="143"/>
      <c r="G19" s="425" t="s">
        <v>175</v>
      </c>
      <c r="H19" s="425"/>
      <c r="I19" s="425"/>
      <c r="J19" s="425"/>
      <c r="K19" s="425"/>
      <c r="L19" s="425"/>
      <c r="M19" s="425"/>
      <c r="N19" s="425"/>
      <c r="O19" s="425"/>
      <c r="P19" s="425"/>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45" customHeight="1">
      <c r="A20" s="424"/>
      <c r="B20" s="424"/>
      <c r="C20" s="424"/>
      <c r="D20" s="424"/>
      <c r="E20" s="144" t="s">
        <v>166</v>
      </c>
      <c r="F20" s="143"/>
      <c r="G20" s="425" t="s">
        <v>174</v>
      </c>
      <c r="H20" s="425"/>
      <c r="I20" s="425"/>
      <c r="J20" s="425"/>
      <c r="K20" s="425"/>
      <c r="L20" s="425"/>
      <c r="M20" s="425"/>
      <c r="N20" s="425"/>
      <c r="O20" s="425"/>
      <c r="P20" s="425"/>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45" customHeight="1">
      <c r="A21" s="432" t="s">
        <v>173</v>
      </c>
      <c r="B21" s="432"/>
      <c r="C21" s="432"/>
      <c r="D21" s="432"/>
      <c r="E21" s="144" t="s">
        <v>172</v>
      </c>
      <c r="F21" s="143"/>
      <c r="G21" s="425" t="s">
        <v>171</v>
      </c>
      <c r="H21" s="425"/>
      <c r="I21" s="425"/>
      <c r="J21" s="425"/>
      <c r="K21" s="425"/>
      <c r="L21" s="425"/>
      <c r="M21" s="425"/>
      <c r="N21" s="425"/>
      <c r="O21" s="425"/>
      <c r="P21" s="425"/>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45" customHeight="1">
      <c r="A22" s="432"/>
      <c r="B22" s="432"/>
      <c r="C22" s="432"/>
      <c r="D22" s="432"/>
      <c r="E22" s="144" t="s">
        <v>170</v>
      </c>
      <c r="F22" s="143"/>
      <c r="G22" s="425" t="s">
        <v>169</v>
      </c>
      <c r="H22" s="425"/>
      <c r="I22" s="425"/>
      <c r="J22" s="425"/>
      <c r="K22" s="425"/>
      <c r="L22" s="425"/>
      <c r="M22" s="425"/>
      <c r="N22" s="425"/>
      <c r="O22" s="425"/>
      <c r="P22" s="425"/>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45" customHeight="1">
      <c r="A23" s="432"/>
      <c r="B23" s="432"/>
      <c r="C23" s="432"/>
      <c r="D23" s="432"/>
      <c r="E23" s="144" t="s">
        <v>168</v>
      </c>
      <c r="F23" s="143"/>
      <c r="G23" s="425" t="s">
        <v>167</v>
      </c>
      <c r="H23" s="425"/>
      <c r="I23" s="425"/>
      <c r="J23" s="425"/>
      <c r="K23" s="425"/>
      <c r="L23" s="425"/>
      <c r="M23" s="425"/>
      <c r="N23" s="425"/>
      <c r="O23" s="425"/>
      <c r="P23" s="425"/>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45" customHeight="1">
      <c r="A24" s="432"/>
      <c r="B24" s="432"/>
      <c r="C24" s="432"/>
      <c r="D24" s="432"/>
      <c r="E24" s="144" t="s">
        <v>166</v>
      </c>
      <c r="F24" s="143"/>
      <c r="G24" s="425" t="s">
        <v>165</v>
      </c>
      <c r="H24" s="425"/>
      <c r="I24" s="425"/>
      <c r="J24" s="425"/>
      <c r="K24" s="425"/>
      <c r="L24" s="425"/>
      <c r="M24" s="425"/>
      <c r="N24" s="425"/>
      <c r="O24" s="425"/>
      <c r="P24" s="425"/>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45" customHeight="1">
      <c r="A25" s="432"/>
      <c r="B25" s="432"/>
      <c r="C25" s="432"/>
      <c r="D25" s="432"/>
      <c r="E25" s="144" t="s">
        <v>164</v>
      </c>
      <c r="F25" s="143"/>
      <c r="G25" s="425" t="s">
        <v>163</v>
      </c>
      <c r="H25" s="425"/>
      <c r="I25" s="425"/>
      <c r="J25" s="425"/>
      <c r="K25" s="425"/>
      <c r="L25" s="425"/>
      <c r="M25" s="425"/>
      <c r="N25" s="425"/>
      <c r="O25" s="425"/>
      <c r="P25" s="4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30" customHeight="1">
      <c r="A26" s="433" t="s">
        <v>162</v>
      </c>
      <c r="B26" s="433"/>
      <c r="C26" s="433"/>
      <c r="D26" s="433"/>
      <c r="E26" s="434" t="s">
        <v>161</v>
      </c>
      <c r="F26" s="434"/>
      <c r="G26" s="434"/>
      <c r="H26" s="434"/>
      <c r="I26" s="434"/>
      <c r="J26" s="434"/>
      <c r="K26" s="434"/>
      <c r="L26" s="434"/>
      <c r="M26" s="434"/>
      <c r="N26" s="434"/>
      <c r="O26" s="434"/>
      <c r="P26" s="434"/>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30" customHeight="1">
      <c r="A27" s="435" t="s">
        <v>160</v>
      </c>
      <c r="B27" s="435"/>
      <c r="C27" s="435"/>
      <c r="D27" s="435"/>
      <c r="E27" s="436" t="s">
        <v>159</v>
      </c>
      <c r="F27" s="436"/>
      <c r="G27" s="436"/>
      <c r="H27" s="436"/>
      <c r="I27" s="436"/>
      <c r="J27" s="436"/>
      <c r="K27" s="436"/>
      <c r="L27" s="436"/>
      <c r="M27" s="436"/>
      <c r="N27" s="436"/>
      <c r="O27" s="436"/>
      <c r="P27" s="436"/>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30" customHeight="1" thickBot="1">
      <c r="A28" s="437" t="s">
        <v>158</v>
      </c>
      <c r="B28" s="437"/>
      <c r="C28" s="437"/>
      <c r="D28" s="437"/>
      <c r="E28" s="437"/>
      <c r="F28" s="437"/>
      <c r="G28" s="437"/>
      <c r="H28" s="437"/>
      <c r="I28" s="437"/>
      <c r="J28" s="437"/>
      <c r="K28" s="437"/>
      <c r="L28" s="437"/>
      <c r="M28" s="438"/>
      <c r="N28" s="438"/>
      <c r="O28" s="438"/>
      <c r="P28" s="142" t="s">
        <v>157</v>
      </c>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4.25" customHeight="1">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14.75" customHeight="1">
      <c r="A30" s="141" t="s">
        <v>156</v>
      </c>
      <c r="B30" s="137" t="s">
        <v>67</v>
      </c>
      <c r="C30" s="137"/>
      <c r="D30" s="439" t="s">
        <v>155</v>
      </c>
      <c r="E30" s="439"/>
      <c r="F30" s="439"/>
      <c r="G30" s="439"/>
      <c r="H30" s="439"/>
      <c r="I30" s="439"/>
      <c r="J30" s="439"/>
      <c r="K30" s="439"/>
      <c r="L30" s="439"/>
      <c r="M30" s="439"/>
      <c r="N30" s="439"/>
      <c r="O30" s="439"/>
      <c r="P30" s="439"/>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s="140" customFormat="1" ht="15" customHeight="1">
      <c r="A31" s="138"/>
      <c r="B31" s="137" t="s">
        <v>68</v>
      </c>
      <c r="C31" s="137"/>
      <c r="D31" s="439" t="s">
        <v>154</v>
      </c>
      <c r="E31" s="439"/>
      <c r="F31" s="439"/>
      <c r="G31" s="439"/>
      <c r="H31" s="439"/>
      <c r="I31" s="439"/>
      <c r="J31" s="439"/>
      <c r="K31" s="439"/>
      <c r="L31" s="439"/>
      <c r="M31" s="439"/>
      <c r="N31" s="439"/>
      <c r="O31" s="439"/>
      <c r="P31" s="439"/>
    </row>
    <row r="32" spans="1:256" ht="39" customHeight="1">
      <c r="A32" s="138"/>
      <c r="B32" s="137" t="s">
        <v>48</v>
      </c>
      <c r="C32" s="137"/>
      <c r="D32" s="440" t="s">
        <v>153</v>
      </c>
      <c r="E32" s="440"/>
      <c r="F32" s="440"/>
      <c r="G32" s="440"/>
      <c r="H32" s="440"/>
      <c r="I32" s="440"/>
      <c r="J32" s="440"/>
      <c r="K32" s="440"/>
      <c r="L32" s="440"/>
      <c r="M32" s="440"/>
      <c r="N32" s="440"/>
      <c r="O32" s="440"/>
      <c r="P32" s="440"/>
    </row>
    <row r="33" spans="1:16" ht="15" customHeight="1">
      <c r="A33" s="138"/>
      <c r="B33" s="137" t="s">
        <v>49</v>
      </c>
      <c r="C33" s="137"/>
      <c r="D33" s="139" t="s">
        <v>152</v>
      </c>
      <c r="E33" s="139"/>
      <c r="F33" s="139"/>
      <c r="G33" s="139"/>
      <c r="H33" s="139"/>
      <c r="I33" s="139"/>
      <c r="J33" s="139"/>
      <c r="K33" s="139"/>
      <c r="L33" s="139"/>
      <c r="M33" s="139"/>
      <c r="N33" s="441" t="s">
        <v>151</v>
      </c>
      <c r="O33" s="441"/>
      <c r="P33" s="441"/>
    </row>
    <row r="34" spans="1:16" ht="40.5" customHeight="1">
      <c r="A34" s="138"/>
      <c r="B34" s="137" t="s">
        <v>50</v>
      </c>
      <c r="C34" s="137"/>
      <c r="D34" s="442" t="s">
        <v>150</v>
      </c>
      <c r="E34" s="442"/>
      <c r="F34" s="442"/>
      <c r="G34" s="442"/>
      <c r="H34" s="442"/>
      <c r="I34" s="442"/>
      <c r="J34" s="442"/>
      <c r="K34" s="442"/>
      <c r="L34" s="442"/>
      <c r="M34" s="442"/>
      <c r="N34" s="443"/>
      <c r="O34" s="443"/>
      <c r="P34" s="443"/>
    </row>
    <row r="35" spans="1:16" ht="63" customHeight="1">
      <c r="A35" s="138"/>
      <c r="B35" s="137" t="s">
        <v>80</v>
      </c>
      <c r="C35" s="137"/>
      <c r="D35" s="442" t="s">
        <v>149</v>
      </c>
      <c r="E35" s="442"/>
      <c r="F35" s="442"/>
      <c r="G35" s="442"/>
      <c r="H35" s="442"/>
      <c r="I35" s="442"/>
      <c r="J35" s="442"/>
      <c r="K35" s="442"/>
      <c r="L35" s="442"/>
      <c r="M35" s="442"/>
      <c r="N35" s="443"/>
      <c r="O35" s="443"/>
      <c r="P35" s="443"/>
    </row>
    <row r="36" spans="1:16" ht="30" customHeight="1">
      <c r="B36" s="137" t="s">
        <v>81</v>
      </c>
      <c r="C36" s="137"/>
      <c r="D36" s="444" t="s">
        <v>148</v>
      </c>
      <c r="E36" s="444"/>
      <c r="F36" s="444"/>
      <c r="G36" s="444"/>
      <c r="H36" s="444"/>
      <c r="I36" s="444"/>
      <c r="J36" s="444"/>
      <c r="K36" s="444"/>
      <c r="L36" s="444"/>
      <c r="M36" s="444"/>
      <c r="N36" s="443"/>
      <c r="O36" s="443"/>
      <c r="P36" s="443"/>
    </row>
    <row r="37" spans="1:16" ht="15" customHeight="1">
      <c r="B37" s="137" t="s">
        <v>82</v>
      </c>
      <c r="C37" s="137"/>
      <c r="D37" s="136" t="s">
        <v>147</v>
      </c>
      <c r="N37" s="443"/>
      <c r="O37" s="443"/>
      <c r="P37" s="443"/>
    </row>
  </sheetData>
  <sheetProtection selectLockedCells="1" selectUnlockedCells="1"/>
  <mergeCells count="31">
    <mergeCell ref="D30:P30"/>
    <mergeCell ref="D31:P31"/>
    <mergeCell ref="D32:P32"/>
    <mergeCell ref="N33:P33"/>
    <mergeCell ref="D34:M34"/>
    <mergeCell ref="N34:P37"/>
    <mergeCell ref="D35:M35"/>
    <mergeCell ref="D36:M36"/>
    <mergeCell ref="A26:D26"/>
    <mergeCell ref="E26:P26"/>
    <mergeCell ref="A27:D27"/>
    <mergeCell ref="E27:P27"/>
    <mergeCell ref="A28:L28"/>
    <mergeCell ref="M28:O28"/>
    <mergeCell ref="A21:D25"/>
    <mergeCell ref="G21:P21"/>
    <mergeCell ref="G22:P22"/>
    <mergeCell ref="G23:P23"/>
    <mergeCell ref="G24:P24"/>
    <mergeCell ref="G25:P25"/>
    <mergeCell ref="A2:P2"/>
    <mergeCell ref="A13:D13"/>
    <mergeCell ref="M13:P13"/>
    <mergeCell ref="A14:D14"/>
    <mergeCell ref="A15:D16"/>
    <mergeCell ref="E16:P16"/>
    <mergeCell ref="A17:D20"/>
    <mergeCell ref="G17:P17"/>
    <mergeCell ref="G18:P18"/>
    <mergeCell ref="G19:P19"/>
    <mergeCell ref="G20:P20"/>
  </mergeCells>
  <phoneticPr fontId="4"/>
  <dataValidations count="1">
    <dataValidation type="list" allowBlank="1" showErrorMessage="1" sqref="F17:F25 JB17:JB25 SX17:SX25 ACT17:ACT25 AMP17:AMP25 AWL17:AWL25 BGH17:BGH25 BQD17:BQD25 BZZ17:BZZ25 CJV17:CJV25 CTR17:CTR25 DDN17:DDN25 DNJ17:DNJ25 DXF17:DXF25 EHB17:EHB25 EQX17:EQX25 FAT17:FAT25 FKP17:FKP25 FUL17:FUL25 GEH17:GEH25 GOD17:GOD25 GXZ17:GXZ25 HHV17:HHV25 HRR17:HRR25 IBN17:IBN25 ILJ17:ILJ25 IVF17:IVF25 JFB17:JFB25 JOX17:JOX25 JYT17:JYT25 KIP17:KIP25 KSL17:KSL25 LCH17:LCH25 LMD17:LMD25 LVZ17:LVZ25 MFV17:MFV25 MPR17:MPR25 MZN17:MZN25 NJJ17:NJJ25 NTF17:NTF25 ODB17:ODB25 OMX17:OMX25 OWT17:OWT25 PGP17:PGP25 PQL17:PQL25 QAH17:QAH25 QKD17:QKD25 QTZ17:QTZ25 RDV17:RDV25 RNR17:RNR25 RXN17:RXN25 SHJ17:SHJ25 SRF17:SRF25 TBB17:TBB25 TKX17:TKX25 TUT17:TUT25 UEP17:UEP25 UOL17:UOL25 UYH17:UYH25 VID17:VID25 VRZ17:VRZ25 WBV17:WBV25 WLR17:WLR25 WVN17:WVN25 F65553:F65561 JB65553:JB65561 SX65553:SX65561 ACT65553:ACT65561 AMP65553:AMP65561 AWL65553:AWL65561 BGH65553:BGH65561 BQD65553:BQD65561 BZZ65553:BZZ65561 CJV65553:CJV65561 CTR65553:CTR65561 DDN65553:DDN65561 DNJ65553:DNJ65561 DXF65553:DXF65561 EHB65553:EHB65561 EQX65553:EQX65561 FAT65553:FAT65561 FKP65553:FKP65561 FUL65553:FUL65561 GEH65553:GEH65561 GOD65553:GOD65561 GXZ65553:GXZ65561 HHV65553:HHV65561 HRR65553:HRR65561 IBN65553:IBN65561 ILJ65553:ILJ65561 IVF65553:IVF65561 JFB65553:JFB65561 JOX65553:JOX65561 JYT65553:JYT65561 KIP65553:KIP65561 KSL65553:KSL65561 LCH65553:LCH65561 LMD65553:LMD65561 LVZ65553:LVZ65561 MFV65553:MFV65561 MPR65553:MPR65561 MZN65553:MZN65561 NJJ65553:NJJ65561 NTF65553:NTF65561 ODB65553:ODB65561 OMX65553:OMX65561 OWT65553:OWT65561 PGP65553:PGP65561 PQL65553:PQL65561 QAH65553:QAH65561 QKD65553:QKD65561 QTZ65553:QTZ65561 RDV65553:RDV65561 RNR65553:RNR65561 RXN65553:RXN65561 SHJ65553:SHJ65561 SRF65553:SRF65561 TBB65553:TBB65561 TKX65553:TKX65561 TUT65553:TUT65561 UEP65553:UEP65561 UOL65553:UOL65561 UYH65553:UYH65561 VID65553:VID65561 VRZ65553:VRZ65561 WBV65553:WBV65561 WLR65553:WLR65561 WVN65553:WVN65561 F131089:F131097 JB131089:JB131097 SX131089:SX131097 ACT131089:ACT131097 AMP131089:AMP131097 AWL131089:AWL131097 BGH131089:BGH131097 BQD131089:BQD131097 BZZ131089:BZZ131097 CJV131089:CJV131097 CTR131089:CTR131097 DDN131089:DDN131097 DNJ131089:DNJ131097 DXF131089:DXF131097 EHB131089:EHB131097 EQX131089:EQX131097 FAT131089:FAT131097 FKP131089:FKP131097 FUL131089:FUL131097 GEH131089:GEH131097 GOD131089:GOD131097 GXZ131089:GXZ131097 HHV131089:HHV131097 HRR131089:HRR131097 IBN131089:IBN131097 ILJ131089:ILJ131097 IVF131089:IVF131097 JFB131089:JFB131097 JOX131089:JOX131097 JYT131089:JYT131097 KIP131089:KIP131097 KSL131089:KSL131097 LCH131089:LCH131097 LMD131089:LMD131097 LVZ131089:LVZ131097 MFV131089:MFV131097 MPR131089:MPR131097 MZN131089:MZN131097 NJJ131089:NJJ131097 NTF131089:NTF131097 ODB131089:ODB131097 OMX131089:OMX131097 OWT131089:OWT131097 PGP131089:PGP131097 PQL131089:PQL131097 QAH131089:QAH131097 QKD131089:QKD131097 QTZ131089:QTZ131097 RDV131089:RDV131097 RNR131089:RNR131097 RXN131089:RXN131097 SHJ131089:SHJ131097 SRF131089:SRF131097 TBB131089:TBB131097 TKX131089:TKX131097 TUT131089:TUT131097 UEP131089:UEP131097 UOL131089:UOL131097 UYH131089:UYH131097 VID131089:VID131097 VRZ131089:VRZ131097 WBV131089:WBV131097 WLR131089:WLR131097 WVN131089:WVN131097 F196625:F196633 JB196625:JB196633 SX196625:SX196633 ACT196625:ACT196633 AMP196625:AMP196633 AWL196625:AWL196633 BGH196625:BGH196633 BQD196625:BQD196633 BZZ196625:BZZ196633 CJV196625:CJV196633 CTR196625:CTR196633 DDN196625:DDN196633 DNJ196625:DNJ196633 DXF196625:DXF196633 EHB196625:EHB196633 EQX196625:EQX196633 FAT196625:FAT196633 FKP196625:FKP196633 FUL196625:FUL196633 GEH196625:GEH196633 GOD196625:GOD196633 GXZ196625:GXZ196633 HHV196625:HHV196633 HRR196625:HRR196633 IBN196625:IBN196633 ILJ196625:ILJ196633 IVF196625:IVF196633 JFB196625:JFB196633 JOX196625:JOX196633 JYT196625:JYT196633 KIP196625:KIP196633 KSL196625:KSL196633 LCH196625:LCH196633 LMD196625:LMD196633 LVZ196625:LVZ196633 MFV196625:MFV196633 MPR196625:MPR196633 MZN196625:MZN196633 NJJ196625:NJJ196633 NTF196625:NTF196633 ODB196625:ODB196633 OMX196625:OMX196633 OWT196625:OWT196633 PGP196625:PGP196633 PQL196625:PQL196633 QAH196625:QAH196633 QKD196625:QKD196633 QTZ196625:QTZ196633 RDV196625:RDV196633 RNR196625:RNR196633 RXN196625:RXN196633 SHJ196625:SHJ196633 SRF196625:SRF196633 TBB196625:TBB196633 TKX196625:TKX196633 TUT196625:TUT196633 UEP196625:UEP196633 UOL196625:UOL196633 UYH196625:UYH196633 VID196625:VID196633 VRZ196625:VRZ196633 WBV196625:WBV196633 WLR196625:WLR196633 WVN196625:WVN196633 F262161:F262169 JB262161:JB262169 SX262161:SX262169 ACT262161:ACT262169 AMP262161:AMP262169 AWL262161:AWL262169 BGH262161:BGH262169 BQD262161:BQD262169 BZZ262161:BZZ262169 CJV262161:CJV262169 CTR262161:CTR262169 DDN262161:DDN262169 DNJ262161:DNJ262169 DXF262161:DXF262169 EHB262161:EHB262169 EQX262161:EQX262169 FAT262161:FAT262169 FKP262161:FKP262169 FUL262161:FUL262169 GEH262161:GEH262169 GOD262161:GOD262169 GXZ262161:GXZ262169 HHV262161:HHV262169 HRR262161:HRR262169 IBN262161:IBN262169 ILJ262161:ILJ262169 IVF262161:IVF262169 JFB262161:JFB262169 JOX262161:JOX262169 JYT262161:JYT262169 KIP262161:KIP262169 KSL262161:KSL262169 LCH262161:LCH262169 LMD262161:LMD262169 LVZ262161:LVZ262169 MFV262161:MFV262169 MPR262161:MPR262169 MZN262161:MZN262169 NJJ262161:NJJ262169 NTF262161:NTF262169 ODB262161:ODB262169 OMX262161:OMX262169 OWT262161:OWT262169 PGP262161:PGP262169 PQL262161:PQL262169 QAH262161:QAH262169 QKD262161:QKD262169 QTZ262161:QTZ262169 RDV262161:RDV262169 RNR262161:RNR262169 RXN262161:RXN262169 SHJ262161:SHJ262169 SRF262161:SRF262169 TBB262161:TBB262169 TKX262161:TKX262169 TUT262161:TUT262169 UEP262161:UEP262169 UOL262161:UOL262169 UYH262161:UYH262169 VID262161:VID262169 VRZ262161:VRZ262169 WBV262161:WBV262169 WLR262161:WLR262169 WVN262161:WVN262169 F327697:F327705 JB327697:JB327705 SX327697:SX327705 ACT327697:ACT327705 AMP327697:AMP327705 AWL327697:AWL327705 BGH327697:BGH327705 BQD327697:BQD327705 BZZ327697:BZZ327705 CJV327697:CJV327705 CTR327697:CTR327705 DDN327697:DDN327705 DNJ327697:DNJ327705 DXF327697:DXF327705 EHB327697:EHB327705 EQX327697:EQX327705 FAT327697:FAT327705 FKP327697:FKP327705 FUL327697:FUL327705 GEH327697:GEH327705 GOD327697:GOD327705 GXZ327697:GXZ327705 HHV327697:HHV327705 HRR327697:HRR327705 IBN327697:IBN327705 ILJ327697:ILJ327705 IVF327697:IVF327705 JFB327697:JFB327705 JOX327697:JOX327705 JYT327697:JYT327705 KIP327697:KIP327705 KSL327697:KSL327705 LCH327697:LCH327705 LMD327697:LMD327705 LVZ327697:LVZ327705 MFV327697:MFV327705 MPR327697:MPR327705 MZN327697:MZN327705 NJJ327697:NJJ327705 NTF327697:NTF327705 ODB327697:ODB327705 OMX327697:OMX327705 OWT327697:OWT327705 PGP327697:PGP327705 PQL327697:PQL327705 QAH327697:QAH327705 QKD327697:QKD327705 QTZ327697:QTZ327705 RDV327697:RDV327705 RNR327697:RNR327705 RXN327697:RXN327705 SHJ327697:SHJ327705 SRF327697:SRF327705 TBB327697:TBB327705 TKX327697:TKX327705 TUT327697:TUT327705 UEP327697:UEP327705 UOL327697:UOL327705 UYH327697:UYH327705 VID327697:VID327705 VRZ327697:VRZ327705 WBV327697:WBV327705 WLR327697:WLR327705 WVN327697:WVN327705 F393233:F393241 JB393233:JB393241 SX393233:SX393241 ACT393233:ACT393241 AMP393233:AMP393241 AWL393233:AWL393241 BGH393233:BGH393241 BQD393233:BQD393241 BZZ393233:BZZ393241 CJV393233:CJV393241 CTR393233:CTR393241 DDN393233:DDN393241 DNJ393233:DNJ393241 DXF393233:DXF393241 EHB393233:EHB393241 EQX393233:EQX393241 FAT393233:FAT393241 FKP393233:FKP393241 FUL393233:FUL393241 GEH393233:GEH393241 GOD393233:GOD393241 GXZ393233:GXZ393241 HHV393233:HHV393241 HRR393233:HRR393241 IBN393233:IBN393241 ILJ393233:ILJ393241 IVF393233:IVF393241 JFB393233:JFB393241 JOX393233:JOX393241 JYT393233:JYT393241 KIP393233:KIP393241 KSL393233:KSL393241 LCH393233:LCH393241 LMD393233:LMD393241 LVZ393233:LVZ393241 MFV393233:MFV393241 MPR393233:MPR393241 MZN393233:MZN393241 NJJ393233:NJJ393241 NTF393233:NTF393241 ODB393233:ODB393241 OMX393233:OMX393241 OWT393233:OWT393241 PGP393233:PGP393241 PQL393233:PQL393241 QAH393233:QAH393241 QKD393233:QKD393241 QTZ393233:QTZ393241 RDV393233:RDV393241 RNR393233:RNR393241 RXN393233:RXN393241 SHJ393233:SHJ393241 SRF393233:SRF393241 TBB393233:TBB393241 TKX393233:TKX393241 TUT393233:TUT393241 UEP393233:UEP393241 UOL393233:UOL393241 UYH393233:UYH393241 VID393233:VID393241 VRZ393233:VRZ393241 WBV393233:WBV393241 WLR393233:WLR393241 WVN393233:WVN393241 F458769:F458777 JB458769:JB458777 SX458769:SX458777 ACT458769:ACT458777 AMP458769:AMP458777 AWL458769:AWL458777 BGH458769:BGH458777 BQD458769:BQD458777 BZZ458769:BZZ458777 CJV458769:CJV458777 CTR458769:CTR458777 DDN458769:DDN458777 DNJ458769:DNJ458777 DXF458769:DXF458777 EHB458769:EHB458777 EQX458769:EQX458777 FAT458769:FAT458777 FKP458769:FKP458777 FUL458769:FUL458777 GEH458769:GEH458777 GOD458769:GOD458777 GXZ458769:GXZ458777 HHV458769:HHV458777 HRR458769:HRR458777 IBN458769:IBN458777 ILJ458769:ILJ458777 IVF458769:IVF458777 JFB458769:JFB458777 JOX458769:JOX458777 JYT458769:JYT458777 KIP458769:KIP458777 KSL458769:KSL458777 LCH458769:LCH458777 LMD458769:LMD458777 LVZ458769:LVZ458777 MFV458769:MFV458777 MPR458769:MPR458777 MZN458769:MZN458777 NJJ458769:NJJ458777 NTF458769:NTF458777 ODB458769:ODB458777 OMX458769:OMX458777 OWT458769:OWT458777 PGP458769:PGP458777 PQL458769:PQL458777 QAH458769:QAH458777 QKD458769:QKD458777 QTZ458769:QTZ458777 RDV458769:RDV458777 RNR458769:RNR458777 RXN458769:RXN458777 SHJ458769:SHJ458777 SRF458769:SRF458777 TBB458769:TBB458777 TKX458769:TKX458777 TUT458769:TUT458777 UEP458769:UEP458777 UOL458769:UOL458777 UYH458769:UYH458777 VID458769:VID458777 VRZ458769:VRZ458777 WBV458769:WBV458777 WLR458769:WLR458777 WVN458769:WVN458777 F524305:F524313 JB524305:JB524313 SX524305:SX524313 ACT524305:ACT524313 AMP524305:AMP524313 AWL524305:AWL524313 BGH524305:BGH524313 BQD524305:BQD524313 BZZ524305:BZZ524313 CJV524305:CJV524313 CTR524305:CTR524313 DDN524305:DDN524313 DNJ524305:DNJ524313 DXF524305:DXF524313 EHB524305:EHB524313 EQX524305:EQX524313 FAT524305:FAT524313 FKP524305:FKP524313 FUL524305:FUL524313 GEH524305:GEH524313 GOD524305:GOD524313 GXZ524305:GXZ524313 HHV524305:HHV524313 HRR524305:HRR524313 IBN524305:IBN524313 ILJ524305:ILJ524313 IVF524305:IVF524313 JFB524305:JFB524313 JOX524305:JOX524313 JYT524305:JYT524313 KIP524305:KIP524313 KSL524305:KSL524313 LCH524305:LCH524313 LMD524305:LMD524313 LVZ524305:LVZ524313 MFV524305:MFV524313 MPR524305:MPR524313 MZN524305:MZN524313 NJJ524305:NJJ524313 NTF524305:NTF524313 ODB524305:ODB524313 OMX524305:OMX524313 OWT524305:OWT524313 PGP524305:PGP524313 PQL524305:PQL524313 QAH524305:QAH524313 QKD524305:QKD524313 QTZ524305:QTZ524313 RDV524305:RDV524313 RNR524305:RNR524313 RXN524305:RXN524313 SHJ524305:SHJ524313 SRF524305:SRF524313 TBB524305:TBB524313 TKX524305:TKX524313 TUT524305:TUT524313 UEP524305:UEP524313 UOL524305:UOL524313 UYH524305:UYH524313 VID524305:VID524313 VRZ524305:VRZ524313 WBV524305:WBV524313 WLR524305:WLR524313 WVN524305:WVN524313 F589841:F589849 JB589841:JB589849 SX589841:SX589849 ACT589841:ACT589849 AMP589841:AMP589849 AWL589841:AWL589849 BGH589841:BGH589849 BQD589841:BQD589849 BZZ589841:BZZ589849 CJV589841:CJV589849 CTR589841:CTR589849 DDN589841:DDN589849 DNJ589841:DNJ589849 DXF589841:DXF589849 EHB589841:EHB589849 EQX589841:EQX589849 FAT589841:FAT589849 FKP589841:FKP589849 FUL589841:FUL589849 GEH589841:GEH589849 GOD589841:GOD589849 GXZ589841:GXZ589849 HHV589841:HHV589849 HRR589841:HRR589849 IBN589841:IBN589849 ILJ589841:ILJ589849 IVF589841:IVF589849 JFB589841:JFB589849 JOX589841:JOX589849 JYT589841:JYT589849 KIP589841:KIP589849 KSL589841:KSL589849 LCH589841:LCH589849 LMD589841:LMD589849 LVZ589841:LVZ589849 MFV589841:MFV589849 MPR589841:MPR589849 MZN589841:MZN589849 NJJ589841:NJJ589849 NTF589841:NTF589849 ODB589841:ODB589849 OMX589841:OMX589849 OWT589841:OWT589849 PGP589841:PGP589849 PQL589841:PQL589849 QAH589841:QAH589849 QKD589841:QKD589849 QTZ589841:QTZ589849 RDV589841:RDV589849 RNR589841:RNR589849 RXN589841:RXN589849 SHJ589841:SHJ589849 SRF589841:SRF589849 TBB589841:TBB589849 TKX589841:TKX589849 TUT589841:TUT589849 UEP589841:UEP589849 UOL589841:UOL589849 UYH589841:UYH589849 VID589841:VID589849 VRZ589841:VRZ589849 WBV589841:WBV589849 WLR589841:WLR589849 WVN589841:WVN589849 F655377:F655385 JB655377:JB655385 SX655377:SX655385 ACT655377:ACT655385 AMP655377:AMP655385 AWL655377:AWL655385 BGH655377:BGH655385 BQD655377:BQD655385 BZZ655377:BZZ655385 CJV655377:CJV655385 CTR655377:CTR655385 DDN655377:DDN655385 DNJ655377:DNJ655385 DXF655377:DXF655385 EHB655377:EHB655385 EQX655377:EQX655385 FAT655377:FAT655385 FKP655377:FKP655385 FUL655377:FUL655385 GEH655377:GEH655385 GOD655377:GOD655385 GXZ655377:GXZ655385 HHV655377:HHV655385 HRR655377:HRR655385 IBN655377:IBN655385 ILJ655377:ILJ655385 IVF655377:IVF655385 JFB655377:JFB655385 JOX655377:JOX655385 JYT655377:JYT655385 KIP655377:KIP655385 KSL655377:KSL655385 LCH655377:LCH655385 LMD655377:LMD655385 LVZ655377:LVZ655385 MFV655377:MFV655385 MPR655377:MPR655385 MZN655377:MZN655385 NJJ655377:NJJ655385 NTF655377:NTF655385 ODB655377:ODB655385 OMX655377:OMX655385 OWT655377:OWT655385 PGP655377:PGP655385 PQL655377:PQL655385 QAH655377:QAH655385 QKD655377:QKD655385 QTZ655377:QTZ655385 RDV655377:RDV655385 RNR655377:RNR655385 RXN655377:RXN655385 SHJ655377:SHJ655385 SRF655377:SRF655385 TBB655377:TBB655385 TKX655377:TKX655385 TUT655377:TUT655385 UEP655377:UEP655385 UOL655377:UOL655385 UYH655377:UYH655385 VID655377:VID655385 VRZ655377:VRZ655385 WBV655377:WBV655385 WLR655377:WLR655385 WVN655377:WVN655385 F720913:F720921 JB720913:JB720921 SX720913:SX720921 ACT720913:ACT720921 AMP720913:AMP720921 AWL720913:AWL720921 BGH720913:BGH720921 BQD720913:BQD720921 BZZ720913:BZZ720921 CJV720913:CJV720921 CTR720913:CTR720921 DDN720913:DDN720921 DNJ720913:DNJ720921 DXF720913:DXF720921 EHB720913:EHB720921 EQX720913:EQX720921 FAT720913:FAT720921 FKP720913:FKP720921 FUL720913:FUL720921 GEH720913:GEH720921 GOD720913:GOD720921 GXZ720913:GXZ720921 HHV720913:HHV720921 HRR720913:HRR720921 IBN720913:IBN720921 ILJ720913:ILJ720921 IVF720913:IVF720921 JFB720913:JFB720921 JOX720913:JOX720921 JYT720913:JYT720921 KIP720913:KIP720921 KSL720913:KSL720921 LCH720913:LCH720921 LMD720913:LMD720921 LVZ720913:LVZ720921 MFV720913:MFV720921 MPR720913:MPR720921 MZN720913:MZN720921 NJJ720913:NJJ720921 NTF720913:NTF720921 ODB720913:ODB720921 OMX720913:OMX720921 OWT720913:OWT720921 PGP720913:PGP720921 PQL720913:PQL720921 QAH720913:QAH720921 QKD720913:QKD720921 QTZ720913:QTZ720921 RDV720913:RDV720921 RNR720913:RNR720921 RXN720913:RXN720921 SHJ720913:SHJ720921 SRF720913:SRF720921 TBB720913:TBB720921 TKX720913:TKX720921 TUT720913:TUT720921 UEP720913:UEP720921 UOL720913:UOL720921 UYH720913:UYH720921 VID720913:VID720921 VRZ720913:VRZ720921 WBV720913:WBV720921 WLR720913:WLR720921 WVN720913:WVN720921 F786449:F786457 JB786449:JB786457 SX786449:SX786457 ACT786449:ACT786457 AMP786449:AMP786457 AWL786449:AWL786457 BGH786449:BGH786457 BQD786449:BQD786457 BZZ786449:BZZ786457 CJV786449:CJV786457 CTR786449:CTR786457 DDN786449:DDN786457 DNJ786449:DNJ786457 DXF786449:DXF786457 EHB786449:EHB786457 EQX786449:EQX786457 FAT786449:FAT786457 FKP786449:FKP786457 FUL786449:FUL786457 GEH786449:GEH786457 GOD786449:GOD786457 GXZ786449:GXZ786457 HHV786449:HHV786457 HRR786449:HRR786457 IBN786449:IBN786457 ILJ786449:ILJ786457 IVF786449:IVF786457 JFB786449:JFB786457 JOX786449:JOX786457 JYT786449:JYT786457 KIP786449:KIP786457 KSL786449:KSL786457 LCH786449:LCH786457 LMD786449:LMD786457 LVZ786449:LVZ786457 MFV786449:MFV786457 MPR786449:MPR786457 MZN786449:MZN786457 NJJ786449:NJJ786457 NTF786449:NTF786457 ODB786449:ODB786457 OMX786449:OMX786457 OWT786449:OWT786457 PGP786449:PGP786457 PQL786449:PQL786457 QAH786449:QAH786457 QKD786449:QKD786457 QTZ786449:QTZ786457 RDV786449:RDV786457 RNR786449:RNR786457 RXN786449:RXN786457 SHJ786449:SHJ786457 SRF786449:SRF786457 TBB786449:TBB786457 TKX786449:TKX786457 TUT786449:TUT786457 UEP786449:UEP786457 UOL786449:UOL786457 UYH786449:UYH786457 VID786449:VID786457 VRZ786449:VRZ786457 WBV786449:WBV786457 WLR786449:WLR786457 WVN786449:WVN786457 F851985:F851993 JB851985:JB851993 SX851985:SX851993 ACT851985:ACT851993 AMP851985:AMP851993 AWL851985:AWL851993 BGH851985:BGH851993 BQD851985:BQD851993 BZZ851985:BZZ851993 CJV851985:CJV851993 CTR851985:CTR851993 DDN851985:DDN851993 DNJ851985:DNJ851993 DXF851985:DXF851993 EHB851985:EHB851993 EQX851985:EQX851993 FAT851985:FAT851993 FKP851985:FKP851993 FUL851985:FUL851993 GEH851985:GEH851993 GOD851985:GOD851993 GXZ851985:GXZ851993 HHV851985:HHV851993 HRR851985:HRR851993 IBN851985:IBN851993 ILJ851985:ILJ851993 IVF851985:IVF851993 JFB851985:JFB851993 JOX851985:JOX851993 JYT851985:JYT851993 KIP851985:KIP851993 KSL851985:KSL851993 LCH851985:LCH851993 LMD851985:LMD851993 LVZ851985:LVZ851993 MFV851985:MFV851993 MPR851985:MPR851993 MZN851985:MZN851993 NJJ851985:NJJ851993 NTF851985:NTF851993 ODB851985:ODB851993 OMX851985:OMX851993 OWT851985:OWT851993 PGP851985:PGP851993 PQL851985:PQL851993 QAH851985:QAH851993 QKD851985:QKD851993 QTZ851985:QTZ851993 RDV851985:RDV851993 RNR851985:RNR851993 RXN851985:RXN851993 SHJ851985:SHJ851993 SRF851985:SRF851993 TBB851985:TBB851993 TKX851985:TKX851993 TUT851985:TUT851993 UEP851985:UEP851993 UOL851985:UOL851993 UYH851985:UYH851993 VID851985:VID851993 VRZ851985:VRZ851993 WBV851985:WBV851993 WLR851985:WLR851993 WVN851985:WVN851993 F917521:F917529 JB917521:JB917529 SX917521:SX917529 ACT917521:ACT917529 AMP917521:AMP917529 AWL917521:AWL917529 BGH917521:BGH917529 BQD917521:BQD917529 BZZ917521:BZZ917529 CJV917521:CJV917529 CTR917521:CTR917529 DDN917521:DDN917529 DNJ917521:DNJ917529 DXF917521:DXF917529 EHB917521:EHB917529 EQX917521:EQX917529 FAT917521:FAT917529 FKP917521:FKP917529 FUL917521:FUL917529 GEH917521:GEH917529 GOD917521:GOD917529 GXZ917521:GXZ917529 HHV917521:HHV917529 HRR917521:HRR917529 IBN917521:IBN917529 ILJ917521:ILJ917529 IVF917521:IVF917529 JFB917521:JFB917529 JOX917521:JOX917529 JYT917521:JYT917529 KIP917521:KIP917529 KSL917521:KSL917529 LCH917521:LCH917529 LMD917521:LMD917529 LVZ917521:LVZ917529 MFV917521:MFV917529 MPR917521:MPR917529 MZN917521:MZN917529 NJJ917521:NJJ917529 NTF917521:NTF917529 ODB917521:ODB917529 OMX917521:OMX917529 OWT917521:OWT917529 PGP917521:PGP917529 PQL917521:PQL917529 QAH917521:QAH917529 QKD917521:QKD917529 QTZ917521:QTZ917529 RDV917521:RDV917529 RNR917521:RNR917529 RXN917521:RXN917529 SHJ917521:SHJ917529 SRF917521:SRF917529 TBB917521:TBB917529 TKX917521:TKX917529 TUT917521:TUT917529 UEP917521:UEP917529 UOL917521:UOL917529 UYH917521:UYH917529 VID917521:VID917529 VRZ917521:VRZ917529 WBV917521:WBV917529 WLR917521:WLR917529 WVN917521:WVN917529 F983057:F983065 JB983057:JB983065 SX983057:SX983065 ACT983057:ACT983065 AMP983057:AMP983065 AWL983057:AWL983065 BGH983057:BGH983065 BQD983057:BQD983065 BZZ983057:BZZ983065 CJV983057:CJV983065 CTR983057:CTR983065 DDN983057:DDN983065 DNJ983057:DNJ983065 DXF983057:DXF983065 EHB983057:EHB983065 EQX983057:EQX983065 FAT983057:FAT983065 FKP983057:FKP983065 FUL983057:FUL983065 GEH983057:GEH983065 GOD983057:GOD983065 GXZ983057:GXZ983065 HHV983057:HHV983065 HRR983057:HRR983065 IBN983057:IBN983065 ILJ983057:ILJ983065 IVF983057:IVF983065 JFB983057:JFB983065 JOX983057:JOX983065 JYT983057:JYT983065 KIP983057:KIP983065 KSL983057:KSL983065 LCH983057:LCH983065 LMD983057:LMD983065 LVZ983057:LVZ983065 MFV983057:MFV983065 MPR983057:MPR983065 MZN983057:MZN983065 NJJ983057:NJJ983065 NTF983057:NTF983065 ODB983057:ODB983065 OMX983057:OMX983065 OWT983057:OWT983065 PGP983057:PGP983065 PQL983057:PQL983065 QAH983057:QAH983065 QKD983057:QKD983065 QTZ983057:QTZ983065 RDV983057:RDV983065 RNR983057:RNR983065 RXN983057:RXN983065 SHJ983057:SHJ983065 SRF983057:SRF983065 TBB983057:TBB983065 TKX983057:TKX983065 TUT983057:TUT983065 UEP983057:UEP983065 UOL983057:UOL983065 UYH983057:UYH983065 VID983057:VID983065 VRZ983057:VRZ983065 WBV983057:WBV983065 WLR983057:WLR983065 WVN983057:WVN983065" xr:uid="{776CEFC2-DA8E-4518-937A-537D6D4DCAC5}">
      <formula1>"○,　"</formula1>
      <formula2>0</formula2>
    </dataValidation>
  </dataValidations>
  <pageMargins left="0.59027777777777779" right="0.59027777777777779" top="0.59027777777777779" bottom="0.59027777777777779" header="0.51180555555555551" footer="0.51180555555555551"/>
  <pageSetup paperSize="9" scale="68" firstPageNumber="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6"/>
  <sheetViews>
    <sheetView view="pageBreakPreview" zoomScaleNormal="100" zoomScaleSheetLayoutView="100" workbookViewId="0"/>
  </sheetViews>
  <sheetFormatPr defaultColWidth="9" defaultRowHeight="13.5"/>
  <cols>
    <col min="1" max="8" width="9" style="15" customWidth="1"/>
    <col min="9" max="9" width="12.5" style="15" customWidth="1"/>
    <col min="10" max="16384" width="9" style="15"/>
  </cols>
  <sheetData>
    <row r="1" spans="1:9" ht="17.25">
      <c r="A1" s="16" t="s">
        <v>37</v>
      </c>
    </row>
    <row r="2" spans="1:9" ht="17.25">
      <c r="A2" s="16"/>
    </row>
    <row r="3" spans="1:9" ht="14.25">
      <c r="A3" s="445" t="s">
        <v>0</v>
      </c>
      <c r="B3" s="445"/>
      <c r="C3" s="445"/>
      <c r="D3" s="445"/>
      <c r="E3" s="445"/>
      <c r="F3" s="445"/>
      <c r="G3" s="445"/>
      <c r="H3" s="445"/>
      <c r="I3" s="445"/>
    </row>
    <row r="4" spans="1:9" ht="15" thickBot="1">
      <c r="B4" s="47"/>
      <c r="C4" s="47"/>
      <c r="D4" s="47"/>
      <c r="E4" s="47"/>
      <c r="F4" s="47"/>
      <c r="G4" s="47"/>
      <c r="H4" s="47"/>
    </row>
    <row r="5" spans="1:9" ht="14.25">
      <c r="A5" s="449" t="s">
        <v>30</v>
      </c>
      <c r="B5" s="450"/>
      <c r="C5" s="450"/>
      <c r="D5" s="453"/>
      <c r="E5" s="453"/>
      <c r="F5" s="453"/>
      <c r="G5" s="453"/>
      <c r="H5" s="453"/>
      <c r="I5" s="454"/>
    </row>
    <row r="6" spans="1:9" ht="15" thickBot="1">
      <c r="A6" s="451" t="s">
        <v>31</v>
      </c>
      <c r="B6" s="452"/>
      <c r="C6" s="452"/>
      <c r="D6" s="455"/>
      <c r="E6" s="455"/>
      <c r="F6" s="455"/>
      <c r="G6" s="455"/>
      <c r="H6" s="455"/>
      <c r="I6" s="456"/>
    </row>
    <row r="7" spans="1:9" ht="14.25" thickBot="1"/>
    <row r="8" spans="1:9">
      <c r="A8" s="446" t="s">
        <v>32</v>
      </c>
      <c r="B8" s="447"/>
      <c r="C8" s="447"/>
      <c r="D8" s="447"/>
      <c r="E8" s="447"/>
      <c r="F8" s="447"/>
      <c r="G8" s="447"/>
      <c r="H8" s="447"/>
      <c r="I8" s="448"/>
    </row>
    <row r="9" spans="1:9">
      <c r="A9" s="48" t="s">
        <v>1</v>
      </c>
      <c r="I9" s="49"/>
    </row>
    <row r="10" spans="1:9">
      <c r="A10" s="21"/>
      <c r="I10" s="49"/>
    </row>
    <row r="11" spans="1:9">
      <c r="A11" s="21"/>
      <c r="I11" s="49"/>
    </row>
    <row r="12" spans="1:9">
      <c r="A12" s="21"/>
      <c r="I12" s="49"/>
    </row>
    <row r="13" spans="1:9">
      <c r="A13" s="21"/>
      <c r="I13" s="49"/>
    </row>
    <row r="14" spans="1:9">
      <c r="A14" s="21"/>
      <c r="I14" s="49"/>
    </row>
    <row r="15" spans="1:9">
      <c r="A15" s="21"/>
      <c r="I15" s="49"/>
    </row>
    <row r="16" spans="1:9">
      <c r="A16" s="21"/>
      <c r="I16" s="49"/>
    </row>
    <row r="17" spans="1:9">
      <c r="A17" s="21"/>
      <c r="I17" s="49"/>
    </row>
    <row r="18" spans="1:9">
      <c r="A18" s="48" t="s">
        <v>33</v>
      </c>
      <c r="I18" s="49"/>
    </row>
    <row r="19" spans="1:9">
      <c r="A19" s="21"/>
      <c r="I19" s="49"/>
    </row>
    <row r="20" spans="1:9">
      <c r="A20" s="21"/>
      <c r="I20" s="49"/>
    </row>
    <row r="21" spans="1:9">
      <c r="A21" s="21"/>
      <c r="I21" s="49"/>
    </row>
    <row r="22" spans="1:9">
      <c r="A22" s="21"/>
      <c r="I22" s="49"/>
    </row>
    <row r="23" spans="1:9">
      <c r="A23" s="21"/>
      <c r="I23" s="49"/>
    </row>
    <row r="24" spans="1:9">
      <c r="A24" s="21"/>
      <c r="I24" s="49"/>
    </row>
    <row r="25" spans="1:9">
      <c r="A25" s="21"/>
      <c r="I25" s="49"/>
    </row>
    <row r="26" spans="1:9">
      <c r="A26" s="21"/>
      <c r="I26" s="49"/>
    </row>
    <row r="27" spans="1:9">
      <c r="A27" s="21"/>
      <c r="I27" s="49"/>
    </row>
    <row r="28" spans="1:9">
      <c r="A28" s="21"/>
      <c r="I28" s="49"/>
    </row>
    <row r="29" spans="1:9">
      <c r="A29" s="21"/>
      <c r="I29" s="49"/>
    </row>
    <row r="30" spans="1:9">
      <c r="A30" s="21"/>
      <c r="I30" s="49"/>
    </row>
    <row r="31" spans="1:9">
      <c r="A31" s="48" t="s">
        <v>34</v>
      </c>
      <c r="I31" s="49"/>
    </row>
    <row r="32" spans="1:9">
      <c r="A32" s="21"/>
      <c r="I32" s="49"/>
    </row>
    <row r="33" spans="1:9">
      <c r="A33" s="21"/>
      <c r="I33" s="49"/>
    </row>
    <row r="34" spans="1:9">
      <c r="A34" s="21"/>
      <c r="I34" s="49"/>
    </row>
    <row r="35" spans="1:9">
      <c r="A35" s="21"/>
      <c r="I35" s="49"/>
    </row>
    <row r="36" spans="1:9">
      <c r="A36" s="21"/>
      <c r="I36" s="49"/>
    </row>
    <row r="37" spans="1:9">
      <c r="A37" s="21"/>
      <c r="I37" s="49"/>
    </row>
    <row r="38" spans="1:9">
      <c r="A38" s="21"/>
      <c r="I38" s="49"/>
    </row>
    <row r="39" spans="1:9">
      <c r="A39" s="21"/>
      <c r="I39" s="49"/>
    </row>
    <row r="40" spans="1:9">
      <c r="A40" s="21"/>
      <c r="I40" s="49"/>
    </row>
    <row r="41" spans="1:9">
      <c r="A41" s="21"/>
      <c r="I41" s="49"/>
    </row>
    <row r="42" spans="1:9">
      <c r="A42" s="48" t="s">
        <v>35</v>
      </c>
      <c r="I42" s="49"/>
    </row>
    <row r="43" spans="1:9">
      <c r="A43" s="21"/>
      <c r="I43" s="49"/>
    </row>
    <row r="44" spans="1:9">
      <c r="A44" s="21"/>
      <c r="I44" s="49"/>
    </row>
    <row r="45" spans="1:9">
      <c r="A45" s="21"/>
      <c r="I45" s="49"/>
    </row>
    <row r="46" spans="1:9">
      <c r="A46" s="21"/>
      <c r="I46" s="49"/>
    </row>
    <row r="47" spans="1:9">
      <c r="A47" s="21"/>
      <c r="I47" s="49"/>
    </row>
    <row r="48" spans="1:9">
      <c r="A48" s="21"/>
      <c r="I48" s="49"/>
    </row>
    <row r="49" spans="1:9">
      <c r="A49" s="21"/>
      <c r="I49" s="49"/>
    </row>
    <row r="50" spans="1:9">
      <c r="A50" s="21"/>
      <c r="I50" s="49"/>
    </row>
    <row r="51" spans="1:9">
      <c r="A51" s="21"/>
      <c r="I51" s="49"/>
    </row>
    <row r="52" spans="1:9">
      <c r="A52" s="21"/>
      <c r="I52" s="49"/>
    </row>
    <row r="53" spans="1:9">
      <c r="A53" s="21"/>
      <c r="I53" s="49"/>
    </row>
    <row r="54" spans="1:9" ht="14.25" thickBot="1">
      <c r="A54" s="24"/>
      <c r="B54" s="27"/>
      <c r="C54" s="27"/>
      <c r="D54" s="27"/>
      <c r="E54" s="27"/>
      <c r="F54" s="27"/>
      <c r="G54" s="27"/>
      <c r="H54" s="27"/>
      <c r="I54" s="50"/>
    </row>
    <row r="55" spans="1:9">
      <c r="A55" s="51" t="s">
        <v>70</v>
      </c>
    </row>
    <row r="56" spans="1:9">
      <c r="A56" s="51" t="s">
        <v>71</v>
      </c>
    </row>
  </sheetData>
  <mergeCells count="6">
    <mergeCell ref="A3:I3"/>
    <mergeCell ref="A8:I8"/>
    <mergeCell ref="A5:C5"/>
    <mergeCell ref="A6:C6"/>
    <mergeCell ref="D5:I5"/>
    <mergeCell ref="D6:I6"/>
  </mergeCells>
  <phoneticPr fontId="4"/>
  <pageMargins left="0.92" right="0.75" top="0.85" bottom="0.77"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14</vt:i4>
      </vt:variant>
    </vt:vector>
  </HeadingPairs>
  <TitlesOfParts>
    <vt:vector size="34" baseType="lpstr">
      <vt:lpstr>別紙　他指定事業等</vt:lpstr>
      <vt:lpstr>特例による指定を不要とする旨の申出書</vt:lpstr>
      <vt:lpstr>(参考様式１)平面図</vt:lpstr>
      <vt:lpstr>(参考様式２)設備、備品</vt:lpstr>
      <vt:lpstr>(参考様式３)経歴書</vt:lpstr>
      <vt:lpstr>(参考様式４)実務経験証明書</vt:lpstr>
      <vt:lpstr>(参考様式５)実務経験見込証明書</vt:lpstr>
      <vt:lpstr>(参考様式５の２)実務経験見込証明書 (特例)</vt:lpstr>
      <vt:lpstr>(参考様式６)苦情解決措置</vt:lpstr>
      <vt:lpstr>(参考様式７)対象特定理由</vt:lpstr>
      <vt:lpstr>(参考様式８)誓約書</vt:lpstr>
      <vt:lpstr>別紙⑤</vt:lpstr>
      <vt:lpstr>別紙⑥</vt:lpstr>
      <vt:lpstr>勤務形態一覧表（汎用）</vt:lpstr>
      <vt:lpstr>(参考様式９)勤務形態一覧表（児発・放デイ）</vt:lpstr>
      <vt:lpstr>(参考様式９)勤務形態一覧表（主として重症心身障害児）</vt:lpstr>
      <vt:lpstr>(参考様式９)勤務形態一覧表（児童発達支援センター）</vt:lpstr>
      <vt:lpstr>(参考様式９)勤務形態一覧表（居宅訪問型児童発達支援）</vt:lpstr>
      <vt:lpstr>(参考様式９)勤務形態一覧表（保育所等訪問支援）</vt:lpstr>
      <vt:lpstr>(参考様式９)勤務形態一覧（特定相談支援・障害児相談支援）</vt:lpstr>
      <vt:lpstr>'(参考様式５の２)実務経験見込証明書 (特例)'!n</vt:lpstr>
      <vt:lpstr>'(参考様式２)設備、備品'!Print_Area</vt:lpstr>
      <vt:lpstr>'(参考様式５の２)実務経験見込証明書 (特例)'!Print_Area</vt:lpstr>
      <vt:lpstr>'(参考様式７)対象特定理由'!Print_Area</vt:lpstr>
      <vt:lpstr>'(参考様式８)誓約書'!Print_Area</vt:lpstr>
      <vt:lpstr>'(参考様式９)勤務形態一覧（特定相談支援・障害児相談支援）'!Print_Area</vt:lpstr>
      <vt:lpstr>'(参考様式９)勤務形態一覧表（居宅訪問型児童発達支援）'!Print_Area</vt:lpstr>
      <vt:lpstr>'(参考様式９)勤務形態一覧表（児童発達支援センター）'!Print_Area</vt:lpstr>
      <vt:lpstr>'(参考様式９)勤務形態一覧表（児発・放デイ）'!Print_Area</vt:lpstr>
      <vt:lpstr>'(参考様式９)勤務形態一覧表（主として重症心身障害児）'!Print_Area</vt:lpstr>
      <vt:lpstr>'(参考様式９)勤務形態一覧表（保育所等訪問支援）'!Print_Area</vt:lpstr>
      <vt:lpstr>'勤務形態一覧表（汎用）'!Print_Area</vt:lpstr>
      <vt:lpstr>別紙⑤!Print_Area</vt:lpstr>
      <vt:lpstr>別紙⑥!Print_Area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2019-03-26T10:58:37Z</dcterms:created>
  <dcterms:modified xsi:type="dcterms:W3CDTF">2026-05-31T05:41:48Z</dcterms:modified>
</cp:coreProperties>
</file>