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20490" windowHeight="744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C38" i="10"/>
  <c r="BW34" i="10"/>
  <c r="BW35" i="10" s="1"/>
  <c r="BW36" i="10" s="1"/>
  <c r="BW37" i="10" s="1"/>
  <c r="BW38" i="10" s="1"/>
  <c r="BW39" i="10" s="1"/>
  <c r="BW40" i="10" s="1"/>
  <c r="BW41" i="10" s="1"/>
  <c r="BW42" i="10" s="1"/>
  <c r="C34" i="10"/>
  <c r="CO34" i="10" l="1"/>
  <c r="CO35" i="10" s="1"/>
  <c r="CO36" i="10" s="1"/>
  <c r="CO37" i="10" s="1"/>
  <c r="CO38" i="10" s="1"/>
  <c r="CO39" i="10" s="1"/>
  <c r="C35" i="10"/>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c r="BE35" i="10" s="1"/>
  <c r="BE36" i="10" s="1"/>
  <c r="BE37" i="10" s="1"/>
  <c r="BE38" i="10" s="1"/>
</calcChain>
</file>

<file path=xl/sharedStrings.xml><?xml version="1.0" encoding="utf-8"?>
<sst xmlns="http://schemas.openxmlformats.org/spreadsheetml/2006/main" count="1128" uniqueCount="636">
  <si>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</si>
  <si>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</si>
  <si>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</si>
  <si>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</si>
  <si>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</si>
  <si>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</si>
  <si>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</si>
  <si>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</si>
  <si>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</si>
  <si>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</si>
  <si>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</si>
  <si>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</si>
  <si>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</si>
  <si>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</si>
  <si>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</si>
  <si>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</si>
  <si>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</si>
  <si>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</si>
  <si>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</si>
  <si>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</si>
  <si>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</si>
  <si>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</si>
  <si>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</si>
  <si>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</si>
  <si>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</si>
  <si>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</si>
  <si>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</si>
  <si>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</si>
  <si>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</si>
  <si>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</si>
  <si>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</si>
  <si>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</si>
  <si>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</si>
  <si>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</si>
  <si>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</si>
  <si>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</si>
  <si>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</si>
  <si>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</si>
  <si>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</si>
  <si>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</si>
  <si>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</si>
  <si>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</si>
  <si>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</si>
  <si>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</si>
  <si>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</si>
  <si>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</si>
  <si>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</si>
  <si>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</si>
  <si>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</si>
  <si>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</si>
  <si>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</si>
  <si>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</si>
  <si>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</si>
  <si>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</si>
  <si>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</si>
  <si>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</si>
  <si>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</si>
  <si>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</si>
  <si>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</si>
  <si>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</si>
  <si>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</si>
  <si>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</si>
  <si>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</si>
  <si>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</si>
  <si>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</si>
  <si>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</si>
  <si>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</si>
  <si>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</si>
  <si>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</si>
  <si>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</si>
  <si>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</si>
  <si>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</si>
  <si>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</si>
  <si>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</si>
  <si>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</si>
  <si>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</si>
  <si>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</si>
  <si>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</si>
  <si>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</si>
  <si>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</si>
  <si>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</si>
  <si>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</si>
  <si>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</si>
  <si>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</si>
  <si>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</si>
  <si>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</si>
  <si>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</si>
  <si>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</si>
  <si>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</si>
  <si>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</si>
  <si>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</si>
  <si>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</si>
  <si>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</si>
  <si>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</si>
  <si>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</si>
  <si>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</si>
  <si>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</si>
  <si>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</si>
  <si>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</si>
  <si>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</si>
  <si>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</si>
  <si>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</si>
  <si>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</si>
  <si>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</si>
  <si>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</si>
  <si>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</si>
  <si>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</si>
  <si>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</si>
  <si>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</si>
  <si>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</si>
  <si>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</si>
  <si>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</si>
  <si>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</si>
  <si>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</si>
  <si>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</si>
  <si>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</si>
  <si>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</si>
  <si>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</si>
  <si>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</si>
  <si>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</si>
  <si>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</si>
  <si>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</si>
  <si>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</si>
  <si>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</si>
  <si>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</si>
  <si>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</si>
  <si>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</si>
  <si>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</si>
  <si>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</si>
  <si>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</si>
  <si>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</si>
  <si>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</si>
  <si>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</si>
  <si>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</si>
  <si>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</si>
  <si>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</si>
  <si>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</si>
  <si>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</si>
  <si>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</si>
  <si>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</si>
  <si>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</si>
  <si>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</si>
  <si>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</si>
  <si>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</si>
  <si>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</si>
  <si>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</si>
  <si>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</si>
  <si>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</si>
  <si>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</si>
  <si>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</si>
  <si>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</si>
  <si>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</si>
  <si>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</si>
  <si>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</si>
  <si>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</si>
  <si>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</si>
  <si>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</si>
  <si>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</si>
  <si>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</si>
  <si>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</si>
  <si>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</si>
  <si>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</si>
  <si>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</si>
  <si>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</si>
  <si>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</si>
  <si>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</si>
  <si>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</si>
  <si>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</si>
  <si>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</si>
  <si>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</si>
  <si>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</si>
  <si>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</si>
  <si>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</si>
  <si>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</si>
  <si>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</si>
  <si>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</si>
  <si>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</si>
  <si>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</si>
  <si>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</si>
  <si>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</si>
  <si>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</si>
  <si>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</si>
  <si>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</si>
  <si>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</si>
  <si>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</si>
  <si>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</si>
  <si>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</si>
  <si>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</si>
  <si>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</si>
  <si>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</si>
  <si>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</si>
  <si>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</si>
  <si>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</si>
  <si>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</si>
  <si>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</si>
  <si>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</si>
  <si>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</si>
  <si>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</si>
  <si>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</si>
  <si>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</si>
  <si>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</si>
  <si>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</si>
  <si>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</si>
  <si>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</si>
  <si>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</si>
  <si>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</si>
  <si>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</si>
  <si>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</si>
  <si>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</si>
  <si>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</si>
  <si>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</si>
  <si>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</si>
  <si>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</si>
  <si>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</si>
  <si>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</si>
  <si>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</si>
  <si>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愛媛県松山市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</si>
  <si>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</si>
  <si>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</si>
  <si>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</si>
  <si>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</si>
  <si>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</si>
  <si>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</si>
  <si>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</si>
  <si>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</si>
  <si>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</si>
  <si>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</si>
  <si>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</si>
  <si>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</si>
  <si>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</si>
  <si>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</si>
  <si>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</si>
  <si>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</si>
  <si>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</si>
  <si>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</si>
  <si>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</si>
  <si>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</si>
  <si>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</si>
  <si>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</si>
  <si>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</si>
  <si>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</si>
  <si>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</si>
  <si>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</si>
  <si>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</si>
  <si>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</si>
  <si>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</si>
  <si>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</si>
  <si>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</si>
  <si>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</si>
  <si>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</si>
  <si>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</si>
  <si>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</si>
  <si>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</si>
  <si>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</si>
  <si>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</si>
  <si>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</si>
  <si>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</si>
  <si>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</si>
  <si>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</si>
  <si>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</si>
  <si>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</si>
  <si>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</si>
  <si>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</si>
  <si>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</si>
  <si>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</si>
  <si>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</si>
  <si>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</si>
  <si>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</si>
  <si>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</si>
  <si>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</si>
  <si>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</si>
  <si>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</si>
  <si>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</si>
  <si>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</si>
  <si>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</si>
  <si>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</si>
  <si>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</si>
  <si>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</si>
  <si>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</si>
  <si>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</si>
  <si>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</si>
  <si>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</si>
  <si>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</si>
  <si>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</si>
  <si>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</si>
  <si>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</si>
  <si>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</si>
  <si>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</si>
  <si>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</si>
  <si>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</si>
  <si>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</si>
  <si>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</si>
  <si>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</si>
  <si>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</si>
  <si>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</si>
  <si>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</si>
  <si>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</si>
  <si>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</si>
  <si>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</si>
  <si>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</si>
  <si>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</si>
  <si>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</si>
  <si>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</si>
  <si>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</si>
  <si>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</si>
  <si>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</si>
  <si>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</si>
  <si>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</si>
  <si>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</si>
  <si>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</si>
  <si>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</si>
  <si>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</si>
  <si>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</si>
  <si>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</si>
  <si>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</si>
  <si>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</si>
  <si>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</si>
  <si>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</si>
  <si>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</si>
  <si>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</si>
  <si>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</si>
  <si>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</si>
  <si>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</si>
  <si>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</si>
  <si>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</si>
  <si>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</si>
  <si>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</si>
  <si>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</si>
  <si>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</si>
  <si>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</si>
  <si>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</si>
  <si>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</si>
  <si>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</si>
  <si>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</si>
  <si>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</si>
  <si>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</si>
  <si>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</si>
  <si>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</si>
  <si>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</si>
  <si>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</si>
  <si>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</si>
  <si>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</si>
  <si>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</si>
  <si>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</si>
  <si>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</si>
  <si>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</si>
  <si>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</si>
  <si>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</si>
  <si>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</si>
  <si>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</si>
  <si>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</si>
  <si>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</si>
  <si>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</si>
  <si>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</si>
  <si>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</si>
  <si>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</si>
  <si>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</si>
  <si>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</si>
  <si>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</si>
  <si>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</si>
  <si>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</si>
  <si>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</si>
  <si>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</si>
  <si>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</si>
  <si>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</si>
  <si>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</si>
  <si>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</si>
  <si>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</si>
  <si>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</si>
  <si>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愛媛県松山市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</si>
  <si>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</si>
  <si>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</si>
  <si>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</si>
  <si>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</si>
  <si>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</si>
  <si>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</si>
  <si>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</si>
  <si>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</si>
  <si>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</si>
  <si>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</si>
  <si>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</si>
  <si>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</si>
  <si>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</si>
  <si>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</si>
  <si>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</si>
  <si>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</si>
  <si>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</si>
  <si>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</si>
  <si>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</si>
  <si>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</si>
  <si>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</si>
  <si>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勤労者福祉サービスセンター事業特別会計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</si>
  <si>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</si>
  <si>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</si>
  <si>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</si>
  <si>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</si>
  <si>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</si>
  <si>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</si>
  <si>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</si>
  <si>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</si>
  <si>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</si>
  <si>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</si>
  <si>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</si>
  <si>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</si>
  <si>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</si>
  <si>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</si>
  <si>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</si>
  <si>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</si>
  <si>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</si>
  <si>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</si>
  <si>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</si>
  <si>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</si>
  <si>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</si>
  <si>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</si>
  <si>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</si>
  <si>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</si>
  <si>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</si>
  <si>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</si>
  <si>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公共下水道事業会計</t>
    <phoneticPr fontId="5"/>
  </si>
  <si>
    <t>鹿島観光事業特別会計</t>
    <phoneticPr fontId="5"/>
  </si>
  <si>
    <t>法非適用企業</t>
    <phoneticPr fontId="5"/>
  </si>
  <si>
    <t>卸売市場事業特別会計</t>
    <phoneticPr fontId="5"/>
  </si>
  <si>
    <t>小規模下水道事業特別会計</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</si>
  <si>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</si>
  <si>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</si>
  <si>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</si>
  <si>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</si>
  <si>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</si>
  <si>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</si>
  <si>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</si>
  <si>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</si>
  <si>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</si>
  <si>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</si>
  <si>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</si>
  <si>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</si>
  <si>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</si>
  <si>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</si>
  <si>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</si>
  <si>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</si>
  <si>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</si>
  <si>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</si>
  <si>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</si>
  <si>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</si>
  <si>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</si>
  <si>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</si>
  <si>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</si>
  <si>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</si>
  <si>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</si>
  <si>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</si>
  <si>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</si>
  <si>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</si>
  <si>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</si>
  <si>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</si>
  <si>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</si>
  <si>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</si>
  <si>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</si>
  <si>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</si>
  <si>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</si>
  <si>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</si>
  <si>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</si>
  <si>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</si>
  <si>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</si>
  <si>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</si>
  <si>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</si>
  <si>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</si>
  <si>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</si>
  <si>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</si>
  <si>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</si>
  <si>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</si>
  <si>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</si>
  <si>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</si>
  <si>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</si>
  <si>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</si>
  <si>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</si>
  <si>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</si>
  <si>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</si>
  <si>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</si>
  <si>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</si>
  <si>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</si>
  <si>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</si>
  <si>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</si>
  <si>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</si>
  <si>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</si>
  <si>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</si>
  <si>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</si>
  <si>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</si>
  <si>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</si>
  <si>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</si>
  <si>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</si>
  <si>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</si>
  <si>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</si>
  <si>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道後温泉事業特別会計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</si>
  <si>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</si>
  <si>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</si>
  <si>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</si>
  <si>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</si>
  <si>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</si>
  <si>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</si>
  <si>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</si>
  <si>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</si>
  <si>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</si>
  <si>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</si>
  <si>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</si>
  <si>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</si>
  <si>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</si>
  <si>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</si>
  <si>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</si>
  <si>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</si>
  <si>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</si>
  <si>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</si>
  <si>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</si>
  <si>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</si>
  <si>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</si>
  <si>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</si>
  <si>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</si>
  <si>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</si>
  <si>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</si>
  <si>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</si>
  <si>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</si>
  <si>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</si>
  <si>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</si>
  <si>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</si>
  <si>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</si>
  <si>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</si>
  <si>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</si>
  <si>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</si>
  <si>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</si>
  <si>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</si>
  <si>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</si>
  <si>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</si>
  <si>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</si>
  <si>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</si>
  <si>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</si>
  <si>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</si>
  <si>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</si>
  <si>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</si>
  <si>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</si>
  <si>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</si>
  <si>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</si>
  <si>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</si>
  <si>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</si>
  <si>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</si>
  <si>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</si>
  <si>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</si>
  <si>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</si>
  <si>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</si>
  <si>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</si>
  <si>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</si>
  <si>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</si>
  <si>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</si>
  <si>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</si>
  <si>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</si>
  <si>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</si>
  <si>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</si>
  <si>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</si>
  <si>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</si>
  <si>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</si>
  <si>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</si>
  <si>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</si>
  <si>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</si>
  <si>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</si>
  <si>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</si>
  <si>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</si>
  <si>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</si>
  <si>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</si>
  <si>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</si>
  <si>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</si>
  <si>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</si>
  <si>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</si>
  <si>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</si>
  <si>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</si>
  <si>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</si>
  <si>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</si>
  <si>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</si>
  <si>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</si>
  <si>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</si>
  <si>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</si>
  <si>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</si>
  <si>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</si>
  <si>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</si>
  <si>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</si>
  <si>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1.55</t>
  </si>
  <si>
    <t>▲ 1.35</t>
  </si>
  <si>
    <t>▲ 0.49</t>
  </si>
  <si>
    <t>▲ 0.96</t>
  </si>
  <si>
    <t>水道事業会計</t>
  </si>
  <si>
    <t>公共下水道事業会計</t>
  </si>
  <si>
    <t>国民健康保険事業勘定特別会計</t>
  </si>
  <si>
    <t>工業用水道事業会計</t>
  </si>
  <si>
    <t>一般会計</t>
  </si>
  <si>
    <t>松山城観光事業特別会計</t>
  </si>
  <si>
    <t>簡易水道事業会計</t>
  </si>
  <si>
    <t>競輪事業特別会計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</si>
  <si>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</si>
  <si>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</si>
  <si>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</si>
  <si>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</si>
  <si>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</si>
  <si>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</si>
  <si>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</si>
  <si>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</si>
  <si>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松山市土地開発公社</t>
    <rPh sb="0" eb="3">
      <t>マツヤマシ</t>
    </rPh>
    <rPh sb="3" eb="5">
      <t>トチ</t>
    </rPh>
    <rPh sb="5" eb="7">
      <t>カイハツ</t>
    </rPh>
    <rPh sb="7" eb="9">
      <t>コウシャ</t>
    </rPh>
    <phoneticPr fontId="2"/>
  </si>
  <si>
    <t>松山市スポーツ協会</t>
    <rPh sb="0" eb="3">
      <t>マツヤマシ</t>
    </rPh>
    <rPh sb="7" eb="9">
      <t>キョウカイ</t>
    </rPh>
    <phoneticPr fontId="2"/>
  </si>
  <si>
    <t>松山国際交流協会</t>
    <rPh sb="0" eb="2">
      <t>マツヤマ</t>
    </rPh>
    <rPh sb="2" eb="4">
      <t>コクサイ</t>
    </rPh>
    <rPh sb="4" eb="6">
      <t>コウリュウ</t>
    </rPh>
    <rPh sb="6" eb="8">
      <t>キョウカイ</t>
    </rPh>
    <phoneticPr fontId="2"/>
  </si>
  <si>
    <t>松山市男女共同参画推進財団</t>
    <rPh sb="0" eb="3">
      <t>マツヤマシ</t>
    </rPh>
    <rPh sb="3" eb="5">
      <t>ダンジョ</t>
    </rPh>
    <rPh sb="5" eb="7">
      <t>キョウドウ</t>
    </rPh>
    <rPh sb="7" eb="9">
      <t>サンカク</t>
    </rPh>
    <rPh sb="9" eb="11">
      <t>スイシン</t>
    </rPh>
    <rPh sb="11" eb="13">
      <t>ザイダン</t>
    </rPh>
    <phoneticPr fontId="2"/>
  </si>
  <si>
    <t>松山観光コンベンション協会</t>
    <rPh sb="0" eb="2">
      <t>マツヤマ</t>
    </rPh>
    <rPh sb="2" eb="4">
      <t>カンコウ</t>
    </rPh>
    <rPh sb="11" eb="13">
      <t>キョウカイ</t>
    </rPh>
    <phoneticPr fontId="2"/>
  </si>
  <si>
    <t>松山市文化・スポーツ振興財団</t>
    <rPh sb="0" eb="3">
      <t>マツヤマシ</t>
    </rPh>
    <rPh sb="3" eb="5">
      <t>ブンカ</t>
    </rPh>
    <rPh sb="10" eb="12">
      <t>シンコウ</t>
    </rPh>
    <rPh sb="12" eb="14">
      <t>ザイダン</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</si>
  <si>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</si>
  <si>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</si>
  <si>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</si>
  <si>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</si>
  <si>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</si>
  <si>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</si>
  <si>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</si>
  <si>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</si>
  <si>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</si>
  <si>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２１世紀松山創造基金</t>
  </si>
  <si>
    <t>合併振興基金</t>
  </si>
  <si>
    <t>観光開発等産業活性化基金</t>
  </si>
  <si>
    <t>城山公園整備基金</t>
  </si>
  <si>
    <t>のびのび教育推進基金</t>
    <rPh sb="4" eb="6">
      <t>キョウイク</t>
    </rPh>
    <rPh sb="6" eb="8">
      <t>スイシン</t>
    </rPh>
    <rPh sb="8" eb="10">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</si>
  <si>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</si>
  <si>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</si>
  <si>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</si>
  <si>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</si>
  <si>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</si>
  <si>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</si>
  <si>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</si>
  <si>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</si>
  <si>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に比べ髙い水準で推移しており、令和元年度の実質公債費比率は、標準税収入額等の増加などで標準財政規模は増加したものの、臨時財政対策債等の元利償還金の増加などにより、前年度比で、単年度では0.6ポイント、3ヵ年平均では0.2ポイント悪化した。また、将来負担比率は、地方債現在高及び公営企業債繰入見込額の減による将来負担額の減少などにより、前年度比で6.4ポイント改善した。
　今後も、本市の「健全な財政運営へのガイドライン」に基づき、交付税算入率の高い起債を効果的に活用するとともに、市債の償還能力に留意しつつ、計画的な市債の発行に努めるなど、将来負担比率や実質公債費比率への影響にも配慮しながら健全な財政運営に努める。</t>
    <rPh sb="37" eb="38">
      <t>レイ</t>
    </rPh>
    <rPh sb="38" eb="39">
      <t>ワ</t>
    </rPh>
    <rPh sb="39" eb="40">
      <t>ガン</t>
    </rPh>
    <rPh sb="106" eb="107">
      <t>ヒ</t>
    </rPh>
    <rPh sb="149" eb="151">
      <t>リンジ</t>
    </rPh>
    <rPh sb="195" eb="196">
      <t>ガク</t>
    </rPh>
    <rPh sb="208" eb="211">
      <t>ゼンネンド</t>
    </rPh>
    <rPh sb="257" eb="259">
      <t>チホウ</t>
    </rPh>
    <rPh sb="259" eb="260">
      <t>サイ</t>
    </rPh>
    <rPh sb="260" eb="262">
      <t>ゲンザイ</t>
    </rPh>
    <rPh sb="262" eb="263">
      <t>タカ</t>
    </rPh>
    <rPh sb="263" eb="264">
      <t>オヨ</t>
    </rPh>
    <rPh sb="265" eb="267">
      <t>コウエイ</t>
    </rPh>
    <rPh sb="267" eb="269">
      <t>キギョウ</t>
    </rPh>
    <rPh sb="269" eb="270">
      <t>サイ</t>
    </rPh>
    <rPh sb="270" eb="272">
      <t>クリイレ</t>
    </rPh>
    <rPh sb="272" eb="274">
      <t>ミコミ</t>
    </rPh>
    <rPh sb="274" eb="275">
      <t>ガク</t>
    </rPh>
    <rPh sb="276" eb="278">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</si>
  <si>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</si>
  <si>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</si>
  <si>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</si>
  <si>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よりも低い水準ではあるが、増加傾向にあり、今後計画的な老朽化対策が必要となってくる。このため、これらの対策に伴う市債の発行により、類似団体より高い水準で推移している将来負担比率が更に悪化する懸念があるため、交付税算入率の高い起債の優先借入に努めるなど、将来負担比率への影響にも配慮しながら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</si>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</sst>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BDC0-49C4-999B-D678D89F1E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44647</c:v>
                </c:pt>
                <c:pt idx="1">
                  <c:v>36141</c:v>
                </c:pt>
                <c:pt idx="2">
                  <c:v>34692</c:v>
                </c:pt>
                <c:pt idx="3">
                  <c:v>30281</c:v>
                </c:pt>
                <c:pt idx="4">
                  <c:v>22851</c:v>
                </c:pt>
              </c:numCache>
            </c:numRef>
          </c:val>
          <c:smooth val="0"/>
          <c:extLst>
            <c:ext xmlns:c16="http://schemas.microsoft.com/office/drawing/2014/chart" uri="{C3380CC4-5D6E-409C-BE32-E72D297353CC}">
              <c16:uniqueId val="{00000001-BDC0-49C4-999B-D678D89F1E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2.54</c:v>
                </c:pt>
                <c:pt idx="1">
                  <c:v>2.6</c:v>
                </c:pt>
                <c:pt idx="2">
                  <c:v>2.85</c:v>
                </c:pt>
                <c:pt idx="3">
                  <c:v>3.1</c:v>
                </c:pt>
                <c:pt idx="4">
                  <c:v>2.78</c:v>
                </c:pt>
              </c:numCache>
            </c:numRef>
          </c:val>
          <c:extLst>
            <c:ext xmlns:c16="http://schemas.microsoft.com/office/drawing/2014/chart" uri="{C3380CC4-5D6E-409C-BE32-E72D297353CC}">
              <c16:uniqueId val="{00000000-23AB-433A-83F7-184F5DD441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17.14</c:v>
                </c:pt>
                <c:pt idx="1">
                  <c:v>16.8</c:v>
                </c:pt>
                <c:pt idx="2">
                  <c:v>16.32</c:v>
                </c:pt>
                <c:pt idx="3">
                  <c:v>16.7</c:v>
                </c:pt>
                <c:pt idx="4">
                  <c:v>17.399999999999999</c:v>
                </c:pt>
              </c:numCache>
            </c:numRef>
          </c:val>
          <c:extLst>
            <c:ext xmlns:c16="http://schemas.microsoft.com/office/drawing/2014/chart" uri="{C3380CC4-5D6E-409C-BE32-E72D297353CC}">
              <c16:uniqueId val="{00000001-23AB-433A-83F7-184F5DD441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-2.5499999999999998</c:v>
                </c:pt>
                <c:pt idx="1">
                  <c:v>-1.55</c:v>
                </c:pt>
                <c:pt idx="2">
                  <c:v>-1.35</c:v>
                </c:pt>
                <c:pt idx="3">
                  <c:v>-0.49</c:v>
                </c:pt>
                <c:pt idx="4">
                  <c:v>-0.96</c:v>
                </c:pt>
              </c:numCache>
            </c:numRef>
          </c:val>
          <c:smooth val="0"/>
          <c:extLst>
            <c:ext xmlns:c16="http://schemas.microsoft.com/office/drawing/2014/chart" uri="{C3380CC4-5D6E-409C-BE32-E72D297353CC}">
              <c16:uniqueId val="{00000002-23AB-433A-83F7-184F5DD441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1.06</c:v>
                </c:pt>
                <c:pt idx="2">
                  <c:v>#N/A</c:v>
                </c:pt>
                <c:pt idx="3">
                  <c:v>1.61</c:v>
                </c:pt>
                <c:pt idx="4">
                  <c:v>#N/A</c:v>
                </c:pt>
                <c:pt idx="5">
                  <c:v>1.37</c:v>
                </c:pt>
                <c:pt idx="6">
                  <c:v>#N/A</c:v>
                </c:pt>
                <c:pt idx="7">
                  <c:v>1.79</c:v>
                </c:pt>
                <c:pt idx="8">
                  <c:v>#N/A</c:v>
                </c:pt>
                <c:pt idx="9">
                  <c:v>1.17</c:v>
                </c:pt>
              </c:numCache>
            </c:numRef>
          </c:val>
          <c:extLst>
            <c:ext xmlns:c16="http://schemas.microsoft.com/office/drawing/2014/chart" uri="{C3380CC4-5D6E-409C-BE32-E72D297353CC}">
              <c16:uniqueId val="{00000000-9F34-4495-BFD1-1C5C818A98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34-4495-BFD1-1C5C818A98A3}"/>
            </c:ext>
          </c:extLst>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0.51</c:v>
                </c:pt>
                <c:pt idx="2">
                  <c:v>#N/A</c:v>
                </c:pt>
                <c:pt idx="3">
                  <c:v>0.51</c:v>
                </c:pt>
                <c:pt idx="4">
                  <c:v>#N/A</c:v>
                </c:pt>
                <c:pt idx="5">
                  <c:v>0.52</c:v>
                </c:pt>
                <c:pt idx="6">
                  <c:v>#N/A</c:v>
                </c:pt>
                <c:pt idx="7">
                  <c:v>0.43</c:v>
                </c:pt>
                <c:pt idx="8">
                  <c:v>#N/A</c:v>
                </c:pt>
                <c:pt idx="9">
                  <c:v>0.56000000000000005</c:v>
                </c:pt>
              </c:numCache>
            </c:numRef>
          </c:val>
          <c:extLst>
            <c:ext xmlns:c16="http://schemas.microsoft.com/office/drawing/2014/chart" uri="{C3380CC4-5D6E-409C-BE32-E72D297353CC}">
              <c16:uniqueId val="{00000002-9F34-4495-BFD1-1C5C818A98A3}"/>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0.44</c:v>
                </c:pt>
                <c:pt idx="4">
                  <c:v>#N/A</c:v>
                </c:pt>
                <c:pt idx="5">
                  <c:v>0.5</c:v>
                </c:pt>
                <c:pt idx="6">
                  <c:v>#N/A</c:v>
                </c:pt>
                <c:pt idx="7">
                  <c:v>0.54</c:v>
                </c:pt>
                <c:pt idx="8">
                  <c:v>#N/A</c:v>
                </c:pt>
                <c:pt idx="9">
                  <c:v>0.56000000000000005</c:v>
                </c:pt>
              </c:numCache>
            </c:numRef>
          </c:val>
          <c:extLst>
            <c:ext xmlns:c16="http://schemas.microsoft.com/office/drawing/2014/chart" uri="{C3380CC4-5D6E-409C-BE32-E72D297353CC}">
              <c16:uniqueId val="{00000003-9F34-4495-BFD1-1C5C818A98A3}"/>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c:v>
                </c:pt>
                <c:pt idx="2">
                  <c:v>#N/A</c:v>
                </c:pt>
                <c:pt idx="3">
                  <c:v>1.58</c:v>
                </c:pt>
                <c:pt idx="4">
                  <c:v>#N/A</c:v>
                </c:pt>
                <c:pt idx="5">
                  <c:v>1.83</c:v>
                </c:pt>
                <c:pt idx="6">
                  <c:v>#N/A</c:v>
                </c:pt>
                <c:pt idx="7">
                  <c:v>1.98</c:v>
                </c:pt>
                <c:pt idx="8">
                  <c:v>#N/A</c:v>
                </c:pt>
                <c:pt idx="9">
                  <c:v>2.0699999999999998</c:v>
                </c:pt>
              </c:numCache>
            </c:numRef>
          </c:val>
          <c:extLst>
            <c:ext xmlns:c16="http://schemas.microsoft.com/office/drawing/2014/chart" uri="{C3380CC4-5D6E-409C-BE32-E72D297353CC}">
              <c16:uniqueId val="{00000004-9F34-4495-BFD1-1C5C818A98A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2.16</c:v>
                </c:pt>
                <c:pt idx="2">
                  <c:v>#N/A</c:v>
                </c:pt>
                <c:pt idx="3">
                  <c:v>2.15</c:v>
                </c:pt>
                <c:pt idx="4">
                  <c:v>#N/A</c:v>
                </c:pt>
                <c:pt idx="5">
                  <c:v>2.36</c:v>
                </c:pt>
                <c:pt idx="6">
                  <c:v>#N/A</c:v>
                </c:pt>
                <c:pt idx="7">
                  <c:v>2.64</c:v>
                </c:pt>
                <c:pt idx="8">
                  <c:v>#N/A</c:v>
                </c:pt>
                <c:pt idx="9">
                  <c:v>2.41</c:v>
                </c:pt>
              </c:numCache>
            </c:numRef>
          </c:val>
          <c:extLst>
            <c:ext xmlns:c16="http://schemas.microsoft.com/office/drawing/2014/chart" uri="{C3380CC4-5D6E-409C-BE32-E72D297353CC}">
              <c16:uniqueId val="{00000005-9F34-4495-BFD1-1C5C818A98A3}"/>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c:v>
                </c:pt>
                <c:pt idx="2">
                  <c:v>#N/A</c:v>
                </c:pt>
                <c:pt idx="3">
                  <c:v>2.8</c:v>
                </c:pt>
                <c:pt idx="4">
                  <c:v>#N/A</c:v>
                </c:pt>
                <c:pt idx="5">
                  <c:v>2.62</c:v>
                </c:pt>
                <c:pt idx="6">
                  <c:v>#N/A</c:v>
                </c:pt>
                <c:pt idx="7">
                  <c:v>2.66</c:v>
                </c:pt>
                <c:pt idx="8">
                  <c:v>#N/A</c:v>
                </c:pt>
                <c:pt idx="9">
                  <c:v>2.71</c:v>
                </c:pt>
              </c:numCache>
            </c:numRef>
          </c:val>
          <c:extLst>
            <c:ext xmlns:c16="http://schemas.microsoft.com/office/drawing/2014/chart" uri="{C3380CC4-5D6E-409C-BE32-E72D297353CC}">
              <c16:uniqueId val="{00000006-9F34-4495-BFD1-1C5C818A98A3}"/>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0.63</c:v>
                </c:pt>
                <c:pt idx="4">
                  <c:v>#N/A</c:v>
                </c:pt>
                <c:pt idx="5">
                  <c:v>1.86</c:v>
                </c:pt>
                <c:pt idx="6">
                  <c:v>#N/A</c:v>
                </c:pt>
                <c:pt idx="7">
                  <c:v>2.38</c:v>
                </c:pt>
                <c:pt idx="8">
                  <c:v>#N/A</c:v>
                </c:pt>
                <c:pt idx="9">
                  <c:v>2.81</c:v>
                </c:pt>
              </c:numCache>
            </c:numRef>
          </c:val>
          <c:extLst>
            <c:ext xmlns:c16="http://schemas.microsoft.com/office/drawing/2014/chart" uri="{C3380CC4-5D6E-409C-BE32-E72D297353CC}">
              <c16:uniqueId val="{00000007-9F34-4495-BFD1-1C5C818A98A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2.19</c:v>
                </c:pt>
                <c:pt idx="2">
                  <c:v>#N/A</c:v>
                </c:pt>
                <c:pt idx="3">
                  <c:v>3.34</c:v>
                </c:pt>
                <c:pt idx="4">
                  <c:v>#N/A</c:v>
                </c:pt>
                <c:pt idx="5">
                  <c:v>4.2</c:v>
                </c:pt>
                <c:pt idx="6">
                  <c:v>#N/A</c:v>
                </c:pt>
                <c:pt idx="7">
                  <c:v>5.26</c:v>
                </c:pt>
                <c:pt idx="8">
                  <c:v>#N/A</c:v>
                </c:pt>
                <c:pt idx="9">
                  <c:v>6.33</c:v>
                </c:pt>
              </c:numCache>
            </c:numRef>
          </c:val>
          <c:extLst>
            <c:ext xmlns:c16="http://schemas.microsoft.com/office/drawing/2014/chart" uri="{C3380CC4-5D6E-409C-BE32-E72D297353CC}">
              <c16:uniqueId val="{00000008-9F34-4495-BFD1-1C5C818A98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12.98</c:v>
                </c:pt>
                <c:pt idx="2">
                  <c:v>#N/A</c:v>
                </c:pt>
                <c:pt idx="3">
                  <c:v>11.98</c:v>
                </c:pt>
                <c:pt idx="4">
                  <c:v>#N/A</c:v>
                </c:pt>
                <c:pt idx="5">
                  <c:v>12.19</c:v>
                </c:pt>
                <c:pt idx="6">
                  <c:v>#N/A</c:v>
                </c:pt>
                <c:pt idx="7">
                  <c:v>10.78</c:v>
                </c:pt>
                <c:pt idx="8">
                  <c:v>#N/A</c:v>
                </c:pt>
                <c:pt idx="9">
                  <c:v>11.27</c:v>
                </c:pt>
              </c:numCache>
            </c:numRef>
          </c:val>
          <c:extLst>
            <c:ext xmlns:c16="http://schemas.microsoft.com/office/drawing/2014/chart" uri="{C3380CC4-5D6E-409C-BE32-E72D297353CC}">
              <c16:uniqueId val="{00000009-9F34-4495-BFD1-1C5C818A98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14915</c:v>
                </c:pt>
                <c:pt idx="5">
                  <c:v>14428</c:v>
                </c:pt>
                <c:pt idx="8">
                  <c:v>14465</c:v>
                </c:pt>
                <c:pt idx="11">
                  <c:v>14335</c:v>
                </c:pt>
                <c:pt idx="14">
                  <c:v>14229</c:v>
                </c:pt>
              </c:numCache>
            </c:numRef>
          </c:val>
          <c:extLst>
            <c:ext xmlns:c16="http://schemas.microsoft.com/office/drawing/2014/chart" uri="{C3380CC4-5D6E-409C-BE32-E72D297353CC}">
              <c16:uniqueId val="{00000000-268C-44BF-98A6-8B6EB603C8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1</c:v>
                </c:pt>
                <c:pt idx="6">
                  <c:v>3</c:v>
                </c:pt>
                <c:pt idx="9">
                  <c:v>3</c:v>
                </c:pt>
                <c:pt idx="12">
                  <c:v>1</c:v>
                </c:pt>
              </c:numCache>
            </c:numRef>
          </c:val>
          <c:extLst>
            <c:ext xmlns:c16="http://schemas.microsoft.com/office/drawing/2014/chart" uri="{C3380CC4-5D6E-409C-BE32-E72D297353CC}">
              <c16:uniqueId val="{00000001-268C-44BF-98A6-8B6EB603C8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8C-44BF-98A6-8B6EB603C8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2</c:v>
                </c:pt>
                <c:pt idx="12">
                  <c:v>3</c:v>
                </c:pt>
              </c:numCache>
            </c:numRef>
          </c:val>
          <c:extLst>
            <c:ext xmlns:c16="http://schemas.microsoft.com/office/drawing/2014/chart" uri="{C3380CC4-5D6E-409C-BE32-E72D297353CC}">
              <c16:uniqueId val="{00000003-268C-44BF-98A6-8B6EB603C8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5602</c:v>
                </c:pt>
                <c:pt idx="3">
                  <c:v>5632</c:v>
                </c:pt>
                <c:pt idx="6">
                  <c:v>5313</c:v>
                </c:pt>
                <c:pt idx="9">
                  <c:v>5296</c:v>
                </c:pt>
                <c:pt idx="12">
                  <c:v>5453</c:v>
                </c:pt>
              </c:numCache>
            </c:numRef>
          </c:val>
          <c:extLst>
            <c:ext xmlns:c16="http://schemas.microsoft.com/office/drawing/2014/chart" uri="{C3380CC4-5D6E-409C-BE32-E72D297353CC}">
              <c16:uniqueId val="{00000004-268C-44BF-98A6-8B6EB603C8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433</c:v>
                </c:pt>
                <c:pt idx="3">
                  <c:v>433</c:v>
                </c:pt>
                <c:pt idx="6">
                  <c:v>433</c:v>
                </c:pt>
                <c:pt idx="9">
                  <c:v>433</c:v>
                </c:pt>
                <c:pt idx="12">
                  <c:v>433</c:v>
                </c:pt>
              </c:numCache>
            </c:numRef>
          </c:val>
          <c:extLst>
            <c:ext xmlns:c16="http://schemas.microsoft.com/office/drawing/2014/chart" uri="{C3380CC4-5D6E-409C-BE32-E72D297353CC}">
              <c16:uniqueId val="{00000005-268C-44BF-98A6-8B6EB603C8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8C-44BF-98A6-8B6EB603C8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15333</c:v>
                </c:pt>
                <c:pt idx="3">
                  <c:v>15273</c:v>
                </c:pt>
                <c:pt idx="6">
                  <c:v>15805</c:v>
                </c:pt>
                <c:pt idx="9">
                  <c:v>15485</c:v>
                </c:pt>
                <c:pt idx="12">
                  <c:v>15789</c:v>
                </c:pt>
              </c:numCache>
            </c:numRef>
          </c:val>
          <c:extLst>
            <c:ext xmlns:c16="http://schemas.microsoft.com/office/drawing/2014/chart" uri="{C3380CC4-5D6E-409C-BE32-E72D297353CC}">
              <c16:uniqueId val="{00000007-268C-44BF-98A6-8B6EB603C8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6458</c:v>
                </c:pt>
                <c:pt idx="2">
                  <c:v>#N/A</c:v>
                </c:pt>
                <c:pt idx="3">
                  <c:v>#N/A</c:v>
                </c:pt>
                <c:pt idx="4">
                  <c:v>6911</c:v>
                </c:pt>
                <c:pt idx="5">
                  <c:v>#N/A</c:v>
                </c:pt>
                <c:pt idx="6">
                  <c:v>#N/A</c:v>
                </c:pt>
                <c:pt idx="7">
                  <c:v>7089</c:v>
                </c:pt>
                <c:pt idx="8">
                  <c:v>#N/A</c:v>
                </c:pt>
                <c:pt idx="9">
                  <c:v>#N/A</c:v>
                </c:pt>
                <c:pt idx="10">
                  <c:v>6884</c:v>
                </c:pt>
                <c:pt idx="11">
                  <c:v>#N/A</c:v>
                </c:pt>
                <c:pt idx="12">
                  <c:v>#N/A</c:v>
                </c:pt>
                <c:pt idx="13">
                  <c:v>7450</c:v>
                </c:pt>
                <c:pt idx="14">
                  <c:v>#N/A</c:v>
                </c:pt>
              </c:numCache>
            </c:numRef>
          </c:val>
          <c:smooth val="0"/>
          <c:extLst>
            <c:ext xmlns:c16="http://schemas.microsoft.com/office/drawing/2014/chart" uri="{C3380CC4-5D6E-409C-BE32-E72D297353CC}">
              <c16:uniqueId val="{00000008-268C-44BF-98A6-8B6EB603C8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184933</c:v>
                </c:pt>
                <c:pt idx="5">
                  <c:v>184495</c:v>
                </c:pt>
                <c:pt idx="8">
                  <c:v>183680</c:v>
                </c:pt>
                <c:pt idx="11">
                  <c:v>184381</c:v>
                </c:pt>
                <c:pt idx="14">
                  <c:v>183440</c:v>
                </c:pt>
              </c:numCache>
            </c:numRef>
          </c:val>
          <c:extLst>
            <c:ext xmlns:c16="http://schemas.microsoft.com/office/drawing/2014/chart" uri="{C3380CC4-5D6E-409C-BE32-E72D297353CC}">
              <c16:uniqueId val="{00000000-B635-4CCB-BCD2-29D4398786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2112</c:v>
                </c:pt>
                <c:pt idx="5">
                  <c:v>2176</c:v>
                </c:pt>
                <c:pt idx="8">
                  <c:v>2393</c:v>
                </c:pt>
                <c:pt idx="11">
                  <c:v>3595</c:v>
                </c:pt>
                <c:pt idx="14">
                  <c:v>3474</c:v>
                </c:pt>
              </c:numCache>
            </c:numRef>
          </c:val>
          <c:extLst>
            <c:ext xmlns:c16="http://schemas.microsoft.com/office/drawing/2014/chart" uri="{C3380CC4-5D6E-409C-BE32-E72D297353CC}">
              <c16:uniqueId val="{00000001-B635-4CCB-BCD2-29D4398786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49399</c:v>
                </c:pt>
                <c:pt idx="5">
                  <c:v>48601</c:v>
                </c:pt>
                <c:pt idx="8">
                  <c:v>48310</c:v>
                </c:pt>
                <c:pt idx="11">
                  <c:v>49541</c:v>
                </c:pt>
                <c:pt idx="14">
                  <c:v>50537</c:v>
                </c:pt>
              </c:numCache>
            </c:numRef>
          </c:val>
          <c:extLst>
            <c:ext xmlns:c16="http://schemas.microsoft.com/office/drawing/2014/chart" uri="{C3380CC4-5D6E-409C-BE32-E72D297353CC}">
              <c16:uniqueId val="{00000002-B635-4CCB-BCD2-29D4398786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35-4CCB-BCD2-29D4398786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35-4CCB-BCD2-29D4398786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5-4CCB-BCD2-29D4398786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22368</c:v>
                </c:pt>
                <c:pt idx="3">
                  <c:v>22131</c:v>
                </c:pt>
                <c:pt idx="6">
                  <c:v>21640</c:v>
                </c:pt>
                <c:pt idx="9">
                  <c:v>21688</c:v>
                </c:pt>
                <c:pt idx="12">
                  <c:v>23189</c:v>
                </c:pt>
              </c:numCache>
            </c:numRef>
          </c:val>
          <c:extLst>
            <c:ext xmlns:c16="http://schemas.microsoft.com/office/drawing/2014/chart" uri="{C3380CC4-5D6E-409C-BE32-E72D297353CC}">
              <c16:uniqueId val="{00000006-B635-4CCB-BCD2-29D4398786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1143</c:v>
                </c:pt>
                <c:pt idx="9">
                  <c:v>2151</c:v>
                </c:pt>
                <c:pt idx="12">
                  <c:v>2151</c:v>
                </c:pt>
              </c:numCache>
            </c:numRef>
          </c:val>
          <c:extLst>
            <c:ext xmlns:c16="http://schemas.microsoft.com/office/drawing/2014/chart" uri="{C3380CC4-5D6E-409C-BE32-E72D297353CC}">
              <c16:uniqueId val="{00000007-B635-4CCB-BCD2-29D4398786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89600</c:v>
                </c:pt>
                <c:pt idx="3">
                  <c:v>89585</c:v>
                </c:pt>
                <c:pt idx="6">
                  <c:v>88919</c:v>
                </c:pt>
                <c:pt idx="9">
                  <c:v>85392</c:v>
                </c:pt>
                <c:pt idx="12">
                  <c:v>81453</c:v>
                </c:pt>
              </c:numCache>
            </c:numRef>
          </c:val>
          <c:extLst>
            <c:ext xmlns:c16="http://schemas.microsoft.com/office/drawing/2014/chart" uri="{C3380CC4-5D6E-409C-BE32-E72D297353CC}">
              <c16:uniqueId val="{00000008-B635-4CCB-BCD2-29D4398786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35-4CCB-BCD2-29D4398786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177393</c:v>
                </c:pt>
                <c:pt idx="3">
                  <c:v>178284</c:v>
                </c:pt>
                <c:pt idx="6">
                  <c:v>178970</c:v>
                </c:pt>
                <c:pt idx="9">
                  <c:v>182161</c:v>
                </c:pt>
                <c:pt idx="12">
                  <c:v>178856</c:v>
                </c:pt>
              </c:numCache>
            </c:numRef>
          </c:val>
          <c:extLst>
            <c:ext xmlns:c16="http://schemas.microsoft.com/office/drawing/2014/chart" uri="{C3380CC4-5D6E-409C-BE32-E72D297353CC}">
              <c16:uniqueId val="{0000000A-B635-4CCB-BCD2-29D4398786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52918</c:v>
                </c:pt>
                <c:pt idx="2">
                  <c:v>#N/A</c:v>
                </c:pt>
                <c:pt idx="3">
                  <c:v>#N/A</c:v>
                </c:pt>
                <c:pt idx="4">
                  <c:v>54728</c:v>
                </c:pt>
                <c:pt idx="5">
                  <c:v>#N/A</c:v>
                </c:pt>
                <c:pt idx="6">
                  <c:v>#N/A</c:v>
                </c:pt>
                <c:pt idx="7">
                  <c:v>56288</c:v>
                </c:pt>
                <c:pt idx="8">
                  <c:v>#N/A</c:v>
                </c:pt>
                <c:pt idx="9">
                  <c:v>#N/A</c:v>
                </c:pt>
                <c:pt idx="10">
                  <c:v>53875</c:v>
                </c:pt>
                <c:pt idx="11">
                  <c:v>#N/A</c:v>
                </c:pt>
                <c:pt idx="12">
                  <c:v>#N/A</c:v>
                </c:pt>
                <c:pt idx="13">
                  <c:v>48198</c:v>
                </c:pt>
                <c:pt idx="14">
                  <c:v>#N/A</c:v>
                </c:pt>
              </c:numCache>
            </c:numRef>
          </c:val>
          <c:smooth val="0"/>
          <c:extLst>
            <c:ext xmlns:c16="http://schemas.microsoft.com/office/drawing/2014/chart" uri="{C3380CC4-5D6E-409C-BE32-E72D297353CC}">
              <c16:uniqueId val="{0000000B-B635-4CCB-BCD2-29D4398786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17300</c:v>
                </c:pt>
                <c:pt idx="1">
                  <c:v>17800</c:v>
                </c:pt>
                <c:pt idx="2">
                  <c:v>18600</c:v>
                </c:pt>
              </c:numCache>
            </c:numRef>
          </c:val>
          <c:extLst>
            <c:ext xmlns:c16="http://schemas.microsoft.com/office/drawing/2014/chart" uri="{C3380CC4-5D6E-409C-BE32-E72D297353CC}">
              <c16:uniqueId val="{00000000-1836-4739-9E45-ED62509B71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7350</c:v>
                </c:pt>
                <c:pt idx="1">
                  <c:v>7650</c:v>
                </c:pt>
                <c:pt idx="2">
                  <c:v>6950</c:v>
                </c:pt>
              </c:numCache>
            </c:numRef>
          </c:val>
          <c:extLst>
            <c:ext xmlns:c16="http://schemas.microsoft.com/office/drawing/2014/chart" uri="{C3380CC4-5D6E-409C-BE32-E72D297353CC}">
              <c16:uniqueId val="{00000001-1836-4739-9E45-ED62509B71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20730</c:v>
                </c:pt>
                <c:pt idx="1">
                  <c:v>21041</c:v>
                </c:pt>
                <c:pt idx="2">
                  <c:v>21873</c:v>
                </c:pt>
              </c:numCache>
            </c:numRef>
          </c:val>
          <c:extLst>
            <c:ext xmlns:c16="http://schemas.microsoft.com/office/drawing/2014/chart" uri="{C3380CC4-5D6E-409C-BE32-E72D297353CC}">
              <c16:uniqueId val="{00000002-1836-4739-9E45-ED62509B71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{029029EF-D76B-4588-9B7D-AF3DC29DD8F2}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119-4A54-A1D9-34662D266D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{2E9BBD76-399C-494E-81D7-9DD9B007B4E8}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19-4A54-A1D9-34662D266D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{9A6DE4BC-1ED8-402A-BDA6-FEACF98DE1A7}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19-4A54-A1D9-34662D266D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{0B19720F-F10C-41CE-B546-47D110E035BF}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19-4A54-A1D9-34662D266D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{A06170DA-FE27-4A7E-814A-E6DD158B08B7}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19-4A54-A1D9-34662D266D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{DBCEF87F-CC22-4954-8095-CCFB395F4CA3}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119-4A54-A1D9-34662D266D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{0AB3D19A-A7D4-4571-A759-0FDF1DC98418}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119-4A54-A1D9-34662D266D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{52D133DD-BD5D-4E91-8268-12A29F73F182}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119-4A54-A1D9-34662D266D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{0C54A4CF-F260-4A78-8E0D-319F4B69419A}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119-4A54-A1D9-34662D266D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56.2</c:v>
                </c:pt>
                <c:pt idx="24">
                  <c:v>56.3</c:v>
                </c:pt>
                <c:pt idx="32">
                  <c:v>58.1</c:v>
                </c:pt>
              </c:numCache>
            </c:numRef>
          </c:xVal>
          <c:yVal>
            <c:numRef>
              <c:f>公会計指標分析・財政指標組合せ分析表!$BP$51:$DC$51</c:f>
              <c:numCache>
                <c:formatCode>#,##0.0;"▲ "#,##0.0</c:formatCode>
                <c:ptCount val="40"/>
                <c:pt idx="8">
                  <c:v>59.5</c:v>
                </c:pt>
                <c:pt idx="16">
                  <c:v>61.2</c:v>
                </c:pt>
                <c:pt idx="24">
                  <c:v>58.2</c:v>
                </c:pt>
                <c:pt idx="32">
                  <c:v>51.8</c:v>
                </c:pt>
              </c:numCache>
            </c:numRef>
          </c:yVal>
          <c:smooth val="0"/>
          <c:extLst>
            <c:ext xmlns:c16="http://schemas.microsoft.com/office/drawing/2014/chart" uri="{C3380CC4-5D6E-409C-BE32-E72D297353CC}">
              <c16:uniqueId val="{00000009-2119-4A54-A1D9-34662D266D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{54D79F96-DE03-4719-B75B-5A053545984B}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119-4A54-A1D9-34662D266D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{2CD0382A-F42C-4F46-82E7-A50E9774549E}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19-4A54-A1D9-34662D266D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{38427CC2-BA8E-4148-A1A9-DEDF44C574F5}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19-4A54-A1D9-34662D266D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{611CCF41-CBFC-4649-991D-FB9137A6E714}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19-4A54-A1D9-34662D266D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{EDA8DE9C-BD84-49C2-B99A-5231368A786B}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19-4A54-A1D9-34662D266D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{88421455-55CE-4DF4-A342-6AD59479D15A}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119-4A54-A1D9-34662D266D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{031CC637-96CC-4221-AE60-CBAA51B62A1F}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119-4A54-A1D9-34662D266D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{2C8C4FCD-B6BA-4DE3-8A70-6A95628A4F5A}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119-4A54-A1D9-34662D266D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{0FB23315-D8EA-4746-A08F-496E35DD1D2F}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119-4A54-A1D9-34662D266D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2119-4A54-A1D9-34662D266D15}"/>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{DC2A5301-ECF9-4096-847A-A0B0071B7237}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86-4642-B115-58DFA013DF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{C840CB80-0ABF-443F-9D42-B8A4689A7F64}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86-4642-B115-58DFA013DF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{94F77415-CC7D-43E6-95D2-831B98BCE767}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86-4642-B115-58DFA013DF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{BB756494-79B0-48A8-A7DE-38500381A9AD}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86-4642-B115-58DFA013DF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{DE8CA90F-A5F2-47FA-AA11-3311BDF2B050}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86-4642-B115-58DFA013DF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{6CF6C2AF-E8D1-4B83-9DCA-0095162D3E56}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86-4642-B115-58DFA013DF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{67193D04-0A36-419E-8376-F0327631F1CE}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86-4642-B115-58DFA013DF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{CFAAC08D-5B3C-4ABC-97F2-96E6A33F3994}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86-4642-B115-58DFA013DF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{2A326A10-9E94-4B2D-B674-FE54BB775121}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86-4642-B115-58DFA013DF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6.7</c:v>
                </c:pt>
                <c:pt idx="16">
                  <c:v>7.4</c:v>
                </c:pt>
                <c:pt idx="24">
                  <c:v>7.5</c:v>
                </c:pt>
                <c:pt idx="32">
                  <c:v>7.7</c:v>
                </c:pt>
              </c:numCache>
            </c:numRef>
          </c:xVal>
          <c:yVal>
            <c:numRef>
              <c:f>公会計指標分析・財政指標組合せ分析表!$BP$73:$DC$73</c:f>
              <c:numCache>
                <c:formatCode>#,##0.0;"▲ "#,##0.0</c:formatCode>
                <c:ptCount val="40"/>
                <c:pt idx="0">
                  <c:v>57.6</c:v>
                </c:pt>
                <c:pt idx="8">
                  <c:v>59.5</c:v>
                </c:pt>
                <c:pt idx="16">
                  <c:v>61.2</c:v>
                </c:pt>
                <c:pt idx="24">
                  <c:v>58.2</c:v>
                </c:pt>
                <c:pt idx="32">
                  <c:v>51.8</c:v>
                </c:pt>
              </c:numCache>
            </c:numRef>
          </c:yVal>
          <c:smooth val="0"/>
          <c:extLst>
            <c:ext xmlns:c16="http://schemas.microsoft.com/office/drawing/2014/chart" uri="{C3380CC4-5D6E-409C-BE32-E72D297353CC}">
              <c16:uniqueId val="{00000009-B486-4642-B115-58DFA013DF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{FD782740-EBE8-4ABB-8E25-DA1E8023823A}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86-4642-B115-58DFA013DF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{9BC40B6B-B79F-41FD-AF89-BDC485501CF8}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86-4642-B115-58DFA013DF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{55A0B1F9-4EFE-4B36-ADF1-FF23288457CA}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86-4642-B115-58DFA013DF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{216F54EB-233A-484F-839D-5E89A07B2D7B}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86-4642-B115-58DFA013DF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{9C0B82F6-942C-4E59-8306-8438275D4A56}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86-4642-B115-58DFA013DF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{5C2A24E2-F02A-4E02-8231-32814B58476B}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86-4642-B115-58DFA013DF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{68449FD1-0981-4427-B709-F79D53EF961E}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86-4642-B115-58DFA013DF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{6DE8C4C5-4754-4886-9394-8198398F0A49}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86-4642-B115-58DFA013DF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{D48576F5-6A9C-400B-AE94-239ACD5A92A1}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86-4642-B115-58DFA013DF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B486-4642-B115-58DFA013DFA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臨時財政対策債等の元利償還金の増や公共下水道事業会計の準元利償還金算入額の増により増加した。また、算入公債費等は、事業費補正の算入公債費の減により減少した。この結果、令和元年度実質公債費比率の分子は約</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減債基金積立不足は生じていない。なお、</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年満期一括償還分は起債額の</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ずつ、</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年満期一括償還分は起債額の</a:t>
          </a:r>
          <a:r>
            <a:rPr kumimoji="1" lang="en-US" altLang="ja-JP" sz="1000">
              <a:latin typeface="ＭＳ ゴシック" pitchFamily="49" charset="-128"/>
              <a:ea typeface="ＭＳ ゴシック" pitchFamily="49" charset="-128"/>
            </a:rPr>
            <a:t>1/20</a:t>
          </a:r>
          <a:r>
            <a:rPr kumimoji="1" lang="ja-JP" altLang="en-US" sz="1000">
              <a:latin typeface="ＭＳ ゴシック" pitchFamily="49" charset="-128"/>
              <a:ea typeface="ＭＳ ゴシック" pitchFamily="49" charset="-128"/>
            </a:rPr>
            <a:t>ずつを翌年度から減債基金へ積立てている。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は、地方債現在高及び公営企業債等繰入見込額の減により減少した。また、充当可能財源等は、市税などの収入増に伴い基金取崩を保留したことにより、充当可能基金が増加したものの、下水道費等にかかる公債費の減により基準財政需要額算定見込額が減少し、全体では減少した。将来負担額の減少幅より、充当可能財源等の減少幅の方が小さかったため、令和元年度将来負担比率の分子は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56.8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億円減少した一方、「財政調整基金」が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億円、「２１世紀松山創造基金」が約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億円、「のびのび教育推進基金」が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増加したことなどにより、基金全体としては、約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・短期的には、公共施設の更新等大型事業などに備え、基金積立てによる財政負担の平準化を図るため、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「２１世紀松山創造基金」、「のびのび教育推進基金」等へ積立てを行うことにより増加する予定だが、</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・２１世紀松山創造基金：日本一のまちづくりに向けた重要施策等のほか、地球にやさしい都市政策・環境政策等に関する施策を推進する。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・観光開発等産業活性化基金：観光振興及び健全な産業の振興を促進する。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・のびのび教育推進基金：教育の諸施策を推進する。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・城山公園整備基金：城山公園の整備を推進する。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・水源の森基金：水道水源のかん養機能を高め、水源地域の活性化を図るとともに、新たな水源の確保に資する。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・２１世紀松山創造基金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都市開発事業や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松山駅周辺整備事業などに約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億円を取り崩した一方、公共施設の更新に備えて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億円を積み立てたことなどにより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・のびのび教育推進基金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給食共同調理場の更新や学校の長寿命化等の整備に備えて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・２１世紀松山創造基金：今後の公共施設の更新に備えて、毎年積立て予定。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・のびのび教育推進基金：学校給食共同調理場の更新に備えて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年度を目途に計画的に積立て予定。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月豪雨災害からの復旧、防災・減災対策等の財源に活用するため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決算余剰金及び市税の増収により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・他会計からの貸付金元利収入など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・近年減少傾向にあり、中長期的にも減少していく見込み。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有形固定資産減価償却率は類似団体平均よりも低いが、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割を超えている状況にあるため、今後計画的な老朽化対策が必要となってくる。</a:t>
          </a:r>
        </a:p>
        <a:p>
          <a:r>
            <a:rPr kumimoji="1" lang="ja-JP" altLang="en-US" sz="1100">
              <a:latin typeface="ＭＳ Ｐゴシック" panose="020B0600070205080204" pitchFamily="50" charset="-128"/>
              <a:ea typeface="ＭＳ Ｐゴシック" panose="020B0600070205080204" pitchFamily="50" charset="-128"/>
            </a:rPr>
            <a:t>　この点、施設用途別の改修・更新等の具体的な対応方針を定めた「個別施設計画」を</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月に策定したところで、今後、この計画に沿って老朽化等の対策に取り組み、施設の適正管理に努めることとしている。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169757</xdr:rowOff>
    </xdr:from>
    <xdr:to>
      <xdr:col>23</xdr:col>
      <xdr:colOff>136525</xdr:colOff>
      <xdr:row>30</xdr:row>
      <xdr:rowOff>99907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21184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499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49107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12783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29</xdr:row>
      <xdr:rowOff>155787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12423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29</xdr:row>
      <xdr:rowOff>152188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09545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84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類似団体平均を上回っている。この要因としては、市債残高や公営企業債等への繰入金見込額が多く、類似団体に比べ将来負担額が高い一方で、充当可能特定歳入が類似団体と比べ低いこと等が挙げられる。</a:t>
          </a:r>
        </a:p>
        <a:p>
          <a:r>
            <a:rPr kumimoji="1" lang="ja-JP" altLang="en-US" sz="1100">
              <a:latin typeface="ＭＳ Ｐゴシック" panose="020B0600070205080204" pitchFamily="50" charset="-128"/>
              <a:ea typeface="ＭＳ Ｐゴシック" panose="020B0600070205080204" pitchFamily="50" charset="-128"/>
            </a:rPr>
            <a:t>　今後も、公共施設更新等の財源に基金を見込んでいることに加え、社会保障経費など経常的経費の増加も避けられないことから、早急な改善は難しいが、本市策定の「健全な財政運営へのガイドライン」に基づき、計画的な借入を行うなど持続可能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13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2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47434</xdr:rowOff>
    </xdr:from>
    <xdr:to>
      <xdr:col>76</xdr:col>
      <xdr:colOff>73025</xdr:colOff>
      <xdr:row>31</xdr:row>
      <xdr:rowOff>149034</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5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25861</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534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33641</xdr:rowOff>
    </xdr:from>
    <xdr:to>
      <xdr:col>72</xdr:col>
      <xdr:colOff>123825</xdr:colOff>
      <xdr:row>31</xdr:row>
      <xdr:rowOff>135241</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5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84441</xdr:rowOff>
    </xdr:from>
    <xdr:to>
      <xdr:col>76</xdr:col>
      <xdr:colOff>22225</xdr:colOff>
      <xdr:row>31</xdr:row>
      <xdr:rowOff>98234</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084300" y="5399391"/>
          <a:ext cx="711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58110</xdr:rowOff>
    </xdr:from>
    <xdr:to>
      <xdr:col>68</xdr:col>
      <xdr:colOff>123825</xdr:colOff>
      <xdr:row>31</xdr:row>
      <xdr:rowOff>159710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53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84441</xdr:rowOff>
    </xdr:from>
    <xdr:to>
      <xdr:col>72</xdr:col>
      <xdr:colOff>73025</xdr:colOff>
      <xdr:row>31</xdr:row>
      <xdr:rowOff>108910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3322300" y="5399391"/>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116163</xdr:rowOff>
    </xdr:from>
    <xdr:to>
      <xdr:col>64</xdr:col>
      <xdr:colOff>123825</xdr:colOff>
      <xdr:row>32</xdr:row>
      <xdr:rowOff>46313</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5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108910</xdr:rowOff>
    </xdr:from>
    <xdr:to>
      <xdr:col>68</xdr:col>
      <xdr:colOff>73025</xdr:colOff>
      <xdr:row>31</xdr:row>
      <xdr:rowOff>166963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560300" y="5423860"/>
          <a:ext cx="7620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40478</xdr:rowOff>
    </xdr:from>
    <xdr:to>
      <xdr:col>60</xdr:col>
      <xdr:colOff>123825</xdr:colOff>
      <xdr:row>31</xdr:row>
      <xdr:rowOff>142078</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53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91278</xdr:rowOff>
    </xdr:from>
    <xdr:to>
      <xdr:col>64</xdr:col>
      <xdr:colOff>73025</xdr:colOff>
      <xdr:row>31</xdr:row>
      <xdr:rowOff>166963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5406228"/>
          <a:ext cx="7620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49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126368</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544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150837</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87427" y="54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37440</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55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133205</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54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713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38</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56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38</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656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169418</xdr:rowOff>
    </xdr:from>
    <xdr:to>
      <xdr:col>55</xdr:col>
      <xdr:colOff>50800</xdr:colOff>
      <xdr:row>41</xdr:row>
      <xdr:rowOff>99568</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169875</xdr:rowOff>
    </xdr:from>
    <xdr:to>
      <xdr:col>50</xdr:col>
      <xdr:colOff>165100</xdr:colOff>
      <xdr:row>41</xdr:row>
      <xdr:rowOff>100025</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0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48768</xdr:rowOff>
    </xdr:from>
    <xdr:to>
      <xdr:col>55</xdr:col>
      <xdr:colOff>0</xdr:colOff>
      <xdr:row>41</xdr:row>
      <xdr:rowOff>49225</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07821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170401</xdr:rowOff>
    </xdr:from>
    <xdr:to>
      <xdr:col>46</xdr:col>
      <xdr:colOff>38100</xdr:colOff>
      <xdr:row>41</xdr:row>
      <xdr:rowOff>100551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0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49225</xdr:rowOff>
    </xdr:from>
    <xdr:to>
      <xdr:col>50</xdr:col>
      <xdr:colOff>114300</xdr:colOff>
      <xdr:row>41</xdr:row>
      <xdr:rowOff>49751</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078675"/>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170949</xdr:rowOff>
    </xdr:from>
    <xdr:to>
      <xdr:col>41</xdr:col>
      <xdr:colOff>101600</xdr:colOff>
      <xdr:row>41</xdr:row>
      <xdr:rowOff>101099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0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49751</xdr:rowOff>
    </xdr:from>
    <xdr:to>
      <xdr:col>45</xdr:col>
      <xdr:colOff>177800</xdr:colOff>
      <xdr:row>41</xdr:row>
      <xdr:rowOff>50299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07920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91152</xdr:rowOff>
    </xdr:from>
    <xdr:ext cx="469744"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91727" y="71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91678</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515427" y="712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92226</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626427" y="71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1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100-0000A6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00000000-0008-0000-0100-0000A8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100-0000AA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43923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100-0000B6000000}"/>
            </a:ext>
          </a:extLst>
        </xdr:cNvPr>
        <xdr:cNvSpPr txBox="1"/>
      </xdr:nvSpPr>
      <xdr:spPr>
        <a:xfrm>
          <a:off x="4673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71846</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3797300" y="101629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47353</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21227</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019300" y="101155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158228</xdr:rowOff>
    </xdr:from>
    <xdr:to>
      <xdr:col>55</xdr:col>
      <xdr:colOff>50800</xdr:colOff>
      <xdr:row>63</xdr:row>
      <xdr:rowOff>88378</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7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136655</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7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159317</xdr:rowOff>
    </xdr:from>
    <xdr:to>
      <xdr:col>50</xdr:col>
      <xdr:colOff>165100</xdr:colOff>
      <xdr:row>63</xdr:row>
      <xdr:rowOff>89467</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37578</xdr:rowOff>
    </xdr:from>
    <xdr:to>
      <xdr:col>55</xdr:col>
      <xdr:colOff>0</xdr:colOff>
      <xdr:row>63</xdr:row>
      <xdr:rowOff>38667</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083892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160365</xdr:rowOff>
    </xdr:from>
    <xdr:to>
      <xdr:col>46</xdr:col>
      <xdr:colOff>38100</xdr:colOff>
      <xdr:row>63</xdr:row>
      <xdr:rowOff>90515</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7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38667</xdr:rowOff>
    </xdr:from>
    <xdr:to>
      <xdr:col>50</xdr:col>
      <xdr:colOff>114300</xdr:colOff>
      <xdr:row>63</xdr:row>
      <xdr:rowOff>39715</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0840017"/>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162713</xdr:rowOff>
    </xdr:from>
    <xdr:to>
      <xdr:col>41</xdr:col>
      <xdr:colOff>101600</xdr:colOff>
      <xdr:row>63</xdr:row>
      <xdr:rowOff>92863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39715</xdr:rowOff>
    </xdr:from>
    <xdr:to>
      <xdr:col>45</xdr:col>
      <xdr:colOff>177800</xdr:colOff>
      <xdr:row>63</xdr:row>
      <xdr:rowOff>42063</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861300" y="10841065"/>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80594</xdr:rowOff>
    </xdr:from>
    <xdr:ext cx="534377"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59411" y="108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81642</xdr:rowOff>
    </xdr:from>
    <xdr:ext cx="534377"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83111" y="108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83990</xdr:rowOff>
    </xdr:from>
    <xdr:ext cx="534377"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94111" y="108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64770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3797300" y="13879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118111</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2908300" y="138798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118111</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019300" y="1394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100-00002C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100-00002D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100-000049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100-00004B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100-00004D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122937</xdr:rowOff>
    </xdr:from>
    <xdr:to>
      <xdr:col>55</xdr:col>
      <xdr:colOff>50800</xdr:colOff>
      <xdr:row>84</xdr:row>
      <xdr:rowOff>53087</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04267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101364</xdr:rowOff>
    </xdr:from>
    <xdr:ext cx="469744" cy="259045"/>
    <xdr:sp macro="" textlink="">
      <xdr:nvSpPr>
        <xdr:cNvPr id="345" name="【公営住宅】&#10;一人当たり面積該当値テキスト">
          <a:extLst>
            <a:ext uri="{FF2B5EF4-FFF2-40B4-BE49-F238E27FC236}">
              <a16:creationId xmlns:a16="http://schemas.microsoft.com/office/drawing/2014/main" id="{00000000-0008-0000-0100-000059010000}"/>
            </a:ext>
          </a:extLst>
        </xdr:cNvPr>
        <xdr:cNvSpPr txBox="1"/>
      </xdr:nvSpPr>
      <xdr:spPr>
        <a:xfrm>
          <a:off x="10515600" y="143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2287</xdr:rowOff>
    </xdr:from>
    <xdr:to>
      <xdr:col>55</xdr:col>
      <xdr:colOff>0</xdr:colOff>
      <xdr:row>84</xdr:row>
      <xdr:rowOff>3811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639300" y="144040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24385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8750300" y="144056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24385</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7861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a:extLst>
            <a:ext uri="{FF2B5EF4-FFF2-40B4-BE49-F238E27FC236}">
              <a16:creationId xmlns:a16="http://schemas.microsoft.com/office/drawing/2014/main" id="{00000000-0008-0000-0100-000060010000}"/>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a:extLst>
            <a:ext uri="{FF2B5EF4-FFF2-40B4-BE49-F238E27FC236}">
              <a16:creationId xmlns:a16="http://schemas.microsoft.com/office/drawing/2014/main" id="{00000000-0008-0000-0100-000061010000}"/>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a:extLst>
            <a:ext uri="{FF2B5EF4-FFF2-40B4-BE49-F238E27FC236}">
              <a16:creationId xmlns:a16="http://schemas.microsoft.com/office/drawing/2014/main" id="{00000000-0008-0000-0100-00006201000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id="{00000000-0008-0000-0100-000063010000}"/>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56" name="n_1mainValue【公営住宅】&#10;一人当たり面積">
          <a:extLst>
            <a:ext uri="{FF2B5EF4-FFF2-40B4-BE49-F238E27FC236}">
              <a16:creationId xmlns:a16="http://schemas.microsoft.com/office/drawing/2014/main" id="{00000000-0008-0000-0100-000064010000}"/>
            </a:ext>
          </a:extLst>
        </xdr:cNvPr>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57" name="n_2mainValue【公営住宅】&#10;一人当たり面積">
          <a:extLst>
            <a:ext uri="{FF2B5EF4-FFF2-40B4-BE49-F238E27FC236}">
              <a16:creationId xmlns:a16="http://schemas.microsoft.com/office/drawing/2014/main" id="{00000000-0008-0000-0100-000065010000}"/>
            </a:ext>
          </a:extLst>
        </xdr:cNvPr>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58" name="n_3mainValue【公営住宅】&#10;一人当たり面積">
          <a:extLst>
            <a:ext uri="{FF2B5EF4-FFF2-40B4-BE49-F238E27FC236}">
              <a16:creationId xmlns:a16="http://schemas.microsoft.com/office/drawing/2014/main" id="{00000000-0008-0000-0100-000066010000}"/>
            </a:ext>
          </a:extLst>
        </xdr:cNvPr>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00000000-0008-0000-0100-000081010000}"/>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00000000-0008-0000-0100-000083010000}"/>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00000000-0008-0000-0100-000085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40113</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00000000-0008-0000-0100-000091010000}"/>
            </a:ext>
          </a:extLst>
        </xdr:cNvPr>
        <xdr:cNvSpPr txBox="1"/>
      </xdr:nvSpPr>
      <xdr:spPr>
        <a:xfrm>
          <a:off x="4673600" y="178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3746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43543</xdr:rowOff>
    </xdr:from>
    <xdr:to>
      <xdr:col>24</xdr:col>
      <xdr:colOff>63500</xdr:colOff>
      <xdr:row>105</xdr:row>
      <xdr:rowOff>68036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3797300" y="180457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43543</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908300" y="180196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17418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2019300" y="179968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a:extLst>
            <a:ext uri="{FF2B5EF4-FFF2-40B4-BE49-F238E27FC236}">
              <a16:creationId xmlns:a16="http://schemas.microsoft.com/office/drawing/2014/main" id="{00000000-0008-0000-0100-000098010000}"/>
            </a:ext>
          </a:extLst>
        </xdr:cNvPr>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a:extLst>
            <a:ext uri="{FF2B5EF4-FFF2-40B4-BE49-F238E27FC236}">
              <a16:creationId xmlns:a16="http://schemas.microsoft.com/office/drawing/2014/main" id="{00000000-0008-0000-0100-000099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a:extLst>
            <a:ext uri="{FF2B5EF4-FFF2-40B4-BE49-F238E27FC236}">
              <a16:creationId xmlns:a16="http://schemas.microsoft.com/office/drawing/2014/main" id="{00000000-0008-0000-0100-00009A010000}"/>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a:extLst>
            <a:ext uri="{FF2B5EF4-FFF2-40B4-BE49-F238E27FC236}">
              <a16:creationId xmlns:a16="http://schemas.microsoft.com/office/drawing/2014/main" id="{00000000-0008-0000-0100-00009B010000}"/>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110870</xdr:rowOff>
    </xdr:from>
    <xdr:ext cx="405111" cy="259045"/>
    <xdr:sp macro="" textlink="">
      <xdr:nvSpPr>
        <xdr:cNvPr id="412" name="n_1mainValue【港湾・漁港】&#10;有形固定資産減価償却率">
          <a:extLst>
            <a:ext uri="{FF2B5EF4-FFF2-40B4-BE49-F238E27FC236}">
              <a16:creationId xmlns:a16="http://schemas.microsoft.com/office/drawing/2014/main" id="{00000000-0008-0000-0100-00009C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84745</xdr:rowOff>
    </xdr:from>
    <xdr:ext cx="405111" cy="259045"/>
    <xdr:sp macro="" textlink="">
      <xdr:nvSpPr>
        <xdr:cNvPr id="413" name="n_2mainValue【港湾・漁港】&#10;有形固定資産減価償却率">
          <a:extLst>
            <a:ext uri="{FF2B5EF4-FFF2-40B4-BE49-F238E27FC236}">
              <a16:creationId xmlns:a16="http://schemas.microsoft.com/office/drawing/2014/main" id="{00000000-0008-0000-0100-00009D010000}"/>
            </a:ext>
          </a:extLst>
        </xdr:cNvPr>
        <xdr:cNvSpPr txBox="1"/>
      </xdr:nvSpPr>
      <xdr:spPr>
        <a:xfrm>
          <a:off x="2705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61884</xdr:rowOff>
    </xdr:from>
    <xdr:ext cx="405111" cy="259045"/>
    <xdr:sp macro="" textlink="">
      <xdr:nvSpPr>
        <xdr:cNvPr id="414" name="n_3mainValue【港湾・漁港】&#10;有形固定資産減価償却率">
          <a:extLst>
            <a:ext uri="{FF2B5EF4-FFF2-40B4-BE49-F238E27FC236}">
              <a16:creationId xmlns:a16="http://schemas.microsoft.com/office/drawing/2014/main" id="{00000000-0008-0000-0100-00009E010000}"/>
            </a:ext>
          </a:extLst>
        </xdr:cNvPr>
        <xdr:cNvSpPr txBox="1"/>
      </xdr:nvSpPr>
      <xdr:spPr>
        <a:xfrm>
          <a:off x="1816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a:extLst>
            <a:ext uri="{FF2B5EF4-FFF2-40B4-BE49-F238E27FC236}">
              <a16:creationId xmlns:a16="http://schemas.microsoft.com/office/drawing/2014/main" id="{00000000-0008-0000-0100-0000B9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id="{00000000-0008-0000-0100-0000BB010000}"/>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45" name="【港湾・漁港】&#10;一人当たり有形固定資産（償却資産）額平均値テキスト">
          <a:extLst>
            <a:ext uri="{FF2B5EF4-FFF2-40B4-BE49-F238E27FC236}">
              <a16:creationId xmlns:a16="http://schemas.microsoft.com/office/drawing/2014/main" id="{00000000-0008-0000-0100-0000BD010000}"/>
            </a:ext>
          </a:extLst>
        </xdr:cNvPr>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55621</xdr:rowOff>
    </xdr:from>
    <xdr:to>
      <xdr:col>55</xdr:col>
      <xdr:colOff>50800</xdr:colOff>
      <xdr:row>107</xdr:row>
      <xdr:rowOff>157221</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0426700" y="184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78498</xdr:rowOff>
    </xdr:from>
    <xdr:ext cx="534377" cy="259045"/>
    <xdr:sp macro="" textlink="">
      <xdr:nvSpPr>
        <xdr:cNvPr id="457" name="【港湾・漁港】&#10;一人当たり有形固定資産（償却資産）額該当値テキスト">
          <a:extLst>
            <a:ext uri="{FF2B5EF4-FFF2-40B4-BE49-F238E27FC236}">
              <a16:creationId xmlns:a16="http://schemas.microsoft.com/office/drawing/2014/main" id="{00000000-0008-0000-0100-0000C9010000}"/>
            </a:ext>
          </a:extLst>
        </xdr:cNvPr>
        <xdr:cNvSpPr txBox="1"/>
      </xdr:nvSpPr>
      <xdr:spPr>
        <a:xfrm>
          <a:off x="10515600" y="182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57290</xdr:rowOff>
    </xdr:from>
    <xdr:to>
      <xdr:col>50</xdr:col>
      <xdr:colOff>165100</xdr:colOff>
      <xdr:row>107</xdr:row>
      <xdr:rowOff>158890</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9588500" y="184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106421</xdr:rowOff>
    </xdr:from>
    <xdr:to>
      <xdr:col>55</xdr:col>
      <xdr:colOff>0</xdr:colOff>
      <xdr:row>107</xdr:row>
      <xdr:rowOff>108090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9639300" y="18451571"/>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58187</xdr:rowOff>
    </xdr:from>
    <xdr:to>
      <xdr:col>46</xdr:col>
      <xdr:colOff>38100</xdr:colOff>
      <xdr:row>107</xdr:row>
      <xdr:rowOff>159787</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8699500" y="184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108090</xdr:rowOff>
    </xdr:from>
    <xdr:to>
      <xdr:col>50</xdr:col>
      <xdr:colOff>114300</xdr:colOff>
      <xdr:row>107</xdr:row>
      <xdr:rowOff>108987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8750300" y="18453240"/>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60066</xdr:rowOff>
    </xdr:from>
    <xdr:to>
      <xdr:col>41</xdr:col>
      <xdr:colOff>101600</xdr:colOff>
      <xdr:row>107</xdr:row>
      <xdr:rowOff>161666</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7810500" y="18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108987</xdr:rowOff>
    </xdr:from>
    <xdr:to>
      <xdr:col>45</xdr:col>
      <xdr:colOff>177800</xdr:colOff>
      <xdr:row>107</xdr:row>
      <xdr:rowOff>110866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7861300" y="1845413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64" name="n_1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65138</xdr:rowOff>
    </xdr:from>
    <xdr:ext cx="534377" cy="259045"/>
    <xdr:sp macro="" textlink="">
      <xdr:nvSpPr>
        <xdr:cNvPr id="465" name="n_2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83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71460</xdr:rowOff>
    </xdr:from>
    <xdr:ext cx="534377" cy="259045"/>
    <xdr:sp macro="" textlink="">
      <xdr:nvSpPr>
        <xdr:cNvPr id="466" name="n_3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94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3967</xdr:rowOff>
    </xdr:from>
    <xdr:ext cx="534377" cy="259045"/>
    <xdr:sp macro="" textlink="">
      <xdr:nvSpPr>
        <xdr:cNvPr id="468" name="n_1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9359411" y="181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4864</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8483111" y="181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6743</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7594111" y="18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a:extLst>
            <a:ext uri="{FF2B5EF4-FFF2-40B4-BE49-F238E27FC236}">
              <a16:creationId xmlns:a16="http://schemas.microsoft.com/office/drawing/2014/main" id="{00000000-0008-0000-0100-0000F001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a:extLst>
            <a:ext uri="{FF2B5EF4-FFF2-40B4-BE49-F238E27FC236}">
              <a16:creationId xmlns:a16="http://schemas.microsoft.com/office/drawing/2014/main" id="{00000000-0008-0000-0100-0000F201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00" name="【認定こども園・幼稚園・保育所】&#10;有形固定資産減価償却率平均値テキスト">
          <a:extLst>
            <a:ext uri="{FF2B5EF4-FFF2-40B4-BE49-F238E27FC236}">
              <a16:creationId xmlns:a16="http://schemas.microsoft.com/office/drawing/2014/main" id="{00000000-0008-0000-0100-0000F4010000}"/>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512" name="【認定こども園・幼稚園・保育所】&#10;有形固定資産減価償却率該当値テキスト">
          <a:extLst>
            <a:ext uri="{FF2B5EF4-FFF2-40B4-BE49-F238E27FC236}">
              <a16:creationId xmlns:a16="http://schemas.microsoft.com/office/drawing/2014/main" id="{00000000-0008-0000-0100-000000020000}"/>
            </a:ext>
          </a:extLst>
        </xdr:cNvPr>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84455</xdr:rowOff>
    </xdr:from>
    <xdr:to>
      <xdr:col>81</xdr:col>
      <xdr:colOff>101600</xdr:colOff>
      <xdr:row>38</xdr:row>
      <xdr:rowOff>14605</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543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135255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5481300" y="6477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135255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4592300" y="6431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144780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3703300" y="643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5732</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00000000-0008-0000-0100-00002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00000000-0008-0000-0100-000026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00000000-0008-0000-0100-000028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00000000-0008-0000-0100-00002A020000}"/>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00000000-0008-0000-0100-000036020000}"/>
            </a:ext>
          </a:extLst>
        </xdr:cNvPr>
        <xdr:cNvSpPr txBox="1"/>
      </xdr:nvSpPr>
      <xdr:spPr>
        <a:xfrm>
          <a:off x="22199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45720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1323300" y="690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45720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0434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45720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9545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id="{00000000-0008-0000-0100-00005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a:extLst>
            <a:ext uri="{FF2B5EF4-FFF2-40B4-BE49-F238E27FC236}">
              <a16:creationId xmlns:a16="http://schemas.microsoft.com/office/drawing/2014/main" id="{00000000-0008-0000-0100-00005D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a:extLst>
            <a:ext uri="{FF2B5EF4-FFF2-40B4-BE49-F238E27FC236}">
              <a16:creationId xmlns:a16="http://schemas.microsoft.com/office/drawing/2014/main" id="{00000000-0008-0000-0100-00005F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9" name="【学校施設】&#10;有形固定資産減価償却率平均値テキスト">
          <a:extLst>
            <a:ext uri="{FF2B5EF4-FFF2-40B4-BE49-F238E27FC236}">
              <a16:creationId xmlns:a16="http://schemas.microsoft.com/office/drawing/2014/main" id="{00000000-0008-0000-0100-000061020000}"/>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44467</xdr:rowOff>
    </xdr:from>
    <xdr:ext cx="405111" cy="259045"/>
    <xdr:sp macro="" textlink="">
      <xdr:nvSpPr>
        <xdr:cNvPr id="621" name="【学校施設】&#10;有形固定資産減価償却率該当値テキスト">
          <a:extLst>
            <a:ext uri="{FF2B5EF4-FFF2-40B4-BE49-F238E27FC236}">
              <a16:creationId xmlns:a16="http://schemas.microsoft.com/office/drawing/2014/main" id="{00000000-0008-0000-0100-00006D020000}"/>
            </a:ext>
          </a:extLst>
        </xdr:cNvPr>
        <xdr:cNvSpPr txBox="1"/>
      </xdr:nvSpPr>
      <xdr:spPr>
        <a:xfrm>
          <a:off x="163576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72390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5481300" y="102717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7620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4592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7620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3703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8" name="n_1aveValue【学校施設】&#10;有形固定資産減価償却率">
          <a:extLst>
            <a:ext uri="{FF2B5EF4-FFF2-40B4-BE49-F238E27FC236}">
              <a16:creationId xmlns:a16="http://schemas.microsoft.com/office/drawing/2014/main" id="{00000000-0008-0000-0100-000074020000}"/>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9" name="n_2aveValue【学校施設】&#10;有形固定資産減価償却率">
          <a:extLst>
            <a:ext uri="{FF2B5EF4-FFF2-40B4-BE49-F238E27FC236}">
              <a16:creationId xmlns:a16="http://schemas.microsoft.com/office/drawing/2014/main" id="{00000000-0008-0000-0100-00007502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30" name="n_3aveValue【学校施設】&#10;有形固定資産減価償却率">
          <a:extLst>
            <a:ext uri="{FF2B5EF4-FFF2-40B4-BE49-F238E27FC236}">
              <a16:creationId xmlns:a16="http://schemas.microsoft.com/office/drawing/2014/main" id="{00000000-0008-0000-0100-000076020000}"/>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a:extLst>
            <a:ext uri="{FF2B5EF4-FFF2-40B4-BE49-F238E27FC236}">
              <a16:creationId xmlns:a16="http://schemas.microsoft.com/office/drawing/2014/main" id="{00000000-0008-0000-0100-000077020000}"/>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632" name="n_1mainValue【学校施設】&#10;有形固定資産減価償却率">
          <a:extLst>
            <a:ext uri="{FF2B5EF4-FFF2-40B4-BE49-F238E27FC236}">
              <a16:creationId xmlns:a16="http://schemas.microsoft.com/office/drawing/2014/main" id="{00000000-0008-0000-0100-00007802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633" name="n_2mainValue【学校施設】&#10;有形固定資産減価償却率">
          <a:extLst>
            <a:ext uri="{FF2B5EF4-FFF2-40B4-BE49-F238E27FC236}">
              <a16:creationId xmlns:a16="http://schemas.microsoft.com/office/drawing/2014/main" id="{00000000-0008-0000-0100-000079020000}"/>
            </a:ext>
          </a:extLst>
        </xdr:cNvPr>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34" name="n_3mainValue【学校施設】&#10;有形固定資産減価償却率">
          <a:extLst>
            <a:ext uri="{FF2B5EF4-FFF2-40B4-BE49-F238E27FC236}">
              <a16:creationId xmlns:a16="http://schemas.microsoft.com/office/drawing/2014/main" id="{00000000-0008-0000-0100-00007A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id="{00000000-0008-0000-0100-00009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a:extLst>
            <a:ext uri="{FF2B5EF4-FFF2-40B4-BE49-F238E27FC236}">
              <a16:creationId xmlns:a16="http://schemas.microsoft.com/office/drawing/2014/main" id="{00000000-0008-0000-0100-000096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a:extLst>
            <a:ext uri="{FF2B5EF4-FFF2-40B4-BE49-F238E27FC236}">
              <a16:creationId xmlns:a16="http://schemas.microsoft.com/office/drawing/2014/main" id="{00000000-0008-0000-0100-000098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66" name="【学校施設】&#10;一人当たり面積平均値テキスト">
          <a:extLst>
            <a:ext uri="{FF2B5EF4-FFF2-40B4-BE49-F238E27FC236}">
              <a16:creationId xmlns:a16="http://schemas.microsoft.com/office/drawing/2014/main" id="{00000000-0008-0000-0100-00009A020000}"/>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25944</xdr:rowOff>
    </xdr:from>
    <xdr:to>
      <xdr:col>116</xdr:col>
      <xdr:colOff>114300</xdr:colOff>
      <xdr:row>60</xdr:row>
      <xdr:rowOff>127544</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2110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4371</xdr:rowOff>
    </xdr:from>
    <xdr:ext cx="469744" cy="259045"/>
    <xdr:sp macro="" textlink="">
      <xdr:nvSpPr>
        <xdr:cNvPr id="678" name="【学校施設】&#10;一人当たり面積該当値テキスト">
          <a:extLst>
            <a:ext uri="{FF2B5EF4-FFF2-40B4-BE49-F238E27FC236}">
              <a16:creationId xmlns:a16="http://schemas.microsoft.com/office/drawing/2014/main" id="{00000000-0008-0000-0100-0000A6020000}"/>
            </a:ext>
          </a:extLst>
        </xdr:cNvPr>
        <xdr:cNvSpPr txBox="1"/>
      </xdr:nvSpPr>
      <xdr:spPr>
        <a:xfrm>
          <a:off x="22199600" y="102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32476</xdr:rowOff>
    </xdr:from>
    <xdr:to>
      <xdr:col>112</xdr:col>
      <xdr:colOff>38100</xdr:colOff>
      <xdr:row>60</xdr:row>
      <xdr:rowOff>134076</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2127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76744</xdr:rowOff>
    </xdr:from>
    <xdr:to>
      <xdr:col>116</xdr:col>
      <xdr:colOff>63500</xdr:colOff>
      <xdr:row>60</xdr:row>
      <xdr:rowOff>83276</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1323300" y="103637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42273</xdr:rowOff>
    </xdr:from>
    <xdr:to>
      <xdr:col>107</xdr:col>
      <xdr:colOff>101600</xdr:colOff>
      <xdr:row>60</xdr:row>
      <xdr:rowOff>143873</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20383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83276</xdr:rowOff>
    </xdr:from>
    <xdr:to>
      <xdr:col>111</xdr:col>
      <xdr:colOff>177800</xdr:colOff>
      <xdr:row>60</xdr:row>
      <xdr:rowOff>93073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0434300" y="103702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9494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93073</xdr:rowOff>
    </xdr:from>
    <xdr:to>
      <xdr:col>107</xdr:col>
      <xdr:colOff>50800</xdr:colOff>
      <xdr:row>60</xdr:row>
      <xdr:rowOff>96338</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9545300" y="103800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85" name="n_1aveValue【学校施設】&#10;一人当たり面積">
          <a:extLst>
            <a:ext uri="{FF2B5EF4-FFF2-40B4-BE49-F238E27FC236}">
              <a16:creationId xmlns:a16="http://schemas.microsoft.com/office/drawing/2014/main" id="{00000000-0008-0000-0100-0000AD020000}"/>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86" name="n_2aveValue【学校施設】&#10;一人当たり面積">
          <a:extLst>
            <a:ext uri="{FF2B5EF4-FFF2-40B4-BE49-F238E27FC236}">
              <a16:creationId xmlns:a16="http://schemas.microsoft.com/office/drawing/2014/main" id="{00000000-0008-0000-0100-0000AE02000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87" name="n_3aveValue【学校施設】&#10;一人当たり面積">
          <a:extLst>
            <a:ext uri="{FF2B5EF4-FFF2-40B4-BE49-F238E27FC236}">
              <a16:creationId xmlns:a16="http://schemas.microsoft.com/office/drawing/2014/main" id="{00000000-0008-0000-0100-0000AF020000}"/>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a:extLst>
            <a:ext uri="{FF2B5EF4-FFF2-40B4-BE49-F238E27FC236}">
              <a16:creationId xmlns:a16="http://schemas.microsoft.com/office/drawing/2014/main" id="{00000000-0008-0000-0100-0000B0020000}"/>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125203</xdr:rowOff>
    </xdr:from>
    <xdr:ext cx="469744" cy="259045"/>
    <xdr:sp macro="" textlink="">
      <xdr:nvSpPr>
        <xdr:cNvPr id="689" name="n_1mainValue【学校施設】&#10;一人当たり面積">
          <a:extLst>
            <a:ext uri="{FF2B5EF4-FFF2-40B4-BE49-F238E27FC236}">
              <a16:creationId xmlns:a16="http://schemas.microsoft.com/office/drawing/2014/main" id="{00000000-0008-0000-0100-0000B1020000}"/>
            </a:ext>
          </a:extLst>
        </xdr:cNvPr>
        <xdr:cNvSpPr txBox="1"/>
      </xdr:nvSpPr>
      <xdr:spPr>
        <a:xfrm>
          <a:off x="210757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135000</xdr:rowOff>
    </xdr:from>
    <xdr:ext cx="469744" cy="259045"/>
    <xdr:sp macro="" textlink="">
      <xdr:nvSpPr>
        <xdr:cNvPr id="690" name="n_2mainValue【学校施設】&#10;一人当たり面積">
          <a:extLst>
            <a:ext uri="{FF2B5EF4-FFF2-40B4-BE49-F238E27FC236}">
              <a16:creationId xmlns:a16="http://schemas.microsoft.com/office/drawing/2014/main" id="{00000000-0008-0000-0100-0000B2020000}"/>
            </a:ext>
          </a:extLst>
        </xdr:cNvPr>
        <xdr:cNvSpPr txBox="1"/>
      </xdr:nvSpPr>
      <xdr:spPr>
        <a:xfrm>
          <a:off x="20199427" y="104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138265</xdr:rowOff>
    </xdr:from>
    <xdr:ext cx="469744" cy="259045"/>
    <xdr:sp macro="" textlink="">
      <xdr:nvSpPr>
        <xdr:cNvPr id="691" name="n_3mainValue【学校施設】&#10;一人当たり面積">
          <a:extLst>
            <a:ext uri="{FF2B5EF4-FFF2-40B4-BE49-F238E27FC236}">
              <a16:creationId xmlns:a16="http://schemas.microsoft.com/office/drawing/2014/main" id="{00000000-0008-0000-0100-0000B3020000}"/>
            </a:ext>
          </a:extLst>
        </xdr:cNvPr>
        <xdr:cNvSpPr txBox="1"/>
      </xdr:nvSpPr>
      <xdr:spPr>
        <a:xfrm>
          <a:off x="193104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a:extLst>
            <a:ext uri="{FF2B5EF4-FFF2-40B4-BE49-F238E27FC236}">
              <a16:creationId xmlns:a16="http://schemas.microsoft.com/office/drawing/2014/main" id="{00000000-0008-0000-0100-0000C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a:extLst>
            <a:ext uri="{FF2B5EF4-FFF2-40B4-BE49-F238E27FC236}">
              <a16:creationId xmlns:a16="http://schemas.microsoft.com/office/drawing/2014/main" id="{00000000-0008-0000-0100-0000CD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a:extLst>
            <a:ext uri="{FF2B5EF4-FFF2-40B4-BE49-F238E27FC236}">
              <a16:creationId xmlns:a16="http://schemas.microsoft.com/office/drawing/2014/main" id="{00000000-0008-0000-0100-0000CF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21" name="【児童館】&#10;有形固定資産減価償却率平均値テキスト">
          <a:extLst>
            <a:ext uri="{FF2B5EF4-FFF2-40B4-BE49-F238E27FC236}">
              <a16:creationId xmlns:a16="http://schemas.microsoft.com/office/drawing/2014/main" id="{00000000-0008-0000-0100-0000D1020000}"/>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156845</xdr:rowOff>
    </xdr:from>
    <xdr:to>
      <xdr:col>85</xdr:col>
      <xdr:colOff>177800</xdr:colOff>
      <xdr:row>79</xdr:row>
      <xdr:rowOff>86995</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6268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8272</xdr:rowOff>
    </xdr:from>
    <xdr:ext cx="405111" cy="259045"/>
    <xdr:sp macro="" textlink="">
      <xdr:nvSpPr>
        <xdr:cNvPr id="733" name="【児童館】&#10;有形固定資産減価償却率該当値テキスト">
          <a:extLst>
            <a:ext uri="{FF2B5EF4-FFF2-40B4-BE49-F238E27FC236}">
              <a16:creationId xmlns:a16="http://schemas.microsoft.com/office/drawing/2014/main" id="{00000000-0008-0000-0100-0000DD020000}"/>
            </a:ext>
          </a:extLst>
        </xdr:cNvPr>
        <xdr:cNvSpPr txBox="1"/>
      </xdr:nvSpPr>
      <xdr:spPr>
        <a:xfrm>
          <a:off x="16357600"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163830</xdr:rowOff>
    </xdr:from>
    <xdr:to>
      <xdr:col>85</xdr:col>
      <xdr:colOff>127000</xdr:colOff>
      <xdr:row>79</xdr:row>
      <xdr:rowOff>36195</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5481300" y="135369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69214</xdr:rowOff>
    </xdr:from>
    <xdr:to>
      <xdr:col>76</xdr:col>
      <xdr:colOff>165100</xdr:colOff>
      <xdr:row>78</xdr:row>
      <xdr:rowOff>170814</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4541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120014</xdr:rowOff>
    </xdr:from>
    <xdr:to>
      <xdr:col>81</xdr:col>
      <xdr:colOff>50800</xdr:colOff>
      <xdr:row>78</xdr:row>
      <xdr:rowOff>163830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4592300" y="134931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120014</xdr:rowOff>
    </xdr:from>
    <xdr:to>
      <xdr:col>76</xdr:col>
      <xdr:colOff>114300</xdr:colOff>
      <xdr:row>78</xdr:row>
      <xdr:rowOff>167639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3703300" y="134931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40" name="n_1aveValue【児童館】&#10;有形固定資産減価償却率">
          <a:extLst>
            <a:ext uri="{FF2B5EF4-FFF2-40B4-BE49-F238E27FC236}">
              <a16:creationId xmlns:a16="http://schemas.microsoft.com/office/drawing/2014/main" id="{00000000-0008-0000-0100-0000E4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41" name="n_2aveValue【児童館】&#10;有形固定資産減価償却率">
          <a:extLst>
            <a:ext uri="{FF2B5EF4-FFF2-40B4-BE49-F238E27FC236}">
              <a16:creationId xmlns:a16="http://schemas.microsoft.com/office/drawing/2014/main" id="{00000000-0008-0000-0100-0000E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42" name="n_3aveValue【児童館】&#10;有形固定資産減価償却率">
          <a:extLst>
            <a:ext uri="{FF2B5EF4-FFF2-40B4-BE49-F238E27FC236}">
              <a16:creationId xmlns:a16="http://schemas.microsoft.com/office/drawing/2014/main" id="{00000000-0008-0000-0100-0000E6020000}"/>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a:extLst>
            <a:ext uri="{FF2B5EF4-FFF2-40B4-BE49-F238E27FC236}">
              <a16:creationId xmlns:a16="http://schemas.microsoft.com/office/drawing/2014/main" id="{00000000-0008-0000-0100-0000E7020000}"/>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59707</xdr:rowOff>
    </xdr:from>
    <xdr:ext cx="405111" cy="259045"/>
    <xdr:sp macro="" textlink="">
      <xdr:nvSpPr>
        <xdr:cNvPr id="744" name="n_1mainValue【児童館】&#10;有形固定資産減価償却率">
          <a:extLst>
            <a:ext uri="{FF2B5EF4-FFF2-40B4-BE49-F238E27FC236}">
              <a16:creationId xmlns:a16="http://schemas.microsoft.com/office/drawing/2014/main" id="{00000000-0008-0000-0100-0000E8020000}"/>
            </a:ext>
          </a:extLst>
        </xdr:cNvPr>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15891</xdr:rowOff>
    </xdr:from>
    <xdr:ext cx="405111" cy="259045"/>
    <xdr:sp macro="" textlink="">
      <xdr:nvSpPr>
        <xdr:cNvPr id="745" name="n_2mainValue【児童館】&#10;有形固定資産減価償却率">
          <a:extLst>
            <a:ext uri="{FF2B5EF4-FFF2-40B4-BE49-F238E27FC236}">
              <a16:creationId xmlns:a16="http://schemas.microsoft.com/office/drawing/2014/main" id="{00000000-0008-0000-0100-0000E9020000}"/>
            </a:ext>
          </a:extLst>
        </xdr:cNvPr>
        <xdr:cNvSpPr txBox="1"/>
      </xdr:nvSpPr>
      <xdr:spPr>
        <a:xfrm>
          <a:off x="14389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746" name="n_3mainValue【児童館】&#10;有形固定資産減価償却率">
          <a:extLst>
            <a:ext uri="{FF2B5EF4-FFF2-40B4-BE49-F238E27FC236}">
              <a16:creationId xmlns:a16="http://schemas.microsoft.com/office/drawing/2014/main" id="{00000000-0008-0000-0100-0000EA020000}"/>
            </a:ext>
          </a:extLst>
        </xdr:cNvPr>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a:extLst>
            <a:ext uri="{FF2B5EF4-FFF2-40B4-BE49-F238E27FC236}">
              <a16:creationId xmlns:a16="http://schemas.microsoft.com/office/drawing/2014/main" id="{00000000-0008-0000-0100-0000F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a:extLst>
            <a:ext uri="{FF2B5EF4-FFF2-40B4-BE49-F238E27FC236}">
              <a16:creationId xmlns:a16="http://schemas.microsoft.com/office/drawing/2014/main" id="{00000000-0008-0000-0100-00000103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a:extLst>
            <a:ext uri="{FF2B5EF4-FFF2-40B4-BE49-F238E27FC236}">
              <a16:creationId xmlns:a16="http://schemas.microsoft.com/office/drawing/2014/main" id="{00000000-0008-0000-0100-00000303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a:extLst>
            <a:ext uri="{FF2B5EF4-FFF2-40B4-BE49-F238E27FC236}">
              <a16:creationId xmlns:a16="http://schemas.microsoft.com/office/drawing/2014/main" id="{00000000-0008-0000-0100-000005030000}"/>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785" name="【児童館】&#10;一人当たり面積該当値テキスト">
          <a:extLst>
            <a:ext uri="{FF2B5EF4-FFF2-40B4-BE49-F238E27FC236}">
              <a16:creationId xmlns:a16="http://schemas.microsoft.com/office/drawing/2014/main" id="{00000000-0008-0000-0100-000011030000}"/>
            </a:ext>
          </a:extLst>
        </xdr:cNvPr>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99822</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9545300" y="14636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a:extLst>
            <a:ext uri="{FF2B5EF4-FFF2-40B4-BE49-F238E27FC236}">
              <a16:creationId xmlns:a16="http://schemas.microsoft.com/office/drawing/2014/main" id="{00000000-0008-0000-0100-000018030000}"/>
            </a:ext>
          </a:extLst>
        </xdr:cNvPr>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a:extLst>
            <a:ext uri="{FF2B5EF4-FFF2-40B4-BE49-F238E27FC236}">
              <a16:creationId xmlns:a16="http://schemas.microsoft.com/office/drawing/2014/main" id="{00000000-0008-0000-0100-000019030000}"/>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94" name="n_3aveValue【児童館】&#10;一人当たり面積">
          <a:extLst>
            <a:ext uri="{FF2B5EF4-FFF2-40B4-BE49-F238E27FC236}">
              <a16:creationId xmlns:a16="http://schemas.microsoft.com/office/drawing/2014/main" id="{00000000-0008-0000-0100-00001A03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a:extLst>
            <a:ext uri="{FF2B5EF4-FFF2-40B4-BE49-F238E27FC236}">
              <a16:creationId xmlns:a16="http://schemas.microsoft.com/office/drawing/2014/main" id="{00000000-0008-0000-0100-00001B03000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96" name="n_1mainValue【児童館】&#10;一人当たり面積">
          <a:extLst>
            <a:ext uri="{FF2B5EF4-FFF2-40B4-BE49-F238E27FC236}">
              <a16:creationId xmlns:a16="http://schemas.microsoft.com/office/drawing/2014/main" id="{00000000-0008-0000-0100-00001C03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97" name="n_2mainValue【児童館】&#10;一人当たり面積">
          <a:extLst>
            <a:ext uri="{FF2B5EF4-FFF2-40B4-BE49-F238E27FC236}">
              <a16:creationId xmlns:a16="http://schemas.microsoft.com/office/drawing/2014/main" id="{00000000-0008-0000-0100-00001D03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98" name="n_3mainValue【児童館】&#10;一人当たり面積">
          <a:extLst>
            <a:ext uri="{FF2B5EF4-FFF2-40B4-BE49-F238E27FC236}">
              <a16:creationId xmlns:a16="http://schemas.microsoft.com/office/drawing/2014/main" id="{00000000-0008-0000-0100-00001E030000}"/>
            </a:ext>
          </a:extLst>
        </xdr:cNvPr>
        <xdr:cNvSpPr txBox="1"/>
      </xdr:nvSpPr>
      <xdr:spPr>
        <a:xfrm>
          <a:off x="19310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a:extLst>
            <a:ext uri="{FF2B5EF4-FFF2-40B4-BE49-F238E27FC236}">
              <a16:creationId xmlns:a16="http://schemas.microsoft.com/office/drawing/2014/main" id="{00000000-0008-0000-0100-00003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a:extLst>
            <a:ext uri="{FF2B5EF4-FFF2-40B4-BE49-F238E27FC236}">
              <a16:creationId xmlns:a16="http://schemas.microsoft.com/office/drawing/2014/main" id="{00000000-0008-0000-0100-00003603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a:extLst>
            <a:ext uri="{FF2B5EF4-FFF2-40B4-BE49-F238E27FC236}">
              <a16:creationId xmlns:a16="http://schemas.microsoft.com/office/drawing/2014/main" id="{00000000-0008-0000-0100-00003803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a:extLst>
            <a:ext uri="{FF2B5EF4-FFF2-40B4-BE49-F238E27FC236}">
              <a16:creationId xmlns:a16="http://schemas.microsoft.com/office/drawing/2014/main" id="{00000000-0008-0000-0100-00003A030000}"/>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45974</xdr:rowOff>
    </xdr:from>
    <xdr:to>
      <xdr:col>85</xdr:col>
      <xdr:colOff>177800</xdr:colOff>
      <xdr:row>102</xdr:row>
      <xdr:rowOff>147574</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6268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24401</xdr:rowOff>
    </xdr:from>
    <xdr:ext cx="405111" cy="259045"/>
    <xdr:sp macro="" textlink="">
      <xdr:nvSpPr>
        <xdr:cNvPr id="838" name="【公民館】&#10;有形固定資産減価償却率該当値テキスト">
          <a:extLst>
            <a:ext uri="{FF2B5EF4-FFF2-40B4-BE49-F238E27FC236}">
              <a16:creationId xmlns:a16="http://schemas.microsoft.com/office/drawing/2014/main" id="{00000000-0008-0000-0100-000046030000}"/>
            </a:ext>
          </a:extLst>
        </xdr:cNvPr>
        <xdr:cNvSpPr txBox="1"/>
      </xdr:nvSpPr>
      <xdr:spPr>
        <a:xfrm>
          <a:off x="16357600" y="1751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xdr:rowOff>
    </xdr:from>
    <xdr:to>
      <xdr:col>81</xdr:col>
      <xdr:colOff>101600</xdr:colOff>
      <xdr:row>102</xdr:row>
      <xdr:rowOff>101854</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5430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51054</xdr:rowOff>
    </xdr:from>
    <xdr:to>
      <xdr:col>85</xdr:col>
      <xdr:colOff>127000</xdr:colOff>
      <xdr:row>102</xdr:row>
      <xdr:rowOff>96774</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5481300" y="175389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125985</xdr:rowOff>
    </xdr:from>
    <xdr:to>
      <xdr:col>76</xdr:col>
      <xdr:colOff>165100</xdr:colOff>
      <xdr:row>102</xdr:row>
      <xdr:rowOff>56135</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4541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5335</xdr:rowOff>
    </xdr:from>
    <xdr:to>
      <xdr:col>81</xdr:col>
      <xdr:colOff>50800</xdr:colOff>
      <xdr:row>102</xdr:row>
      <xdr:rowOff>51054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4592300" y="174932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91694</xdr:rowOff>
    </xdr:from>
    <xdr:to>
      <xdr:col>72</xdr:col>
      <xdr:colOff>38100</xdr:colOff>
      <xdr:row>102</xdr:row>
      <xdr:rowOff>21844</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365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142494</xdr:rowOff>
    </xdr:from>
    <xdr:to>
      <xdr:col>76</xdr:col>
      <xdr:colOff>114300</xdr:colOff>
      <xdr:row>102</xdr:row>
      <xdr:rowOff>5335</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3703300" y="174589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45" name="n_1aveValue【公民館】&#10;有形固定資産減価償却率">
          <a:extLst>
            <a:ext uri="{FF2B5EF4-FFF2-40B4-BE49-F238E27FC236}">
              <a16:creationId xmlns:a16="http://schemas.microsoft.com/office/drawing/2014/main" id="{00000000-0008-0000-0100-00004D030000}"/>
            </a:ext>
          </a:extLst>
        </xdr:cNvPr>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46" name="n_2aveValue【公民館】&#10;有形固定資産減価償却率">
          <a:extLst>
            <a:ext uri="{FF2B5EF4-FFF2-40B4-BE49-F238E27FC236}">
              <a16:creationId xmlns:a16="http://schemas.microsoft.com/office/drawing/2014/main" id="{00000000-0008-0000-0100-00004E030000}"/>
            </a:ext>
          </a:extLst>
        </xdr:cNvPr>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7" name="n_3aveValue【公民館】&#10;有形固定資産減価償却率">
          <a:extLst>
            <a:ext uri="{FF2B5EF4-FFF2-40B4-BE49-F238E27FC236}">
              <a16:creationId xmlns:a16="http://schemas.microsoft.com/office/drawing/2014/main" id="{00000000-0008-0000-0100-00004F030000}"/>
            </a:ext>
          </a:extLst>
        </xdr:cNvPr>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a:extLst>
            <a:ext uri="{FF2B5EF4-FFF2-40B4-BE49-F238E27FC236}">
              <a16:creationId xmlns:a16="http://schemas.microsoft.com/office/drawing/2014/main" id="{00000000-0008-0000-0100-000050030000}"/>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118381</xdr:rowOff>
    </xdr:from>
    <xdr:ext cx="405111" cy="259045"/>
    <xdr:sp macro="" textlink="">
      <xdr:nvSpPr>
        <xdr:cNvPr id="849" name="n_1mainValue【公民館】&#10;有形固定資産減価償却率">
          <a:extLst>
            <a:ext uri="{FF2B5EF4-FFF2-40B4-BE49-F238E27FC236}">
              <a16:creationId xmlns:a16="http://schemas.microsoft.com/office/drawing/2014/main" id="{00000000-0008-0000-0100-000051030000}"/>
            </a:ext>
          </a:extLst>
        </xdr:cNvPr>
        <xdr:cNvSpPr txBox="1"/>
      </xdr:nvSpPr>
      <xdr:spPr>
        <a:xfrm>
          <a:off x="152660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72662</xdr:rowOff>
    </xdr:from>
    <xdr:ext cx="405111" cy="259045"/>
    <xdr:sp macro="" textlink="">
      <xdr:nvSpPr>
        <xdr:cNvPr id="850" name="n_2mainValue【公民館】&#10;有形固定資産減価償却率">
          <a:extLst>
            <a:ext uri="{FF2B5EF4-FFF2-40B4-BE49-F238E27FC236}">
              <a16:creationId xmlns:a16="http://schemas.microsoft.com/office/drawing/2014/main" id="{00000000-0008-0000-0100-000052030000}"/>
            </a:ext>
          </a:extLst>
        </xdr:cNvPr>
        <xdr:cNvSpPr txBox="1"/>
      </xdr:nvSpPr>
      <xdr:spPr>
        <a:xfrm>
          <a:off x="14389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38371</xdr:rowOff>
    </xdr:from>
    <xdr:ext cx="405111" cy="259045"/>
    <xdr:sp macro="" textlink="">
      <xdr:nvSpPr>
        <xdr:cNvPr id="851" name="n_3mainValue【公民館】&#10;有形固定資産減価償却率">
          <a:extLst>
            <a:ext uri="{FF2B5EF4-FFF2-40B4-BE49-F238E27FC236}">
              <a16:creationId xmlns:a16="http://schemas.microsoft.com/office/drawing/2014/main" id="{00000000-0008-0000-0100-000053030000}"/>
            </a:ext>
          </a:extLst>
        </xdr:cNvPr>
        <xdr:cNvSpPr txBox="1"/>
      </xdr:nvSpPr>
      <xdr:spPr>
        <a:xfrm>
          <a:off x="13500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00000000-0008-0000-0100-00006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a:extLst>
            <a:ext uri="{FF2B5EF4-FFF2-40B4-BE49-F238E27FC236}">
              <a16:creationId xmlns:a16="http://schemas.microsoft.com/office/drawing/2014/main" id="{00000000-0008-0000-0100-00006C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a:extLst>
            <a:ext uri="{FF2B5EF4-FFF2-40B4-BE49-F238E27FC236}">
              <a16:creationId xmlns:a16="http://schemas.microsoft.com/office/drawing/2014/main" id="{00000000-0008-0000-0100-00006E03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80" name="【公民館】&#10;一人当たり面積平均値テキスト">
          <a:extLst>
            <a:ext uri="{FF2B5EF4-FFF2-40B4-BE49-F238E27FC236}">
              <a16:creationId xmlns:a16="http://schemas.microsoft.com/office/drawing/2014/main" id="{00000000-0008-0000-0100-000070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a:extLst>
            <a:ext uri="{FF2B5EF4-FFF2-40B4-BE49-F238E27FC236}">
              <a16:creationId xmlns:a16="http://schemas.microsoft.com/office/drawing/2014/main" id="{00000000-0008-0000-0100-000072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a:extLst>
            <a:ext uri="{FF2B5EF4-FFF2-40B4-BE49-F238E27FC236}">
              <a16:creationId xmlns:a16="http://schemas.microsoft.com/office/drawing/2014/main" id="{00000000-0008-0000-0100-000073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a:extLst>
            <a:ext uri="{FF2B5EF4-FFF2-40B4-BE49-F238E27FC236}">
              <a16:creationId xmlns:a16="http://schemas.microsoft.com/office/drawing/2014/main" id="{00000000-0008-0000-0100-00007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a:extLst>
            <a:ext uri="{FF2B5EF4-FFF2-40B4-BE49-F238E27FC236}">
              <a16:creationId xmlns:a16="http://schemas.microsoft.com/office/drawing/2014/main" id="{00000000-0008-0000-0100-000075030000}"/>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892" name="【公民館】&#10;一人当たり面積該当値テキスト">
          <a:extLst>
            <a:ext uri="{FF2B5EF4-FFF2-40B4-BE49-F238E27FC236}">
              <a16:creationId xmlns:a16="http://schemas.microsoft.com/office/drawing/2014/main" id="{00000000-0008-0000-0100-00007C03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895" name="楕円 894">
          <a:extLst>
            <a:ext uri="{FF2B5EF4-FFF2-40B4-BE49-F238E27FC236}">
              <a16:creationId xmlns:a16="http://schemas.microsoft.com/office/drawing/2014/main" id="{00000000-0008-0000-0100-00007F03000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45720</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20434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897" name="楕円 896">
          <a:extLst>
            <a:ext uri="{FF2B5EF4-FFF2-40B4-BE49-F238E27FC236}">
              <a16:creationId xmlns:a16="http://schemas.microsoft.com/office/drawing/2014/main" id="{00000000-0008-0000-0100-000081030000}"/>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99" name="n_1aveValue【公民館】&#10;一人当たり面積">
          <a:extLst>
            <a:ext uri="{FF2B5EF4-FFF2-40B4-BE49-F238E27FC236}">
              <a16:creationId xmlns:a16="http://schemas.microsoft.com/office/drawing/2014/main" id="{00000000-0008-0000-0100-000083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00" name="n_2aveValue【公民館】&#10;一人当たり面積">
          <a:extLst>
            <a:ext uri="{FF2B5EF4-FFF2-40B4-BE49-F238E27FC236}">
              <a16:creationId xmlns:a16="http://schemas.microsoft.com/office/drawing/2014/main" id="{00000000-0008-0000-0100-000084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01" name="n_3aveValue【公民館】&#10;一人当たり面積">
          <a:extLst>
            <a:ext uri="{FF2B5EF4-FFF2-40B4-BE49-F238E27FC236}">
              <a16:creationId xmlns:a16="http://schemas.microsoft.com/office/drawing/2014/main" id="{00000000-0008-0000-0100-000085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a:extLst>
            <a:ext uri="{FF2B5EF4-FFF2-40B4-BE49-F238E27FC236}">
              <a16:creationId xmlns:a16="http://schemas.microsoft.com/office/drawing/2014/main" id="{00000000-0008-0000-0100-000086030000}"/>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903" name="n_1mainValue【公民館】&#10;一人当たり面積">
          <a:extLst>
            <a:ext uri="{FF2B5EF4-FFF2-40B4-BE49-F238E27FC236}">
              <a16:creationId xmlns:a16="http://schemas.microsoft.com/office/drawing/2014/main" id="{00000000-0008-0000-0100-000087030000}"/>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904" name="n_2mainValue【公民館】&#10;一人当たり面積">
          <a:extLst>
            <a:ext uri="{FF2B5EF4-FFF2-40B4-BE49-F238E27FC236}">
              <a16:creationId xmlns:a16="http://schemas.microsoft.com/office/drawing/2014/main" id="{00000000-0008-0000-0100-000088030000}"/>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905" name="n_3mainValue【公民館】&#10;一人当たり面積">
          <a:extLst>
            <a:ext uri="{FF2B5EF4-FFF2-40B4-BE49-F238E27FC236}">
              <a16:creationId xmlns:a16="http://schemas.microsoft.com/office/drawing/2014/main" id="{00000000-0008-0000-0100-000089030000}"/>
            </a:ext>
          </a:extLst>
        </xdr:cNvPr>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分析表のとおり施設全体の有形固定資産減価償却率は類似団体平均よりも低い水準だが、類型別では「道路」「認定こども園・幼稚園・保育所」「公民館」「図書館」「体育館・プール」「保健センター・保健所」「福祉施設」「市民会館」「庁舎」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年度に「道路施設維持管理計画」を策定していて、定期点検や普段の道路パトロール等を踏まえ必要に応じて計画の見直しを行いつつ、修繕等の対応に取り組むこととしている。</a:t>
          </a:r>
        </a:p>
        <a:p>
          <a:r>
            <a:rPr kumimoji="1" lang="ja-JP" altLang="en-US" sz="1300">
              <a:latin typeface="ＭＳ Ｐゴシック" panose="020B0600070205080204" pitchFamily="50" charset="-128"/>
              <a:ea typeface="ＭＳ Ｐゴシック" panose="020B0600070205080204" pitchFamily="50" charset="-128"/>
            </a:rPr>
            <a:t>その他のハコモノ施設については、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月策定の「個別施設計画」に沿って老朽化等の対策に取り組むこととしている。</a:t>
          </a:r>
        </a:p>
        <a:p>
          <a:r>
            <a:rPr kumimoji="1" lang="ja-JP" altLang="en-US" sz="1300">
              <a:latin typeface="ＭＳ Ｐゴシック" panose="020B0600070205080204" pitchFamily="50" charset="-128"/>
              <a:ea typeface="ＭＳ Ｐゴシック" panose="020B0600070205080204" pitchFamily="50" charset="-128"/>
            </a:rPr>
            <a:t>このうち「庁舎」は、築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年超の建物もあり、近い時期に長寿命化や更新といった対応が必要になることから、現在、庁舎整備の方向性を検討しているところである。</a:t>
          </a:r>
        </a:p>
        <a:p>
          <a:r>
            <a:rPr kumimoji="1" lang="ja-JP" altLang="en-US" sz="1300">
              <a:latin typeface="ＭＳ Ｐゴシック" panose="020B0600070205080204" pitchFamily="50" charset="-128"/>
              <a:ea typeface="ＭＳ Ｐゴシック" panose="020B0600070205080204" pitchFamily="50" charset="-128"/>
            </a:rPr>
            <a:t>また、「福祉施設」は、所要の時期に長寿命化や更新といった対応を進めるほか、民間事業者が受け皿となり得る施設は、公共での実施の必要性を整理し、施設廃止も含めて検討することにしている。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154577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70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766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127652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200-0000B6000000}"/>
            </a:ext>
          </a:extLst>
        </xdr:cNvPr>
        <xdr:cNvSpPr txBox="1"/>
      </xdr:nvSpPr>
      <xdr:spPr>
        <a:xfrm>
          <a:off x="4673600"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28575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3797300" y="10096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152400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908300" y="1005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112395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2019300" y="100069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3582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200-0000EA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6858</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8750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xdr:rowOff>
    </xdr:from>
    <xdr:to>
      <xdr:col>45</xdr:col>
      <xdr:colOff>177800</xdr:colOff>
      <xdr:row>63</xdr:row>
      <xdr:rowOff>6858</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861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200-0000F1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200-0000F3000000}"/>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200-0000F4000000}"/>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200-0000F5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200-0000F6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200-0000F700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00000000-0008-0000-0200-00001F010000}"/>
            </a:ext>
          </a:extLst>
        </xdr:cNvPr>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51308</xdr:rowOff>
    </xdr:from>
    <xdr:to>
      <xdr:col>20</xdr:col>
      <xdr:colOff>38100</xdr:colOff>
      <xdr:row>81</xdr:row>
      <xdr:rowOff>152908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3746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102108</xdr:rowOff>
    </xdr:from>
    <xdr:to>
      <xdr:col>24</xdr:col>
      <xdr:colOff>63500</xdr:colOff>
      <xdr:row>81</xdr:row>
      <xdr:rowOff>166115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3797300" y="1398955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857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102108</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2908300" y="139529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42163</xdr:rowOff>
    </xdr:from>
    <xdr:to>
      <xdr:col>10</xdr:col>
      <xdr:colOff>165100</xdr:colOff>
      <xdr:row>81</xdr:row>
      <xdr:rowOff>143763</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968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65532</xdr:rowOff>
    </xdr:from>
    <xdr:to>
      <xdr:col>15</xdr:col>
      <xdr:colOff>50800</xdr:colOff>
      <xdr:row>81</xdr:row>
      <xdr:rowOff>92963</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019300" y="1395298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a:extLst>
            <a:ext uri="{FF2B5EF4-FFF2-40B4-BE49-F238E27FC236}">
              <a16:creationId xmlns:a16="http://schemas.microsoft.com/office/drawing/2014/main" id="{00000000-0008-0000-0200-00002701000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a:extLst>
            <a:ext uri="{FF2B5EF4-FFF2-40B4-BE49-F238E27FC236}">
              <a16:creationId xmlns:a16="http://schemas.microsoft.com/office/drawing/2014/main" id="{00000000-0008-0000-0200-000028010000}"/>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a:extLst>
            <a:ext uri="{FF2B5EF4-FFF2-40B4-BE49-F238E27FC236}">
              <a16:creationId xmlns:a16="http://schemas.microsoft.com/office/drawing/2014/main" id="{00000000-0008-0000-0200-000029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144035</xdr:rowOff>
    </xdr:from>
    <xdr:ext cx="405111" cy="259045"/>
    <xdr:sp macro="" textlink="">
      <xdr:nvSpPr>
        <xdr:cNvPr id="298" name="n_1mainValue【福祉施設】&#10;有形固定資産減価償却率">
          <a:extLst>
            <a:ext uri="{FF2B5EF4-FFF2-40B4-BE49-F238E27FC236}">
              <a16:creationId xmlns:a16="http://schemas.microsoft.com/office/drawing/2014/main" id="{00000000-0008-0000-0200-00002A010000}"/>
            </a:ext>
          </a:extLst>
        </xdr:cNvPr>
        <xdr:cNvSpPr txBox="1"/>
      </xdr:nvSpPr>
      <xdr:spPr>
        <a:xfrm>
          <a:off x="35820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107459</xdr:rowOff>
    </xdr:from>
    <xdr:ext cx="405111" cy="259045"/>
    <xdr:sp macro="" textlink="">
      <xdr:nvSpPr>
        <xdr:cNvPr id="299" name="n_2mainValue【福祉施設】&#10;有形固定資産減価償却率">
          <a:extLst>
            <a:ext uri="{FF2B5EF4-FFF2-40B4-BE49-F238E27FC236}">
              <a16:creationId xmlns:a16="http://schemas.microsoft.com/office/drawing/2014/main" id="{00000000-0008-0000-0200-00002B010000}"/>
            </a:ext>
          </a:extLst>
        </xdr:cNvPr>
        <xdr:cNvSpPr txBox="1"/>
      </xdr:nvSpPr>
      <xdr:spPr>
        <a:xfrm>
          <a:off x="2705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134890</xdr:rowOff>
    </xdr:from>
    <xdr:ext cx="405111" cy="259045"/>
    <xdr:sp macro="" textlink="">
      <xdr:nvSpPr>
        <xdr:cNvPr id="300" name="n_3mainValue【福祉施設】&#10;有形固定資産減価償却率">
          <a:extLst>
            <a:ext uri="{FF2B5EF4-FFF2-40B4-BE49-F238E27FC236}">
              <a16:creationId xmlns:a16="http://schemas.microsoft.com/office/drawing/2014/main" id="{00000000-0008-0000-0200-00002C010000}"/>
            </a:ext>
          </a:extLst>
        </xdr:cNvPr>
        <xdr:cNvSpPr txBox="1"/>
      </xdr:nvSpPr>
      <xdr:spPr>
        <a:xfrm>
          <a:off x="1816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200-000047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200-000049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200-00004B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04267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77306</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200-000057010000}"/>
            </a:ext>
          </a:extLst>
        </xdr:cNvPr>
        <xdr:cNvSpPr txBox="1"/>
      </xdr:nvSpPr>
      <xdr:spPr>
        <a:xfrm>
          <a:off x="10515600" y="1430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958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149679</xdr:rowOff>
    </xdr:from>
    <xdr:to>
      <xdr:col>55</xdr:col>
      <xdr:colOff>0</xdr:colOff>
      <xdr:row>83</xdr:row>
      <xdr:rowOff>160564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639300" y="143800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149679</xdr:rowOff>
    </xdr:from>
    <xdr:to>
      <xdr:col>50</xdr:col>
      <xdr:colOff>114300</xdr:colOff>
      <xdr:row>83</xdr:row>
      <xdr:rowOff>160564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8750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781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160564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7861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a:extLst>
            <a:ext uri="{FF2B5EF4-FFF2-40B4-BE49-F238E27FC236}">
              <a16:creationId xmlns:a16="http://schemas.microsoft.com/office/drawing/2014/main" id="{00000000-0008-0000-0200-00005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a:extLst>
            <a:ext uri="{FF2B5EF4-FFF2-40B4-BE49-F238E27FC236}">
              <a16:creationId xmlns:a16="http://schemas.microsoft.com/office/drawing/2014/main" id="{00000000-0008-0000-0200-000060010000}"/>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354" name="n_1mainValue【福祉施設】&#10;一人当たり面積">
          <a:extLst>
            <a:ext uri="{FF2B5EF4-FFF2-40B4-BE49-F238E27FC236}">
              <a16:creationId xmlns:a16="http://schemas.microsoft.com/office/drawing/2014/main" id="{00000000-0008-0000-0200-000062010000}"/>
            </a:ext>
          </a:extLst>
        </xdr:cNvPr>
        <xdr:cNvSpPr txBox="1"/>
      </xdr:nvSpPr>
      <xdr:spPr>
        <a:xfrm>
          <a:off x="9391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20156</xdr:rowOff>
    </xdr:from>
    <xdr:ext cx="469744" cy="259045"/>
    <xdr:sp macro="" textlink="">
      <xdr:nvSpPr>
        <xdr:cNvPr id="355" name="n_2mainValue【福祉施設】&#10;一人当たり面積">
          <a:extLst>
            <a:ext uri="{FF2B5EF4-FFF2-40B4-BE49-F238E27FC236}">
              <a16:creationId xmlns:a16="http://schemas.microsoft.com/office/drawing/2014/main" id="{00000000-0008-0000-0200-000063010000}"/>
            </a:ext>
          </a:extLst>
        </xdr:cNvPr>
        <xdr:cNvSpPr txBox="1"/>
      </xdr:nvSpPr>
      <xdr:spPr>
        <a:xfrm>
          <a:off x="8515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56" name="n_3mainValue【福祉施設】&#10;一人当たり面積">
          <a:extLst>
            <a:ext uri="{FF2B5EF4-FFF2-40B4-BE49-F238E27FC236}">
              <a16:creationId xmlns:a16="http://schemas.microsoft.com/office/drawing/2014/main" id="{00000000-0008-0000-0200-000064010000}"/>
            </a:ext>
          </a:extLst>
        </xdr:cNvPr>
        <xdr:cNvSpPr txBox="1"/>
      </xdr:nvSpPr>
      <xdr:spPr>
        <a:xfrm>
          <a:off x="7626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a:extLst>
            <a:ext uri="{FF2B5EF4-FFF2-40B4-BE49-F238E27FC236}">
              <a16:creationId xmlns:a16="http://schemas.microsoft.com/office/drawing/2014/main" id="{00000000-0008-0000-0200-00007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00000000-0008-0000-0200-000081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00000000-0008-0000-0200-000083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00000000-0008-0000-0200-00008F010000}"/>
            </a:ext>
          </a:extLst>
        </xdr:cNvPr>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35198</xdr:rowOff>
    </xdr:from>
    <xdr:to>
      <xdr:col>20</xdr:col>
      <xdr:colOff>38100</xdr:colOff>
      <xdr:row>105</xdr:row>
      <xdr:rowOff>136798</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3746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85998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3797300" y="18021300"/>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85998</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908300" y="180572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54973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019300" y="1802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a:extLst>
            <a:ext uri="{FF2B5EF4-FFF2-40B4-BE49-F238E27FC236}">
              <a16:creationId xmlns:a16="http://schemas.microsoft.com/office/drawing/2014/main" id="{00000000-0008-0000-0200-000099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127925</xdr:rowOff>
    </xdr:from>
    <xdr:ext cx="405111" cy="259045"/>
    <xdr:sp macro="" textlink="">
      <xdr:nvSpPr>
        <xdr:cNvPr id="410" name="n_1mainValue【市民会館】&#10;有形固定資産減価償却率">
          <a:extLst>
            <a:ext uri="{FF2B5EF4-FFF2-40B4-BE49-F238E27FC236}">
              <a16:creationId xmlns:a16="http://schemas.microsoft.com/office/drawing/2014/main" id="{00000000-0008-0000-0200-00009A010000}"/>
            </a:ext>
          </a:extLst>
        </xdr:cNvPr>
        <xdr:cNvSpPr txBox="1"/>
      </xdr:nvSpPr>
      <xdr:spPr>
        <a:xfrm>
          <a:off x="3582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11" name="n_2mainValue【市民会館】&#10;有形固定資産減価償却率">
          <a:extLst>
            <a:ext uri="{FF2B5EF4-FFF2-40B4-BE49-F238E27FC236}">
              <a16:creationId xmlns:a16="http://schemas.microsoft.com/office/drawing/2014/main" id="{00000000-0008-0000-0200-00009B010000}"/>
            </a:ext>
          </a:extLst>
        </xdr:cNvPr>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12" name="n_3mainValue【市民会館】&#10;有形固定資産減価償却率">
          <a:extLst>
            <a:ext uri="{FF2B5EF4-FFF2-40B4-BE49-F238E27FC236}">
              <a16:creationId xmlns:a16="http://schemas.microsoft.com/office/drawing/2014/main" id="{00000000-0008-0000-0200-00009C010000}"/>
            </a:ext>
          </a:extLst>
        </xdr:cNvPr>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00000000-0008-0000-0200-0000A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a:extLst>
            <a:ext uri="{FF2B5EF4-FFF2-40B4-BE49-F238E27FC236}">
              <a16:creationId xmlns:a16="http://schemas.microsoft.com/office/drawing/2014/main" id="{00000000-0008-0000-0200-0000B1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a:extLst>
            <a:ext uri="{FF2B5EF4-FFF2-40B4-BE49-F238E27FC236}">
              <a16:creationId xmlns:a16="http://schemas.microsoft.com/office/drawing/2014/main" id="{00000000-0008-0000-0200-0000B3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a:extLst>
            <a:ext uri="{FF2B5EF4-FFF2-40B4-BE49-F238E27FC236}">
              <a16:creationId xmlns:a16="http://schemas.microsoft.com/office/drawing/2014/main" id="{00000000-0008-0000-0200-0000B5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65405</xdr:rowOff>
    </xdr:from>
    <xdr:to>
      <xdr:col>55</xdr:col>
      <xdr:colOff>50800</xdr:colOff>
      <xdr:row>105</xdr:row>
      <xdr:rowOff>167005</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0426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43832</xdr:rowOff>
    </xdr:from>
    <xdr:ext cx="469744" cy="259045"/>
    <xdr:sp macro="" textlink="">
      <xdr:nvSpPr>
        <xdr:cNvPr id="449" name="【市民会館】&#10;一人当たり面積該当値テキスト">
          <a:extLst>
            <a:ext uri="{FF2B5EF4-FFF2-40B4-BE49-F238E27FC236}">
              <a16:creationId xmlns:a16="http://schemas.microsoft.com/office/drawing/2014/main" id="{00000000-0008-0000-0200-0000C1010000}"/>
            </a:ext>
          </a:extLst>
        </xdr:cNvPr>
        <xdr:cNvSpPr txBox="1"/>
      </xdr:nvSpPr>
      <xdr:spPr>
        <a:xfrm>
          <a:off x="105156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65405</xdr:rowOff>
    </xdr:from>
    <xdr:to>
      <xdr:col>50</xdr:col>
      <xdr:colOff>165100</xdr:colOff>
      <xdr:row>105</xdr:row>
      <xdr:rowOff>167005</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116205</xdr:rowOff>
    </xdr:from>
    <xdr:to>
      <xdr:col>55</xdr:col>
      <xdr:colOff>0</xdr:colOff>
      <xdr:row>105</xdr:row>
      <xdr:rowOff>116205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9639300" y="1811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65405</xdr:rowOff>
    </xdr:from>
    <xdr:to>
      <xdr:col>46</xdr:col>
      <xdr:colOff>38100</xdr:colOff>
      <xdr:row>105</xdr:row>
      <xdr:rowOff>167005</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8699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116205</xdr:rowOff>
    </xdr:from>
    <xdr:to>
      <xdr:col>50</xdr:col>
      <xdr:colOff>114300</xdr:colOff>
      <xdr:row>105</xdr:row>
      <xdr:rowOff>116205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8750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65405</xdr:rowOff>
    </xdr:from>
    <xdr:to>
      <xdr:col>41</xdr:col>
      <xdr:colOff>101600</xdr:colOff>
      <xdr:row>105</xdr:row>
      <xdr:rowOff>167005</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7810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116205</xdr:rowOff>
    </xdr:from>
    <xdr:to>
      <xdr:col>45</xdr:col>
      <xdr:colOff>177800</xdr:colOff>
      <xdr:row>105</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7861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a:extLst>
            <a:ext uri="{FF2B5EF4-FFF2-40B4-BE49-F238E27FC236}">
              <a16:creationId xmlns:a16="http://schemas.microsoft.com/office/drawing/2014/main" id="{00000000-0008-0000-0200-0000C8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a:extLst>
            <a:ext uri="{FF2B5EF4-FFF2-40B4-BE49-F238E27FC236}">
              <a16:creationId xmlns:a16="http://schemas.microsoft.com/office/drawing/2014/main" id="{00000000-0008-0000-0200-0000C9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a:extLst>
            <a:ext uri="{FF2B5EF4-FFF2-40B4-BE49-F238E27FC236}">
              <a16:creationId xmlns:a16="http://schemas.microsoft.com/office/drawing/2014/main" id="{00000000-0008-0000-0200-0000CA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a:extLst>
            <a:ext uri="{FF2B5EF4-FFF2-40B4-BE49-F238E27FC236}">
              <a16:creationId xmlns:a16="http://schemas.microsoft.com/office/drawing/2014/main" id="{00000000-0008-0000-0200-0000CB010000}"/>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158132</xdr:rowOff>
    </xdr:from>
    <xdr:ext cx="469744" cy="259045"/>
    <xdr:sp macro="" textlink="">
      <xdr:nvSpPr>
        <xdr:cNvPr id="460" name="n_1mainValue【市民会館】&#10;一人当たり面積">
          <a:extLst>
            <a:ext uri="{FF2B5EF4-FFF2-40B4-BE49-F238E27FC236}">
              <a16:creationId xmlns:a16="http://schemas.microsoft.com/office/drawing/2014/main" id="{00000000-0008-0000-0200-0000CC010000}"/>
            </a:ext>
          </a:extLst>
        </xdr:cNvPr>
        <xdr:cNvSpPr txBox="1"/>
      </xdr:nvSpPr>
      <xdr:spPr>
        <a:xfrm>
          <a:off x="93917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158132</xdr:rowOff>
    </xdr:from>
    <xdr:ext cx="469744" cy="259045"/>
    <xdr:sp macro="" textlink="">
      <xdr:nvSpPr>
        <xdr:cNvPr id="461" name="n_2mainValue【市民会館】&#10;一人当たり面積">
          <a:extLst>
            <a:ext uri="{FF2B5EF4-FFF2-40B4-BE49-F238E27FC236}">
              <a16:creationId xmlns:a16="http://schemas.microsoft.com/office/drawing/2014/main" id="{00000000-0008-0000-0200-0000CD010000}"/>
            </a:ext>
          </a:extLst>
        </xdr:cNvPr>
        <xdr:cNvSpPr txBox="1"/>
      </xdr:nvSpPr>
      <xdr:spPr>
        <a:xfrm>
          <a:off x="8515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158132</xdr:rowOff>
    </xdr:from>
    <xdr:ext cx="469744" cy="259045"/>
    <xdr:sp macro="" textlink="">
      <xdr:nvSpPr>
        <xdr:cNvPr id="462" name="n_3mainValue【市民会館】&#10;一人当たり面積">
          <a:extLst>
            <a:ext uri="{FF2B5EF4-FFF2-40B4-BE49-F238E27FC236}">
              <a16:creationId xmlns:a16="http://schemas.microsoft.com/office/drawing/2014/main" id="{00000000-0008-0000-0200-0000CE010000}"/>
            </a:ext>
          </a:extLst>
        </xdr:cNvPr>
        <xdr:cNvSpPr txBox="1"/>
      </xdr:nvSpPr>
      <xdr:spPr>
        <a:xfrm>
          <a:off x="7626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00000000-0008-0000-0200-0000E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00000000-0008-0000-0200-0000E901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id="{00000000-0008-0000-0200-0000EB01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00000000-0008-0000-0200-0000ED01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15603</xdr:rowOff>
    </xdr:from>
    <xdr:to>
      <xdr:col>85</xdr:col>
      <xdr:colOff>177800</xdr:colOff>
      <xdr:row>35</xdr:row>
      <xdr:rowOff>117203</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6268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38480</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00000000-0008-0000-0200-0000F9010000}"/>
            </a:ext>
          </a:extLst>
        </xdr:cNvPr>
        <xdr:cNvSpPr txBox="1"/>
      </xdr:nvSpPr>
      <xdr:spPr>
        <a:xfrm>
          <a:off x="16357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66403</xdr:rowOff>
    </xdr:from>
    <xdr:to>
      <xdr:col>85</xdr:col>
      <xdr:colOff>127000</xdr:colOff>
      <xdr:row>35</xdr:row>
      <xdr:rowOff>90896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5481300" y="60671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152944</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4592300" y="60916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35</xdr:row>
      <xdr:rowOff>152944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3703300" y="61112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2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200-00001F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200-000021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200-000023020000}"/>
            </a:ext>
          </a:extLst>
        </xdr:cNvPr>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64803</xdr:rowOff>
    </xdr:from>
    <xdr:to>
      <xdr:col>116</xdr:col>
      <xdr:colOff>114300</xdr:colOff>
      <xdr:row>39</xdr:row>
      <xdr:rowOff>166403</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67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43230</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00000000-0008-0000-0200-00002F020000}"/>
            </a:ext>
          </a:extLst>
        </xdr:cNvPr>
        <xdr:cNvSpPr txBox="1"/>
      </xdr:nvSpPr>
      <xdr:spPr>
        <a:xfrm>
          <a:off x="22199600" y="67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38026</xdr:rowOff>
    </xdr:from>
    <xdr:to>
      <xdr:col>112</xdr:col>
      <xdr:colOff>38100</xdr:colOff>
      <xdr:row>39</xdr:row>
      <xdr:rowOff>139626</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67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88826</xdr:rowOff>
    </xdr:from>
    <xdr:to>
      <xdr:col>116</xdr:col>
      <xdr:colOff>63500</xdr:colOff>
      <xdr:row>39</xdr:row>
      <xdr:rowOff>115603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1323300" y="6775376"/>
          <a:ext cx="8382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69299</xdr:rowOff>
    </xdr:from>
    <xdr:to>
      <xdr:col>107</xdr:col>
      <xdr:colOff>101600</xdr:colOff>
      <xdr:row>39</xdr:row>
      <xdr:rowOff>170899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6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88826</xdr:rowOff>
    </xdr:from>
    <xdr:to>
      <xdr:col>111</xdr:col>
      <xdr:colOff>177800</xdr:colOff>
      <xdr:row>39</xdr:row>
      <xdr:rowOff>120099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0434300" y="677537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71006</xdr:rowOff>
    </xdr:from>
    <xdr:to>
      <xdr:col>102</xdr:col>
      <xdr:colOff>165100</xdr:colOff>
      <xdr:row>40</xdr:row>
      <xdr:rowOff>1156</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67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120099</xdr:rowOff>
    </xdr:from>
    <xdr:to>
      <xdr:col>107</xdr:col>
      <xdr:colOff>50800</xdr:colOff>
      <xdr:row>39</xdr:row>
      <xdr:rowOff>121806</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6806649"/>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130753</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1043411" y="68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162026</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20167111" y="68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163733</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9278111" y="68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id="{00000000-0008-0000-0200-00005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6268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137939</xdr:rowOff>
    </xdr:from>
    <xdr:ext cx="405111" cy="259045"/>
    <xdr:sp macro="" textlink="">
      <xdr:nvSpPr>
        <xdr:cNvPr id="612" name="【保健センター・保健所】&#10;有形固定資産減価償却率該当値テキスト">
          <a:extLst>
            <a:ext uri="{FF2B5EF4-FFF2-40B4-BE49-F238E27FC236}">
              <a16:creationId xmlns:a16="http://schemas.microsoft.com/office/drawing/2014/main" id="{00000000-0008-0000-0200-000064020000}"/>
            </a:ext>
          </a:extLst>
        </xdr:cNvPr>
        <xdr:cNvSpPr txBox="1"/>
      </xdr:nvSpPr>
      <xdr:spPr>
        <a:xfrm>
          <a:off x="16357600"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113792</xdr:rowOff>
    </xdr:from>
    <xdr:to>
      <xdr:col>81</xdr:col>
      <xdr:colOff>101600</xdr:colOff>
      <xdr:row>59</xdr:row>
      <xdr:rowOff>43942</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5430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164592</xdr:rowOff>
    </xdr:from>
    <xdr:to>
      <xdr:col>85</xdr:col>
      <xdr:colOff>127000</xdr:colOff>
      <xdr:row>59</xdr:row>
      <xdr:rowOff>38862</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5481300" y="101086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84074</xdr:rowOff>
    </xdr:from>
    <xdr:to>
      <xdr:col>76</xdr:col>
      <xdr:colOff>165100</xdr:colOff>
      <xdr:row>59</xdr:row>
      <xdr:rowOff>14224</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454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58</xdr:row>
      <xdr:rowOff>164592</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4592300" y="100789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134874</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3703300" y="100355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35069</xdr:rowOff>
    </xdr:from>
    <xdr:ext cx="405111" cy="259045"/>
    <xdr:sp macro="" textlink="">
      <xdr:nvSpPr>
        <xdr:cNvPr id="623" name="n_1main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5266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5351</xdr:rowOff>
    </xdr:from>
    <xdr:ext cx="405111" cy="259045"/>
    <xdr:sp macro="" textlink="">
      <xdr:nvSpPr>
        <xdr:cNvPr id="624" name="n_2main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43897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25" name="n_3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0000000-0008-0000-02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0000000-0008-0000-0200-00008A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00000000-0008-0000-0200-00008C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00000000-0008-0000-0200-00008E020000}"/>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00000000-0008-0000-0200-00009A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133350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20434300" y="10744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9545300" y="1072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a:extLst>
            <a:ext uri="{FF2B5EF4-FFF2-40B4-BE49-F238E27FC236}">
              <a16:creationId xmlns:a16="http://schemas.microsoft.com/office/drawing/2014/main" id="{00000000-0008-0000-0200-0000A1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7" name="n_1mainValue【保健センター・保健所】&#10;一人当たり面積">
          <a:extLst>
            <a:ext uri="{FF2B5EF4-FFF2-40B4-BE49-F238E27FC236}">
              <a16:creationId xmlns:a16="http://schemas.microsoft.com/office/drawing/2014/main" id="{00000000-0008-0000-0200-0000A5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678" name="n_2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79" name="n_3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a:extLst>
            <a:ext uri="{FF2B5EF4-FFF2-40B4-BE49-F238E27FC236}">
              <a16:creationId xmlns:a16="http://schemas.microsoft.com/office/drawing/2014/main" id="{00000000-0008-0000-0200-0000B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a:extLst>
            <a:ext uri="{FF2B5EF4-FFF2-40B4-BE49-F238E27FC236}">
              <a16:creationId xmlns:a16="http://schemas.microsoft.com/office/drawing/2014/main" id="{00000000-0008-0000-0200-0000C1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a:extLst>
            <a:ext uri="{FF2B5EF4-FFF2-40B4-BE49-F238E27FC236}">
              <a16:creationId xmlns:a16="http://schemas.microsoft.com/office/drawing/2014/main" id="{00000000-0008-0000-0200-0000C3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a:extLst>
            <a:ext uri="{FF2B5EF4-FFF2-40B4-BE49-F238E27FC236}">
              <a16:creationId xmlns:a16="http://schemas.microsoft.com/office/drawing/2014/main" id="{00000000-0008-0000-0200-0000C5020000}"/>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721" name="【消防施設】&#10;有形固定資産減価償却率該当値テキスト">
          <a:extLst>
            <a:ext uri="{FF2B5EF4-FFF2-40B4-BE49-F238E27FC236}">
              <a16:creationId xmlns:a16="http://schemas.microsoft.com/office/drawing/2014/main" id="{00000000-0008-0000-0200-0000D1020000}"/>
            </a:ext>
          </a:extLst>
        </xdr:cNvPr>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144780</xdr:rowOff>
    </xdr:from>
    <xdr:to>
      <xdr:col>85</xdr:col>
      <xdr:colOff>127000</xdr:colOff>
      <xdr:row>81</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5481300" y="138607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144780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4592300" y="13824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108586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3703300" y="1382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a:extLst>
            <a:ext uri="{FF2B5EF4-FFF2-40B4-BE49-F238E27FC236}">
              <a16:creationId xmlns:a16="http://schemas.microsoft.com/office/drawing/2014/main" id="{00000000-0008-0000-0200-0000D8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a:extLst>
            <a:ext uri="{FF2B5EF4-FFF2-40B4-BE49-F238E27FC236}">
              <a16:creationId xmlns:a16="http://schemas.microsoft.com/office/drawing/2014/main" id="{00000000-0008-0000-0200-0000D9020000}"/>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a:extLst>
            <a:ext uri="{FF2B5EF4-FFF2-40B4-BE49-F238E27FC236}">
              <a16:creationId xmlns:a16="http://schemas.microsoft.com/office/drawing/2014/main" id="{00000000-0008-0000-0200-0000DA020000}"/>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a:extLst>
            <a:ext uri="{FF2B5EF4-FFF2-40B4-BE49-F238E27FC236}">
              <a16:creationId xmlns:a16="http://schemas.microsoft.com/office/drawing/2014/main" id="{00000000-0008-0000-0200-0000DB020000}"/>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732" name="n_1mainValue【消防施設】&#10;有形固定資産減価償却率">
          <a:extLst>
            <a:ext uri="{FF2B5EF4-FFF2-40B4-BE49-F238E27FC236}">
              <a16:creationId xmlns:a16="http://schemas.microsoft.com/office/drawing/2014/main" id="{00000000-0008-0000-0200-0000DC020000}"/>
            </a:ext>
          </a:extLst>
        </xdr:cNvPr>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33" name="n_2mainValue【消防施設】&#10;有形固定資産減価償却率">
          <a:extLst>
            <a:ext uri="{FF2B5EF4-FFF2-40B4-BE49-F238E27FC236}">
              <a16:creationId xmlns:a16="http://schemas.microsoft.com/office/drawing/2014/main" id="{00000000-0008-0000-0200-0000DD020000}"/>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34" name="n_3mainValue【消防施設】&#10;有形固定資産減価償却率">
          <a:extLst>
            <a:ext uri="{FF2B5EF4-FFF2-40B4-BE49-F238E27FC236}">
              <a16:creationId xmlns:a16="http://schemas.microsoft.com/office/drawing/2014/main" id="{00000000-0008-0000-0200-0000DE020000}"/>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152400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1323300" y="1419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35379</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5481300" y="183495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107</xdr:row>
      <xdr:rowOff>4355</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4592300" y="183168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143148</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3703300" y="1830705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a:extLst>
            <a:ext uri="{FF2B5EF4-FFF2-40B4-BE49-F238E27FC236}">
              <a16:creationId xmlns:a16="http://schemas.microsoft.com/office/drawing/2014/main" id="{00000000-0008-0000-0200-00006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a:extLst>
            <a:ext uri="{FF2B5EF4-FFF2-40B4-BE49-F238E27FC236}">
              <a16:creationId xmlns:a16="http://schemas.microsoft.com/office/drawing/2014/main" id="{00000000-0008-0000-0200-000063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a:extLst>
            <a:ext uri="{FF2B5EF4-FFF2-40B4-BE49-F238E27FC236}">
              <a16:creationId xmlns:a16="http://schemas.microsoft.com/office/drawing/2014/main" id="{00000000-0008-0000-0200-000065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a:extLst>
            <a:ext uri="{FF2B5EF4-FFF2-40B4-BE49-F238E27FC236}">
              <a16:creationId xmlns:a16="http://schemas.microsoft.com/office/drawing/2014/main" id="{00000000-0008-0000-0200-000067030000}"/>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79264</xdr:rowOff>
    </xdr:from>
    <xdr:ext cx="469744" cy="259045"/>
    <xdr:sp macro="" textlink="">
      <xdr:nvSpPr>
        <xdr:cNvPr id="883" name="【庁舎】&#10;一人当たり面積該当値テキスト">
          <a:extLst>
            <a:ext uri="{FF2B5EF4-FFF2-40B4-BE49-F238E27FC236}">
              <a16:creationId xmlns:a16="http://schemas.microsoft.com/office/drawing/2014/main" id="{00000000-0008-0000-0200-000073030000}"/>
            </a:ext>
          </a:extLst>
        </xdr:cNvPr>
        <xdr:cNvSpPr txBox="1"/>
      </xdr:nvSpPr>
      <xdr:spPr>
        <a:xfrm>
          <a:off x="22199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151637</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21323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156211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20434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73406</xdr:rowOff>
    </xdr:from>
    <xdr:to>
      <xdr:col>102</xdr:col>
      <xdr:colOff>165100</xdr:colOff>
      <xdr:row>106</xdr:row>
      <xdr:rowOff>3556</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9494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105</xdr:row>
      <xdr:rowOff>156211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9545300" y="181264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a:extLst>
            <a:ext uri="{FF2B5EF4-FFF2-40B4-BE49-F238E27FC236}">
              <a16:creationId xmlns:a16="http://schemas.microsoft.com/office/drawing/2014/main" id="{00000000-0008-0000-0200-00007A030000}"/>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a:extLst>
            <a:ext uri="{FF2B5EF4-FFF2-40B4-BE49-F238E27FC236}">
              <a16:creationId xmlns:a16="http://schemas.microsoft.com/office/drawing/2014/main" id="{00000000-0008-0000-0200-00007B030000}"/>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a:extLst>
            <a:ext uri="{FF2B5EF4-FFF2-40B4-BE49-F238E27FC236}">
              <a16:creationId xmlns:a16="http://schemas.microsoft.com/office/drawing/2014/main" id="{00000000-0008-0000-0200-00007C030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a:extLst>
            <a:ext uri="{FF2B5EF4-FFF2-40B4-BE49-F238E27FC236}">
              <a16:creationId xmlns:a16="http://schemas.microsoft.com/office/drawing/2014/main" id="{00000000-0008-0000-0200-00007D030000}"/>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22114</xdr:rowOff>
    </xdr:from>
    <xdr:ext cx="469744" cy="259045"/>
    <xdr:sp macro="" textlink="">
      <xdr:nvSpPr>
        <xdr:cNvPr id="894" name="n_1mainValue【庁舎】&#10;一人当たり面積">
          <a:extLst>
            <a:ext uri="{FF2B5EF4-FFF2-40B4-BE49-F238E27FC236}">
              <a16:creationId xmlns:a16="http://schemas.microsoft.com/office/drawing/2014/main" id="{00000000-0008-0000-0200-00007E03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95" name="n_2mainValue【庁舎】&#10;一人当たり面積">
          <a:extLst>
            <a:ext uri="{FF2B5EF4-FFF2-40B4-BE49-F238E27FC236}">
              <a16:creationId xmlns:a16="http://schemas.microsoft.com/office/drawing/2014/main" id="{00000000-0008-0000-0200-00007F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166133</xdr:rowOff>
    </xdr:from>
    <xdr:ext cx="469744" cy="259045"/>
    <xdr:sp macro="" textlink="">
      <xdr:nvSpPr>
        <xdr:cNvPr id="896" name="n_3mainValue【庁舎】&#10;一人当たり面積">
          <a:extLst>
            <a:ext uri="{FF2B5EF4-FFF2-40B4-BE49-F238E27FC236}">
              <a16:creationId xmlns:a16="http://schemas.microsoft.com/office/drawing/2014/main" id="{00000000-0008-0000-0200-000080030000}"/>
            </a:ext>
          </a:extLst>
        </xdr:cNvPr>
        <xdr:cNvSpPr txBox="1"/>
      </xdr:nvSpPr>
      <xdr:spPr>
        <a:xfrm>
          <a:off x="19310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分析表①分析欄のとおり。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市民税所得割や固定資産税の増加などで基準財政収入額が増加したものの、臨時財政対策債償還費の増等による公債費の増加などで基準財政需要額も増加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前年度と同数となった。類似団体と比較し、平均値を下回っていることから、今後も市税改革プログラムによる徴収体制・啓発の強化や、新規産業の育成に取り組むことによる地域経済の活性化を図り、更なる税収を確保するなど、指数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行財政改革努力により、経常経費の抑制、自主財源の確保に努めていることから、類似団体と比較し良好な水準を確保してい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市税の増などにより経常経費充当一般財源が増加したが、扶助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の増加がそれを上回ったため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％となった。今後も扶助費や保険給付費等の社会保障経費は増加傾向で推移すると思われ、自助努力による数値の根本的な改善は困難な状況であると考えられる。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2530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63</xdr:row>
      <xdr:rowOff>157734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253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産業廃棄物最終処分場支障等除去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111767</xdr:rowOff>
    </xdr:from>
    <xdr:to>
      <xdr:col>23</xdr:col>
      <xdr:colOff>133350</xdr:colOff>
      <xdr:row>81</xdr:row>
      <xdr:rowOff>157699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99217"/>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129054</xdr:rowOff>
    </xdr:from>
    <xdr:to>
      <xdr:col>19</xdr:col>
      <xdr:colOff>133350</xdr:colOff>
      <xdr:row>81</xdr:row>
      <xdr:rowOff>157699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16504"/>
          <a:ext cx="8890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119470</xdr:rowOff>
    </xdr:from>
    <xdr:to>
      <xdr:col>15</xdr:col>
      <xdr:colOff>82550</xdr:colOff>
      <xdr:row>81</xdr:row>
      <xdr:rowOff>129054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06920"/>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58283</xdr:rowOff>
    </xdr:from>
    <xdr:to>
      <xdr:col>11</xdr:col>
      <xdr:colOff>31750</xdr:colOff>
      <xdr:row>81</xdr:row>
      <xdr:rowOff>119470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5733"/>
          <a:ext cx="889000" cy="6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60967</xdr:rowOff>
    </xdr:from>
    <xdr:to>
      <xdr:col>23</xdr:col>
      <xdr:colOff>184150</xdr:colOff>
      <xdr:row>81</xdr:row>
      <xdr:rowOff>162567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77494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106899</xdr:rowOff>
    </xdr:from>
    <xdr:to>
      <xdr:col>19</xdr:col>
      <xdr:colOff>184150</xdr:colOff>
      <xdr:row>82</xdr:row>
      <xdr:rowOff>37049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47226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78254</xdr:rowOff>
    </xdr:from>
    <xdr:to>
      <xdr:col>15</xdr:col>
      <xdr:colOff>133350</xdr:colOff>
      <xdr:row>82</xdr:row>
      <xdr:rowOff>8404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18581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68670</xdr:rowOff>
    </xdr:from>
    <xdr:to>
      <xdr:col>11</xdr:col>
      <xdr:colOff>82550</xdr:colOff>
      <xdr:row>81</xdr:row>
      <xdr:rowOff>170270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7483</xdr:rowOff>
    </xdr:from>
    <xdr:to>
      <xdr:col>7</xdr:col>
      <xdr:colOff>31750</xdr:colOff>
      <xdr:row>81</xdr:row>
      <xdr:rowOff>109083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119260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人事院や愛媛県人事委員会の勧告を参考に、給与制度を見直すことにより、国等と概ね均衡を保っている。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今後も引き続き、国・愛媛県・類似団体との均衡を図るとともに、本市の財政状況等を踏まえた適正な給与水準を維持する。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162984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160655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2794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88265</xdr:rowOff>
    </xdr:from>
    <xdr:to>
      <xdr:col>77</xdr:col>
      <xdr:colOff>44450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038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116417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038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59</xdr:row>
      <xdr:rowOff>124460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標準税収入額等の増加などで標準財政規模は増加したものの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臨時財政対策債等の元利償還金の増加などから、令和元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となった。また、３か年平均では、７．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％と昨年度比０．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ている。今後も「健全な財政運営へのガイドライン」に基づき、市債残高を抑制することによる公債費の減少や交付税措置の高い起債を優先し、実質負担の軽減に努めるものの、公共施設の老朽更新や大型事業が控えていることから、一定期間、数値の上昇が懸念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117348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0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49784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地方債現在高及び公営企業債繰入見込額の減による将来負担額の減少な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から、令和元</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年度の将来負担比率は５</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％となり、前年比</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今後も本市策定の「健全な財政運営へのガイドライン」に基づき、交付税算入率の高い起債を効果的に活用するとともに、償還能力に留意しつつ、計画的で健全な市債の発行に努めるものの、今後の大型事業の実施や公共施設更新等の財源として、充当可能基金の取崩しを見込んでいる状況等を鑑み、比率の上昇が見込まれ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44111</xdr:rowOff>
    </xdr:from>
    <xdr:to>
      <xdr:col>81</xdr:col>
      <xdr:colOff>44450</xdr:colOff>
      <xdr:row>16</xdr:row>
      <xdr:rowOff>95589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87311"/>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95589</xdr:rowOff>
    </xdr:from>
    <xdr:to>
      <xdr:col>77</xdr:col>
      <xdr:colOff>44450</xdr:colOff>
      <xdr:row>16</xdr:row>
      <xdr:rowOff>119719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387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16</xdr:row>
      <xdr:rowOff>119719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4924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90763</xdr:rowOff>
    </xdr:from>
    <xdr:to>
      <xdr:col>68</xdr:col>
      <xdr:colOff>152400</xdr:colOff>
      <xdr:row>16</xdr:row>
      <xdr:rowOff>106045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33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164761</xdr:rowOff>
    </xdr:from>
    <xdr:to>
      <xdr:col>81</xdr:col>
      <xdr:colOff>95250</xdr:colOff>
      <xdr:row>16</xdr:row>
      <xdr:rowOff>94911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136838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44789</xdr:rowOff>
    </xdr:from>
    <xdr:to>
      <xdr:col>77</xdr:col>
      <xdr:colOff>95250</xdr:colOff>
      <xdr:row>16</xdr:row>
      <xdr:rowOff>146389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131166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68919</xdr:rowOff>
    </xdr:from>
    <xdr:to>
      <xdr:col>73</xdr:col>
      <xdr:colOff>44450</xdr:colOff>
      <xdr:row>16</xdr:row>
      <xdr:rowOff>170519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155296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55245</xdr:rowOff>
    </xdr:from>
    <xdr:to>
      <xdr:col>68</xdr:col>
      <xdr:colOff>203200</xdr:colOff>
      <xdr:row>16</xdr:row>
      <xdr:rowOff>156845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141622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39963</xdr:rowOff>
    </xdr:from>
    <xdr:to>
      <xdr:col>64</xdr:col>
      <xdr:colOff>152400</xdr:colOff>
      <xdr:row>16</xdr:row>
      <xdr:rowOff>141563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126340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松山市人材育成・行政経営改革方針に沿った定員管理及び給与等の適正化や指定管理者制度等民間委託の推進等により人件費の縮減を図っており、類似団体の平均値を下回る健全な水準を維持している。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ごみ収集事業の委託対象地区の増などで、昨年度から０．３ポイント増加している。類似団体の数値より高いのは、松山市人材育成・行政経営改革方針に基づき、民間委託の活用を積極的に行い、指定管理者制度や包括的民間委託を拡大してきたことによるものである。今後も、コストの縮減やサービス水準の維持・向上が図られることを前提に民間委託等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154214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令和元年度は幼児教育・保育の無償化に伴う施設型給付費などが増加し、昨年度から０．８ポイント増加している。今後においても扶助費の伸びが想定され、自助努力による改善は困難な状況と考える。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39915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96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102507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令和元年度は、特別会計への繰出金が増加したことなどから、昨年度より数値が０．５ポイント増加している。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7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101600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63500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令和元年度は、下水道事業会計負担金が増加したことなどから、昨年度より数値が０．１ポイント増加している。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75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100330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34</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50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58420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健全な財政運営へのガイドラインを遵守した財政運営に努めており、類似団体の数値を下回る健全な水準を維持している。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今後も引き続き市債借入の抑制など将来負担の軽減を図り、健全な財政運営に努める。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22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54611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54611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39370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が類似団体の平均値を大きく上回っているが、厳しい財政状況の中、行財政改革による人件費などの抑制に努めていることから、令和元年度は１．６ポイント増加したものの、類似団体の数値より１．９ポイント低く、概ね適正な水準を維持し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93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5842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78994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207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78994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98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103622</xdr:rowOff>
    </xdr:from>
    <xdr:to>
      <xdr:col>29</xdr:col>
      <xdr:colOff>127000</xdr:colOff>
      <xdr:row>19</xdr:row>
      <xdr:rowOff>111714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08797"/>
          <a:ext cx="6477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111714</xdr:rowOff>
    </xdr:from>
    <xdr:to>
      <xdr:col>26</xdr:col>
      <xdr:colOff>50800</xdr:colOff>
      <xdr:row>19</xdr:row>
      <xdr:rowOff>117292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16889"/>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111394</xdr:rowOff>
    </xdr:from>
    <xdr:to>
      <xdr:col>22</xdr:col>
      <xdr:colOff>114300</xdr:colOff>
      <xdr:row>19</xdr:row>
      <xdr:rowOff>117292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16569"/>
          <a:ext cx="6985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99690</xdr:rowOff>
    </xdr:from>
    <xdr:to>
      <xdr:col>18</xdr:col>
      <xdr:colOff>177800</xdr:colOff>
      <xdr:row>19</xdr:row>
      <xdr:rowOff>111394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04865"/>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52822</xdr:rowOff>
    </xdr:from>
    <xdr:to>
      <xdr:col>29</xdr:col>
      <xdr:colOff>177800</xdr:colOff>
      <xdr:row>19</xdr:row>
      <xdr:rowOff>154422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132849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60914</xdr:rowOff>
    </xdr:from>
    <xdr:to>
      <xdr:col>26</xdr:col>
      <xdr:colOff>101600</xdr:colOff>
      <xdr:row>19</xdr:row>
      <xdr:rowOff>162514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147291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66492</xdr:rowOff>
    </xdr:from>
    <xdr:to>
      <xdr:col>22</xdr:col>
      <xdr:colOff>165100</xdr:colOff>
      <xdr:row>19</xdr:row>
      <xdr:rowOff>168092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152869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60594</xdr:rowOff>
    </xdr:from>
    <xdr:to>
      <xdr:col>19</xdr:col>
      <xdr:colOff>38100</xdr:colOff>
      <xdr:row>19</xdr:row>
      <xdr:rowOff>162194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146971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48890</xdr:rowOff>
    </xdr:from>
    <xdr:to>
      <xdr:col>15</xdr:col>
      <xdr:colOff>101600</xdr:colOff>
      <xdr:row>19</xdr:row>
      <xdr:rowOff>150490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203809</xdr:rowOff>
    </xdr:from>
    <xdr:to>
      <xdr:col>29</xdr:col>
      <xdr:colOff>127000</xdr:colOff>
      <xdr:row>35</xdr:row>
      <xdr:rowOff>256570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14159"/>
          <a:ext cx="647700" cy="5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240431</xdr:rowOff>
    </xdr:from>
    <xdr:to>
      <xdr:col>26</xdr:col>
      <xdr:colOff>50800</xdr:colOff>
      <xdr:row>35</xdr:row>
      <xdr:rowOff>256570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50781"/>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240431</xdr:rowOff>
    </xdr:from>
    <xdr:to>
      <xdr:col>22</xdr:col>
      <xdr:colOff>114300</xdr:colOff>
      <xdr:row>35</xdr:row>
      <xdr:rowOff>257439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0781"/>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257439</xdr:rowOff>
    </xdr:from>
    <xdr:to>
      <xdr:col>18</xdr:col>
      <xdr:colOff>177800</xdr:colOff>
      <xdr:row>35</xdr:row>
      <xdr:rowOff>298862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67789"/>
          <a:ext cx="698500" cy="4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153009</xdr:rowOff>
    </xdr:from>
    <xdr:to>
      <xdr:col>29</xdr:col>
      <xdr:colOff>177800</xdr:colOff>
      <xdr:row>35</xdr:row>
      <xdr:rowOff>254609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340986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205770</xdr:rowOff>
    </xdr:from>
    <xdr:to>
      <xdr:col>26</xdr:col>
      <xdr:colOff>101600</xdr:colOff>
      <xdr:row>35</xdr:row>
      <xdr:rowOff>307370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317547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84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189631</xdr:rowOff>
    </xdr:from>
    <xdr:to>
      <xdr:col>22</xdr:col>
      <xdr:colOff>165100</xdr:colOff>
      <xdr:row>35</xdr:row>
      <xdr:rowOff>291231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206639</xdr:rowOff>
    </xdr:from>
    <xdr:to>
      <xdr:col>19</xdr:col>
      <xdr:colOff>38100</xdr:colOff>
      <xdr:row>35</xdr:row>
      <xdr:rowOff>308239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318416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248062</xdr:rowOff>
    </xdr:from>
    <xdr:to>
      <xdr:col>15</xdr:col>
      <xdr:colOff>101600</xdr:colOff>
      <xdr:row>36</xdr:row>
      <xdr:rowOff>6762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2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23685</xdr:rowOff>
    </xdr:from>
    <xdr:to>
      <xdr:col>24</xdr:col>
      <xdr:colOff>63500</xdr:colOff>
      <xdr:row>37</xdr:row>
      <xdr:rowOff>31648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7335"/>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18275</xdr:rowOff>
    </xdr:from>
    <xdr:to>
      <xdr:col>19</xdr:col>
      <xdr:colOff>177800</xdr:colOff>
      <xdr:row>37</xdr:row>
      <xdr:rowOff>23685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6192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17056</xdr:rowOff>
    </xdr:from>
    <xdr:to>
      <xdr:col>15</xdr:col>
      <xdr:colOff>50800</xdr:colOff>
      <xdr:row>37</xdr:row>
      <xdr:rowOff>18275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070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17056</xdr:rowOff>
    </xdr:from>
    <xdr:to>
      <xdr:col>10</xdr:col>
      <xdr:colOff>114300</xdr:colOff>
      <xdr:row>37</xdr:row>
      <xdr:rowOff>52489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070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152298</xdr:rowOff>
    </xdr:from>
    <xdr:to>
      <xdr:col>24</xdr:col>
      <xdr:colOff>114300</xdr:colOff>
      <xdr:row>37</xdr:row>
      <xdr:rowOff>82448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130725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144335</xdr:rowOff>
    </xdr:from>
    <xdr:to>
      <xdr:col>20</xdr:col>
      <xdr:colOff>38100</xdr:colOff>
      <xdr:row>37</xdr:row>
      <xdr:rowOff>74485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65612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138925</xdr:rowOff>
    </xdr:from>
    <xdr:to>
      <xdr:col>15</xdr:col>
      <xdr:colOff>101600</xdr:colOff>
      <xdr:row>37</xdr:row>
      <xdr:rowOff>69075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137706</xdr:rowOff>
    </xdr:from>
    <xdr:to>
      <xdr:col>10</xdr:col>
      <xdr:colOff>165100</xdr:colOff>
      <xdr:row>37</xdr:row>
      <xdr:rowOff>67856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1689</xdr:rowOff>
    </xdr:from>
    <xdr:to>
      <xdr:col>6</xdr:col>
      <xdr:colOff>38100</xdr:colOff>
      <xdr:row>37</xdr:row>
      <xdr:rowOff>103289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22523</xdr:rowOff>
    </xdr:from>
    <xdr:to>
      <xdr:col>24</xdr:col>
      <xdr:colOff>63500</xdr:colOff>
      <xdr:row>56</xdr:row>
      <xdr:rowOff>85751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23723"/>
          <a:ext cx="8382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22523</xdr:rowOff>
    </xdr:from>
    <xdr:to>
      <xdr:col>19</xdr:col>
      <xdr:colOff>177800</xdr:colOff>
      <xdr:row>56</xdr:row>
      <xdr:rowOff>46393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2372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46393</xdr:rowOff>
    </xdr:from>
    <xdr:to>
      <xdr:col>15</xdr:col>
      <xdr:colOff>50800</xdr:colOff>
      <xdr:row>56</xdr:row>
      <xdr:rowOff>56756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759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56756</xdr:rowOff>
    </xdr:from>
    <xdr:to>
      <xdr:col>10</xdr:col>
      <xdr:colOff>114300</xdr:colOff>
      <xdr:row>56</xdr:row>
      <xdr:rowOff>128918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7956"/>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34951</xdr:rowOff>
    </xdr:from>
    <xdr:to>
      <xdr:col>24</xdr:col>
      <xdr:colOff>114300</xdr:colOff>
      <xdr:row>56</xdr:row>
      <xdr:rowOff>136551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143173</xdr:rowOff>
    </xdr:from>
    <xdr:to>
      <xdr:col>20</xdr:col>
      <xdr:colOff>38100</xdr:colOff>
      <xdr:row>56</xdr:row>
      <xdr:rowOff>73323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64450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167043</xdr:rowOff>
    </xdr:from>
    <xdr:to>
      <xdr:col>15</xdr:col>
      <xdr:colOff>101600</xdr:colOff>
      <xdr:row>56</xdr:row>
      <xdr:rowOff>97193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5956</xdr:rowOff>
    </xdr:from>
    <xdr:to>
      <xdr:col>10</xdr:col>
      <xdr:colOff>165100</xdr:colOff>
      <xdr:row>56</xdr:row>
      <xdr:rowOff>107556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78118</xdr:rowOff>
    </xdr:from>
    <xdr:to>
      <xdr:col>6</xdr:col>
      <xdr:colOff>38100</xdr:colOff>
      <xdr:row>57</xdr:row>
      <xdr:rowOff>8268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170845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150113</xdr:rowOff>
    </xdr:from>
    <xdr:to>
      <xdr:col>24</xdr:col>
      <xdr:colOff>63500</xdr:colOff>
      <xdr:row>77</xdr:row>
      <xdr:rowOff>31750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80313"/>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31750</xdr:rowOff>
    </xdr:from>
    <xdr:to>
      <xdr:col>19</xdr:col>
      <xdr:colOff>177800</xdr:colOff>
      <xdr:row>77</xdr:row>
      <xdr:rowOff>68962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33400"/>
          <a:ext cx="8890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68962</xdr:rowOff>
    </xdr:from>
    <xdr:to>
      <xdr:col>15</xdr:col>
      <xdr:colOff>50800</xdr:colOff>
      <xdr:row>77</xdr:row>
      <xdr:rowOff>69342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706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69342</xdr:rowOff>
    </xdr:from>
    <xdr:to>
      <xdr:col>10</xdr:col>
      <xdr:colOff>114300</xdr:colOff>
      <xdr:row>77</xdr:row>
      <xdr:rowOff>86361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0992"/>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99313</xdr:rowOff>
    </xdr:from>
    <xdr:to>
      <xdr:col>24</xdr:col>
      <xdr:colOff>114300</xdr:colOff>
      <xdr:row>77</xdr:row>
      <xdr:rowOff>29463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77740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152400</xdr:rowOff>
    </xdr:from>
    <xdr:to>
      <xdr:col>20</xdr:col>
      <xdr:colOff>38100</xdr:colOff>
      <xdr:row>77</xdr:row>
      <xdr:rowOff>82550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73677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18162</xdr:rowOff>
    </xdr:from>
    <xdr:to>
      <xdr:col>15</xdr:col>
      <xdr:colOff>101600</xdr:colOff>
      <xdr:row>77</xdr:row>
      <xdr:rowOff>119762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110889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18542</xdr:rowOff>
    </xdr:from>
    <xdr:to>
      <xdr:col>10</xdr:col>
      <xdr:colOff>165100</xdr:colOff>
      <xdr:row>77</xdr:row>
      <xdr:rowOff>120142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111269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97396</xdr:rowOff>
    </xdr:from>
    <xdr:to>
      <xdr:col>24</xdr:col>
      <xdr:colOff>63500</xdr:colOff>
      <xdr:row>94</xdr:row>
      <xdr:rowOff>159995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13696"/>
          <a:ext cx="8382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145021</xdr:rowOff>
    </xdr:from>
    <xdr:to>
      <xdr:col>19</xdr:col>
      <xdr:colOff>177800</xdr:colOff>
      <xdr:row>94</xdr:row>
      <xdr:rowOff>159995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6132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145021</xdr:rowOff>
    </xdr:from>
    <xdr:to>
      <xdr:col>15</xdr:col>
      <xdr:colOff>50800</xdr:colOff>
      <xdr:row>95</xdr:row>
      <xdr:rowOff>5335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6132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5335</xdr:rowOff>
    </xdr:from>
    <xdr:to>
      <xdr:col>10</xdr:col>
      <xdr:colOff>114300</xdr:colOff>
      <xdr:row>95</xdr:row>
      <xdr:rowOff>66942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93085"/>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46596</xdr:rowOff>
    </xdr:from>
    <xdr:to>
      <xdr:col>24</xdr:col>
      <xdr:colOff>114300</xdr:colOff>
      <xdr:row>94</xdr:row>
      <xdr:rowOff>148196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69473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109195</xdr:rowOff>
    </xdr:from>
    <xdr:to>
      <xdr:col>20</xdr:col>
      <xdr:colOff>38100</xdr:colOff>
      <xdr:row>95</xdr:row>
      <xdr:rowOff>39345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55872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94221</xdr:rowOff>
    </xdr:from>
    <xdr:to>
      <xdr:col>15</xdr:col>
      <xdr:colOff>101600</xdr:colOff>
      <xdr:row>95</xdr:row>
      <xdr:rowOff>24371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40898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8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125985</xdr:rowOff>
    </xdr:from>
    <xdr:to>
      <xdr:col>10</xdr:col>
      <xdr:colOff>165100</xdr:colOff>
      <xdr:row>95</xdr:row>
      <xdr:rowOff>56135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72662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16142</xdr:rowOff>
    </xdr:from>
    <xdr:to>
      <xdr:col>6</xdr:col>
      <xdr:colOff>38100</xdr:colOff>
      <xdr:row>95</xdr:row>
      <xdr:rowOff>117742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134269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7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142032</xdr:rowOff>
    </xdr:from>
    <xdr:to>
      <xdr:col>55</xdr:col>
      <xdr:colOff>0</xdr:colOff>
      <xdr:row>38</xdr:row>
      <xdr:rowOff>21148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5682"/>
          <a:ext cx="8382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153096</xdr:rowOff>
    </xdr:from>
    <xdr:to>
      <xdr:col>50</xdr:col>
      <xdr:colOff>114300</xdr:colOff>
      <xdr:row>38</xdr:row>
      <xdr:rowOff>21148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6746"/>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153096</xdr:rowOff>
    </xdr:from>
    <xdr:to>
      <xdr:col>45</xdr:col>
      <xdr:colOff>177800</xdr:colOff>
      <xdr:row>38</xdr:row>
      <xdr:rowOff>29263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6746"/>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146924</xdr:rowOff>
    </xdr:from>
    <xdr:to>
      <xdr:col>41</xdr:col>
      <xdr:colOff>50800</xdr:colOff>
      <xdr:row>38</xdr:row>
      <xdr:rowOff>29263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0574"/>
          <a:ext cx="889000" cy="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91232</xdr:rowOff>
    </xdr:from>
    <xdr:to>
      <xdr:col>55</xdr:col>
      <xdr:colOff>50800</xdr:colOff>
      <xdr:row>38</xdr:row>
      <xdr:rowOff>21382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69659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141798</xdr:rowOff>
    </xdr:from>
    <xdr:to>
      <xdr:col>50</xdr:col>
      <xdr:colOff>165100</xdr:colOff>
      <xdr:row>38</xdr:row>
      <xdr:rowOff>71948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63075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7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102296</xdr:rowOff>
    </xdr:from>
    <xdr:to>
      <xdr:col>46</xdr:col>
      <xdr:colOff>38100</xdr:colOff>
      <xdr:row>38</xdr:row>
      <xdr:rowOff>32446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23573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149913</xdr:rowOff>
    </xdr:from>
    <xdr:to>
      <xdr:col>41</xdr:col>
      <xdr:colOff>101600</xdr:colOff>
      <xdr:row>38</xdr:row>
      <xdr:rowOff>80063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71190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96124</xdr:rowOff>
    </xdr:from>
    <xdr:to>
      <xdr:col>36</xdr:col>
      <xdr:colOff>165100</xdr:colOff>
      <xdr:row>38</xdr:row>
      <xdr:rowOff>26274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17401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102454</xdr:rowOff>
    </xdr:from>
    <xdr:to>
      <xdr:col>55</xdr:col>
      <xdr:colOff>0</xdr:colOff>
      <xdr:row>59</xdr:row>
      <xdr:rowOff>52325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46554"/>
          <a:ext cx="838200" cy="1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30429</xdr:rowOff>
    </xdr:from>
    <xdr:to>
      <xdr:col>50</xdr:col>
      <xdr:colOff>114300</xdr:colOff>
      <xdr:row>58</xdr:row>
      <xdr:rowOff>102454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74529"/>
          <a:ext cx="8890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6769</xdr:rowOff>
    </xdr:from>
    <xdr:to>
      <xdr:col>45</xdr:col>
      <xdr:colOff>177800</xdr:colOff>
      <xdr:row>58</xdr:row>
      <xdr:rowOff>30429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5086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39329</xdr:rowOff>
    </xdr:from>
    <xdr:to>
      <xdr:col>41</xdr:col>
      <xdr:colOff>50800</xdr:colOff>
      <xdr:row>58</xdr:row>
      <xdr:rowOff>6769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11979"/>
          <a:ext cx="889000" cy="1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1525</xdr:rowOff>
    </xdr:from>
    <xdr:to>
      <xdr:col>55</xdr:col>
      <xdr:colOff>50800</xdr:colOff>
      <xdr:row>59</xdr:row>
      <xdr:rowOff>103125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87902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51654</xdr:rowOff>
    </xdr:from>
    <xdr:to>
      <xdr:col>50</xdr:col>
      <xdr:colOff>165100</xdr:colOff>
      <xdr:row>58</xdr:row>
      <xdr:rowOff>153254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144381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151079</xdr:rowOff>
    </xdr:from>
    <xdr:to>
      <xdr:col>46</xdr:col>
      <xdr:colOff>38100</xdr:colOff>
      <xdr:row>58</xdr:row>
      <xdr:rowOff>81229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72356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127419</xdr:rowOff>
    </xdr:from>
    <xdr:to>
      <xdr:col>41</xdr:col>
      <xdr:colOff>101600</xdr:colOff>
      <xdr:row>58</xdr:row>
      <xdr:rowOff>57569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48696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159979</xdr:rowOff>
    </xdr:from>
    <xdr:to>
      <xdr:col>36</xdr:col>
      <xdr:colOff>165100</xdr:colOff>
      <xdr:row>57</xdr:row>
      <xdr:rowOff>90129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81256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5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113509</xdr:rowOff>
    </xdr:from>
    <xdr:to>
      <xdr:col>55</xdr:col>
      <xdr:colOff>0</xdr:colOff>
      <xdr:row>78</xdr:row>
      <xdr:rowOff>128499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86609"/>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103876</xdr:rowOff>
    </xdr:from>
    <xdr:to>
      <xdr:col>50</xdr:col>
      <xdr:colOff>114300</xdr:colOff>
      <xdr:row>78</xdr:row>
      <xdr:rowOff>128499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6976"/>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90289</xdr:rowOff>
    </xdr:from>
    <xdr:to>
      <xdr:col>45</xdr:col>
      <xdr:colOff>177800</xdr:colOff>
      <xdr:row>78</xdr:row>
      <xdr:rowOff>103876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3389"/>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26837</xdr:rowOff>
    </xdr:from>
    <xdr:to>
      <xdr:col>41</xdr:col>
      <xdr:colOff>50800</xdr:colOff>
      <xdr:row>78</xdr:row>
      <xdr:rowOff>90289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28487"/>
          <a:ext cx="889000" cy="23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62709</xdr:rowOff>
    </xdr:from>
    <xdr:to>
      <xdr:col>55</xdr:col>
      <xdr:colOff>50800</xdr:colOff>
      <xdr:row>78</xdr:row>
      <xdr:rowOff>164309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41136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77699</xdr:rowOff>
    </xdr:from>
    <xdr:to>
      <xdr:col>50</xdr:col>
      <xdr:colOff>165100</xdr:colOff>
      <xdr:row>79</xdr:row>
      <xdr:rowOff>7849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170426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53076</xdr:rowOff>
    </xdr:from>
    <xdr:to>
      <xdr:col>46</xdr:col>
      <xdr:colOff>38100</xdr:colOff>
      <xdr:row>78</xdr:row>
      <xdr:rowOff>154676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145803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39489</xdr:rowOff>
    </xdr:from>
    <xdr:to>
      <xdr:col>41</xdr:col>
      <xdr:colOff>101600</xdr:colOff>
      <xdr:row>78</xdr:row>
      <xdr:rowOff>141089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132216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147487</xdr:rowOff>
    </xdr:from>
    <xdr:to>
      <xdr:col>36</xdr:col>
      <xdr:colOff>165100</xdr:colOff>
      <xdr:row>77</xdr:row>
      <xdr:rowOff>77637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1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68764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2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13151</xdr:rowOff>
    </xdr:from>
    <xdr:to>
      <xdr:col>55</xdr:col>
      <xdr:colOff>0</xdr:colOff>
      <xdr:row>98</xdr:row>
      <xdr:rowOff>24561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43801"/>
          <a:ext cx="8382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13151</xdr:rowOff>
    </xdr:from>
    <xdr:to>
      <xdr:col>50</xdr:col>
      <xdr:colOff>114300</xdr:colOff>
      <xdr:row>97</xdr:row>
      <xdr:rowOff>33286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43801"/>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143148</xdr:rowOff>
    </xdr:from>
    <xdr:to>
      <xdr:col>45</xdr:col>
      <xdr:colOff>177800</xdr:colOff>
      <xdr:row>97</xdr:row>
      <xdr:rowOff>33286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02348"/>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99752</xdr:rowOff>
    </xdr:from>
    <xdr:to>
      <xdr:col>41</xdr:col>
      <xdr:colOff>50800</xdr:colOff>
      <xdr:row>96</xdr:row>
      <xdr:rowOff>143148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58952"/>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145211</xdr:rowOff>
    </xdr:from>
    <xdr:to>
      <xdr:col>55</xdr:col>
      <xdr:colOff>50800</xdr:colOff>
      <xdr:row>98</xdr:row>
      <xdr:rowOff>75361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60138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133801</xdr:rowOff>
    </xdr:from>
    <xdr:to>
      <xdr:col>50</xdr:col>
      <xdr:colOff>165100</xdr:colOff>
      <xdr:row>97</xdr:row>
      <xdr:rowOff>63951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55078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153936</xdr:rowOff>
    </xdr:from>
    <xdr:to>
      <xdr:col>46</xdr:col>
      <xdr:colOff>38100</xdr:colOff>
      <xdr:row>97</xdr:row>
      <xdr:rowOff>84086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75213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92348</xdr:rowOff>
    </xdr:from>
    <xdr:to>
      <xdr:col>41</xdr:col>
      <xdr:colOff>101600</xdr:colOff>
      <xdr:row>97</xdr:row>
      <xdr:rowOff>22498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13625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48952</xdr:rowOff>
    </xdr:from>
    <xdr:to>
      <xdr:col>36</xdr:col>
      <xdr:colOff>165100</xdr:colOff>
      <xdr:row>96</xdr:row>
      <xdr:rowOff>150552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167079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150346</xdr:rowOff>
    </xdr:from>
    <xdr:to>
      <xdr:col>85</xdr:col>
      <xdr:colOff>127000</xdr:colOff>
      <xdr:row>38</xdr:row>
      <xdr:rowOff>155212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65446"/>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155212</xdr:rowOff>
    </xdr:from>
    <xdr:to>
      <xdr:col>81</xdr:col>
      <xdr:colOff>50800</xdr:colOff>
      <xdr:row>39</xdr:row>
      <xdr:rowOff>92968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70312"/>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92968</xdr:rowOff>
    </xdr:from>
    <xdr:to>
      <xdr:col>76</xdr:col>
      <xdr:colOff>114300</xdr:colOff>
      <xdr:row>39</xdr:row>
      <xdr:rowOff>93588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7951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93588</xdr:rowOff>
    </xdr:from>
    <xdr:to>
      <xdr:col>71</xdr:col>
      <xdr:colOff>177800</xdr:colOff>
      <xdr:row>39</xdr:row>
      <xdr:rowOff>97670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0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99546</xdr:rowOff>
    </xdr:from>
    <xdr:to>
      <xdr:col>85</xdr:col>
      <xdr:colOff>177800</xdr:colOff>
      <xdr:row>39</xdr:row>
      <xdr:rowOff>29696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58923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0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104412</xdr:rowOff>
    </xdr:from>
    <xdr:to>
      <xdr:col>81</xdr:col>
      <xdr:colOff>101600</xdr:colOff>
      <xdr:row>39</xdr:row>
      <xdr:rowOff>34562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51089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9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42168</xdr:rowOff>
    </xdr:from>
    <xdr:to>
      <xdr:col>76</xdr:col>
      <xdr:colOff>165100</xdr:colOff>
      <xdr:row>39</xdr:row>
      <xdr:rowOff>143768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134895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2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42788</xdr:rowOff>
    </xdr:from>
    <xdr:to>
      <xdr:col>72</xdr:col>
      <xdr:colOff>38100</xdr:colOff>
      <xdr:row>39</xdr:row>
      <xdr:rowOff>144388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135515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46870</xdr:rowOff>
    </xdr:from>
    <xdr:to>
      <xdr:col>67</xdr:col>
      <xdr:colOff>101600</xdr:colOff>
      <xdr:row>39</xdr:row>
      <xdr:rowOff>148470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139597</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40545</xdr:rowOff>
    </xdr:from>
    <xdr:to>
      <xdr:col>85</xdr:col>
      <xdr:colOff>127000</xdr:colOff>
      <xdr:row>76</xdr:row>
      <xdr:rowOff>52890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7074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30229</xdr:rowOff>
    </xdr:from>
    <xdr:to>
      <xdr:col>81</xdr:col>
      <xdr:colOff>50800</xdr:colOff>
      <xdr:row>76</xdr:row>
      <xdr:rowOff>52890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60429"/>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30229</xdr:rowOff>
    </xdr:from>
    <xdr:to>
      <xdr:col>76</xdr:col>
      <xdr:colOff>114300</xdr:colOff>
      <xdr:row>76</xdr:row>
      <xdr:rowOff>53832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60429"/>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44574</xdr:rowOff>
    </xdr:from>
    <xdr:to>
      <xdr:col>71</xdr:col>
      <xdr:colOff>177800</xdr:colOff>
      <xdr:row>76</xdr:row>
      <xdr:rowOff>53832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74774"/>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161195</xdr:rowOff>
    </xdr:from>
    <xdr:to>
      <xdr:col>85</xdr:col>
      <xdr:colOff>177800</xdr:colOff>
      <xdr:row>76</xdr:row>
      <xdr:rowOff>91345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139622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2090</xdr:rowOff>
    </xdr:from>
    <xdr:to>
      <xdr:col>81</xdr:col>
      <xdr:colOff>101600</xdr:colOff>
      <xdr:row>76</xdr:row>
      <xdr:rowOff>103690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94817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150879</xdr:rowOff>
    </xdr:from>
    <xdr:to>
      <xdr:col>76</xdr:col>
      <xdr:colOff>165100</xdr:colOff>
      <xdr:row>76</xdr:row>
      <xdr:rowOff>81029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72156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3032</xdr:rowOff>
    </xdr:from>
    <xdr:to>
      <xdr:col>72</xdr:col>
      <xdr:colOff>38100</xdr:colOff>
      <xdr:row>76</xdr:row>
      <xdr:rowOff>104632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95759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165224</xdr:rowOff>
    </xdr:from>
    <xdr:to>
      <xdr:col>67</xdr:col>
      <xdr:colOff>101600</xdr:colOff>
      <xdr:row>76</xdr:row>
      <xdr:rowOff>95374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86501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1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122692</xdr:rowOff>
    </xdr:from>
    <xdr:to>
      <xdr:col>85</xdr:col>
      <xdr:colOff>127000</xdr:colOff>
      <xdr:row>98</xdr:row>
      <xdr:rowOff>16165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53342"/>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98278</xdr:rowOff>
    </xdr:from>
    <xdr:to>
      <xdr:col>81</xdr:col>
      <xdr:colOff>50800</xdr:colOff>
      <xdr:row>98</xdr:row>
      <xdr:rowOff>16165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28928"/>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98278</xdr:rowOff>
    </xdr:from>
    <xdr:to>
      <xdr:col>76</xdr:col>
      <xdr:colOff>114300</xdr:colOff>
      <xdr:row>97</xdr:row>
      <xdr:rowOff>134807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28928"/>
          <a:ext cx="8890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134807</xdr:rowOff>
    </xdr:from>
    <xdr:to>
      <xdr:col>71</xdr:col>
      <xdr:colOff>177800</xdr:colOff>
      <xdr:row>97</xdr:row>
      <xdr:rowOff>152822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6545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71892</xdr:rowOff>
    </xdr:from>
    <xdr:to>
      <xdr:col>85</xdr:col>
      <xdr:colOff>177800</xdr:colOff>
      <xdr:row>98</xdr:row>
      <xdr:rowOff>2042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50319</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136815</xdr:rowOff>
    </xdr:from>
    <xdr:to>
      <xdr:col>81</xdr:col>
      <xdr:colOff>101600</xdr:colOff>
      <xdr:row>98</xdr:row>
      <xdr:rowOff>66965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58092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47478</xdr:rowOff>
    </xdr:from>
    <xdr:to>
      <xdr:col>76</xdr:col>
      <xdr:colOff>165100</xdr:colOff>
      <xdr:row>97</xdr:row>
      <xdr:rowOff>149078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140205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7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84007</xdr:rowOff>
    </xdr:from>
    <xdr:to>
      <xdr:col>72</xdr:col>
      <xdr:colOff>38100</xdr:colOff>
      <xdr:row>98</xdr:row>
      <xdr:rowOff>14157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5284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102022</xdr:rowOff>
    </xdr:from>
    <xdr:to>
      <xdr:col>67</xdr:col>
      <xdr:colOff>101600</xdr:colOff>
      <xdr:row>98</xdr:row>
      <xdr:rowOff>32172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23299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85979</xdr:rowOff>
    </xdr:from>
    <xdr:to>
      <xdr:col>116</xdr:col>
      <xdr:colOff>63500</xdr:colOff>
      <xdr:row>35</xdr:row>
      <xdr:rowOff>88265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08672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88265</xdr:rowOff>
    </xdr:from>
    <xdr:to>
      <xdr:col>111</xdr:col>
      <xdr:colOff>177800</xdr:colOff>
      <xdr:row>36</xdr:row>
      <xdr:rowOff>11303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089015"/>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11303</xdr:rowOff>
    </xdr:from>
    <xdr:to>
      <xdr:col>107</xdr:col>
      <xdr:colOff>50800</xdr:colOff>
      <xdr:row>36</xdr:row>
      <xdr:rowOff>47244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183503"/>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47244</xdr:rowOff>
    </xdr:from>
    <xdr:to>
      <xdr:col>102</xdr:col>
      <xdr:colOff>114300</xdr:colOff>
      <xdr:row>36</xdr:row>
      <xdr:rowOff>97536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219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35179</xdr:rowOff>
    </xdr:from>
    <xdr:to>
      <xdr:col>116</xdr:col>
      <xdr:colOff>114300</xdr:colOff>
      <xdr:row>35</xdr:row>
      <xdr:rowOff>136779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58056</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8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37465</xdr:rowOff>
    </xdr:from>
    <xdr:to>
      <xdr:col>112</xdr:col>
      <xdr:colOff>38100</xdr:colOff>
      <xdr:row>35</xdr:row>
      <xdr:rowOff>139065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155592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131953</xdr:rowOff>
    </xdr:from>
    <xdr:to>
      <xdr:col>107</xdr:col>
      <xdr:colOff>101600</xdr:colOff>
      <xdr:row>36</xdr:row>
      <xdr:rowOff>62103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78630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167894</xdr:rowOff>
    </xdr:from>
    <xdr:to>
      <xdr:col>102</xdr:col>
      <xdr:colOff>165100</xdr:colOff>
      <xdr:row>36</xdr:row>
      <xdr:rowOff>98044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1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114571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46736</xdr:rowOff>
    </xdr:from>
    <xdr:to>
      <xdr:col>98</xdr:col>
      <xdr:colOff>38100</xdr:colOff>
      <xdr:row>36</xdr:row>
      <xdr:rowOff>148336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2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164863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7607</xdr:rowOff>
    </xdr:from>
    <xdr:to>
      <xdr:col>116</xdr:col>
      <xdr:colOff>63500</xdr:colOff>
      <xdr:row>58</xdr:row>
      <xdr:rowOff>10084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95170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7607</xdr:rowOff>
    </xdr:from>
    <xdr:to>
      <xdr:col>111</xdr:col>
      <xdr:colOff>177800</xdr:colOff>
      <xdr:row>58</xdr:row>
      <xdr:rowOff>22047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95170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15570</xdr:rowOff>
    </xdr:from>
    <xdr:to>
      <xdr:col>107</xdr:col>
      <xdr:colOff>50800</xdr:colOff>
      <xdr:row>58</xdr:row>
      <xdr:rowOff>22047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596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1321</xdr:rowOff>
    </xdr:from>
    <xdr:to>
      <xdr:col>102</xdr:col>
      <xdr:colOff>114300</xdr:colOff>
      <xdr:row>58</xdr:row>
      <xdr:rowOff>15570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4542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130734</xdr:rowOff>
    </xdr:from>
    <xdr:to>
      <xdr:col>116</xdr:col>
      <xdr:colOff>114300</xdr:colOff>
      <xdr:row>58</xdr:row>
      <xdr:rowOff>60884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109161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8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128257</xdr:rowOff>
    </xdr:from>
    <xdr:to>
      <xdr:col>112</xdr:col>
      <xdr:colOff>38100</xdr:colOff>
      <xdr:row>58</xdr:row>
      <xdr:rowOff>58407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49534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99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142697</xdr:rowOff>
    </xdr:from>
    <xdr:to>
      <xdr:col>107</xdr:col>
      <xdr:colOff>101600</xdr:colOff>
      <xdr:row>58</xdr:row>
      <xdr:rowOff>72847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63974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0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136220</xdr:rowOff>
    </xdr:from>
    <xdr:to>
      <xdr:col>102</xdr:col>
      <xdr:colOff>165100</xdr:colOff>
      <xdr:row>58</xdr:row>
      <xdr:rowOff>66370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57497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121971</xdr:rowOff>
    </xdr:from>
    <xdr:to>
      <xdr:col>98</xdr:col>
      <xdr:colOff>38100</xdr:colOff>
      <xdr:row>58</xdr:row>
      <xdr:rowOff>52121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43248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109479</xdr:rowOff>
    </xdr:from>
    <xdr:to>
      <xdr:col>116</xdr:col>
      <xdr:colOff>63500</xdr:colOff>
      <xdr:row>74</xdr:row>
      <xdr:rowOff>24760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25329"/>
          <a:ext cx="8382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24760</xdr:rowOff>
    </xdr:from>
    <xdr:to>
      <xdr:col>111</xdr:col>
      <xdr:colOff>177800</xdr:colOff>
      <xdr:row>74</xdr:row>
      <xdr:rowOff>50271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1206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50271</xdr:rowOff>
    </xdr:from>
    <xdr:to>
      <xdr:col>107</xdr:col>
      <xdr:colOff>50800</xdr:colOff>
      <xdr:row>74</xdr:row>
      <xdr:rowOff>86162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37571"/>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86162</xdr:rowOff>
    </xdr:from>
    <xdr:to>
      <xdr:col>102</xdr:col>
      <xdr:colOff>114300</xdr:colOff>
      <xdr:row>74</xdr:row>
      <xdr:rowOff>114829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773462"/>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58679</xdr:rowOff>
    </xdr:from>
    <xdr:to>
      <xdr:col>116</xdr:col>
      <xdr:colOff>114300</xdr:colOff>
      <xdr:row>73</xdr:row>
      <xdr:rowOff>160279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81556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145410</xdr:rowOff>
    </xdr:from>
    <xdr:to>
      <xdr:col>112</xdr:col>
      <xdr:colOff>38100</xdr:colOff>
      <xdr:row>74</xdr:row>
      <xdr:rowOff>75560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92087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170921</xdr:rowOff>
    </xdr:from>
    <xdr:to>
      <xdr:col>107</xdr:col>
      <xdr:colOff>101600</xdr:colOff>
      <xdr:row>74</xdr:row>
      <xdr:rowOff>101071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117598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35362</xdr:rowOff>
    </xdr:from>
    <xdr:to>
      <xdr:col>102</xdr:col>
      <xdr:colOff>165100</xdr:colOff>
      <xdr:row>74</xdr:row>
      <xdr:rowOff>136962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128089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64029</xdr:rowOff>
    </xdr:from>
    <xdr:to>
      <xdr:col>98</xdr:col>
      <xdr:colOff>38100</xdr:colOff>
      <xdr:row>74</xdr:row>
      <xdr:rowOff>165629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156756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8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令和元年度は、施設型給付認定こども園事業の増などによる扶助費、私立幼稚園保育料補助事業の増などによる補助費等などが増加している。</a:t>
          </a:r>
        </a:p>
        <a:p>
          <a:r>
            <a:rPr kumimoji="1" lang="ja-JP" altLang="en-US" sz="1300">
              <a:latin typeface="ＭＳ Ｐゴシック" panose="020B0600070205080204" pitchFamily="50" charset="-128"/>
              <a:ea typeface="ＭＳ Ｐゴシック" panose="020B0600070205080204" pitchFamily="50" charset="-128"/>
            </a:rPr>
            <a:t>一方、小学校エアコン整備事業の減などによる普通建設事業費、産業廃棄物最終処分場支障等除去事業の減などによる物件費などが減少しており、歳出全体としても前年度から減少している。</a:t>
          </a:r>
        </a:p>
        <a:p>
          <a:r>
            <a:rPr kumimoji="1" lang="ja-JP" altLang="en-US" sz="1300">
              <a:latin typeface="ＭＳ Ｐゴシック" panose="020B0600070205080204" pitchFamily="50" charset="-128"/>
              <a:ea typeface="ＭＳ Ｐゴシック" panose="020B0600070205080204" pitchFamily="50" charset="-128"/>
            </a:rPr>
            <a:t>なお、類似団体と比較すると、人件費や普通建設事業費は大幅に平均値を下回り、扶助費は例年平均値を上回っている。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511,310
507,786
429.40
189,126,348
184,132,428
2,971,692
106,878,973
175,291,270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36</xdr:row>
      <xdr:rowOff>137414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303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135128</xdr:rowOff>
    </xdr:from>
    <xdr:to>
      <xdr:col>19</xdr:col>
      <xdr:colOff>177800</xdr:colOff>
      <xdr:row>36</xdr:row>
      <xdr:rowOff>137414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73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97028</xdr:rowOff>
    </xdr:from>
    <xdr:to>
      <xdr:col>15</xdr:col>
      <xdr:colOff>50800</xdr:colOff>
      <xdr:row>36</xdr:row>
      <xdr:rowOff>135128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92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164846</xdr:rowOff>
    </xdr:from>
    <xdr:to>
      <xdr:col>10</xdr:col>
      <xdr:colOff>114300</xdr:colOff>
      <xdr:row>36</xdr:row>
      <xdr:rowOff>97028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5596"/>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86614</xdr:rowOff>
    </xdr:from>
    <xdr:to>
      <xdr:col>20</xdr:col>
      <xdr:colOff>38100</xdr:colOff>
      <xdr:row>37</xdr:row>
      <xdr:rowOff>16764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84328</xdr:rowOff>
    </xdr:from>
    <xdr:to>
      <xdr:col>15</xdr:col>
      <xdr:colOff>101600</xdr:colOff>
      <xdr:row>37</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46228</xdr:rowOff>
    </xdr:from>
    <xdr:to>
      <xdr:col>10</xdr:col>
      <xdr:colOff>165100</xdr:colOff>
      <xdr:row>36</xdr:row>
      <xdr:rowOff>147828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138955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56014</xdr:rowOff>
    </xdr:from>
    <xdr:to>
      <xdr:col>24</xdr:col>
      <xdr:colOff>63500</xdr:colOff>
      <xdr:row>58</xdr:row>
      <xdr:rowOff>56109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00114"/>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37992</xdr:rowOff>
    </xdr:from>
    <xdr:to>
      <xdr:col>19</xdr:col>
      <xdr:colOff>177800</xdr:colOff>
      <xdr:row>58</xdr:row>
      <xdr:rowOff>56109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82092"/>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160179</xdr:rowOff>
    </xdr:from>
    <xdr:to>
      <xdr:col>15</xdr:col>
      <xdr:colOff>50800</xdr:colOff>
      <xdr:row>58</xdr:row>
      <xdr:rowOff>37992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2829"/>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160179</xdr:rowOff>
    </xdr:from>
    <xdr:to>
      <xdr:col>10</xdr:col>
      <xdr:colOff>114300</xdr:colOff>
      <xdr:row>58</xdr:row>
      <xdr:rowOff>10903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282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5214</xdr:rowOff>
    </xdr:from>
    <xdr:to>
      <xdr:col>24</xdr:col>
      <xdr:colOff>114300</xdr:colOff>
      <xdr:row>58</xdr:row>
      <xdr:rowOff>106814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91591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5309</xdr:rowOff>
    </xdr:from>
    <xdr:to>
      <xdr:col>20</xdr:col>
      <xdr:colOff>38100</xdr:colOff>
      <xdr:row>58</xdr:row>
      <xdr:rowOff>106909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98036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158642</xdr:rowOff>
    </xdr:from>
    <xdr:to>
      <xdr:col>15</xdr:col>
      <xdr:colOff>101600</xdr:colOff>
      <xdr:row>58</xdr:row>
      <xdr:rowOff>88792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79919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109379</xdr:rowOff>
    </xdr:from>
    <xdr:to>
      <xdr:col>10</xdr:col>
      <xdr:colOff>165100</xdr:colOff>
      <xdr:row>58</xdr:row>
      <xdr:rowOff>39529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30656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131553</xdr:rowOff>
    </xdr:from>
    <xdr:to>
      <xdr:col>6</xdr:col>
      <xdr:colOff>38100</xdr:colOff>
      <xdr:row>58</xdr:row>
      <xdr:rowOff>61703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157962</xdr:rowOff>
    </xdr:from>
    <xdr:to>
      <xdr:col>24</xdr:col>
      <xdr:colOff>63500</xdr:colOff>
      <xdr:row>75</xdr:row>
      <xdr:rowOff>55118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45262"/>
          <a:ext cx="838200" cy="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29553</xdr:rowOff>
    </xdr:from>
    <xdr:to>
      <xdr:col>19</xdr:col>
      <xdr:colOff>177800</xdr:colOff>
      <xdr:row>75</xdr:row>
      <xdr:rowOff>55118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88303"/>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29553</xdr:rowOff>
    </xdr:from>
    <xdr:to>
      <xdr:col>15</xdr:col>
      <xdr:colOff>50800</xdr:colOff>
      <xdr:row>75</xdr:row>
      <xdr:rowOff>76302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8830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76302</xdr:rowOff>
    </xdr:from>
    <xdr:to>
      <xdr:col>10</xdr:col>
      <xdr:colOff>114300</xdr:colOff>
      <xdr:row>75</xdr:row>
      <xdr:rowOff>136537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35052"/>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107162</xdr:rowOff>
    </xdr:from>
    <xdr:to>
      <xdr:col>24</xdr:col>
      <xdr:colOff>114300</xdr:colOff>
      <xdr:row>75</xdr:row>
      <xdr:rowOff>37312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130039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4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4318</xdr:rowOff>
    </xdr:from>
    <xdr:to>
      <xdr:col>20</xdr:col>
      <xdr:colOff>38100</xdr:colOff>
      <xdr:row>75</xdr:row>
      <xdr:rowOff>105918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122445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3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150203</xdr:rowOff>
    </xdr:from>
    <xdr:to>
      <xdr:col>15</xdr:col>
      <xdr:colOff>101600</xdr:colOff>
      <xdr:row>75</xdr:row>
      <xdr:rowOff>80353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96880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1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25502</xdr:rowOff>
    </xdr:from>
    <xdr:to>
      <xdr:col>10</xdr:col>
      <xdr:colOff>165100</xdr:colOff>
      <xdr:row>75</xdr:row>
      <xdr:rowOff>127102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143629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5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85737</xdr:rowOff>
    </xdr:from>
    <xdr:to>
      <xdr:col>6</xdr:col>
      <xdr:colOff>38100</xdr:colOff>
      <xdr:row>76</xdr:row>
      <xdr:rowOff>15887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32414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74983</xdr:rowOff>
    </xdr:from>
    <xdr:to>
      <xdr:col>24</xdr:col>
      <xdr:colOff>63500</xdr:colOff>
      <xdr:row>98</xdr:row>
      <xdr:rowOff>34110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05633"/>
          <a:ext cx="838200" cy="1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74983</xdr:rowOff>
    </xdr:from>
    <xdr:to>
      <xdr:col>19</xdr:col>
      <xdr:colOff>177800</xdr:colOff>
      <xdr:row>97</xdr:row>
      <xdr:rowOff>88654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5633"/>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88654</xdr:rowOff>
    </xdr:from>
    <xdr:to>
      <xdr:col>15</xdr:col>
      <xdr:colOff>50800</xdr:colOff>
      <xdr:row>97</xdr:row>
      <xdr:rowOff>130327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9304"/>
          <a:ext cx="8890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130327</xdr:rowOff>
    </xdr:from>
    <xdr:to>
      <xdr:col>10</xdr:col>
      <xdr:colOff>114300</xdr:colOff>
      <xdr:row>98</xdr:row>
      <xdr:rowOff>44008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0977"/>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154760</xdr:rowOff>
    </xdr:from>
    <xdr:to>
      <xdr:col>24</xdr:col>
      <xdr:colOff>114300</xdr:colOff>
      <xdr:row>98</xdr:row>
      <xdr:rowOff>84910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133187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24183</xdr:rowOff>
    </xdr:from>
    <xdr:to>
      <xdr:col>20</xdr:col>
      <xdr:colOff>38100</xdr:colOff>
      <xdr:row>97</xdr:row>
      <xdr:rowOff>125783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116910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37854</xdr:rowOff>
    </xdr:from>
    <xdr:to>
      <xdr:col>15</xdr:col>
      <xdr:colOff>101600</xdr:colOff>
      <xdr:row>97</xdr:row>
      <xdr:rowOff>139454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130581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79527</xdr:rowOff>
    </xdr:from>
    <xdr:to>
      <xdr:col>10</xdr:col>
      <xdr:colOff>165100</xdr:colOff>
      <xdr:row>98</xdr:row>
      <xdr:rowOff>9677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164658</xdr:rowOff>
    </xdr:from>
    <xdr:to>
      <xdr:col>6</xdr:col>
      <xdr:colOff>38100</xdr:colOff>
      <xdr:row>98</xdr:row>
      <xdr:rowOff>94808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85935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3912</xdr:rowOff>
    </xdr:from>
    <xdr:to>
      <xdr:col>55</xdr:col>
      <xdr:colOff>0</xdr:colOff>
      <xdr:row>37</xdr:row>
      <xdr:rowOff>8941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4756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8941</xdr:rowOff>
    </xdr:from>
    <xdr:to>
      <xdr:col>50</xdr:col>
      <xdr:colOff>114300</xdr:colOff>
      <xdr:row>37</xdr:row>
      <xdr:rowOff>9398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525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xdr:rowOff>
    </xdr:from>
    <xdr:to>
      <xdr:col>45</xdr:col>
      <xdr:colOff>177800</xdr:colOff>
      <xdr:row>37</xdr:row>
      <xdr:rowOff>12598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530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127356</xdr:rowOff>
    </xdr:from>
    <xdr:to>
      <xdr:col>41</xdr:col>
      <xdr:colOff>50800</xdr:colOff>
      <xdr:row>37</xdr:row>
      <xdr:rowOff>12598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299556"/>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124562</xdr:rowOff>
    </xdr:from>
    <xdr:to>
      <xdr:col>55</xdr:col>
      <xdr:colOff>50800</xdr:colOff>
      <xdr:row>37</xdr:row>
      <xdr:rowOff>54712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102989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129591</xdr:rowOff>
    </xdr:from>
    <xdr:to>
      <xdr:col>50</xdr:col>
      <xdr:colOff>165100</xdr:colOff>
      <xdr:row>37</xdr:row>
      <xdr:rowOff>59741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76268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130048</xdr:rowOff>
    </xdr:from>
    <xdr:to>
      <xdr:col>46</xdr:col>
      <xdr:colOff>38100</xdr:colOff>
      <xdr:row>37</xdr:row>
      <xdr:rowOff>60198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51325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133248</xdr:rowOff>
    </xdr:from>
    <xdr:to>
      <xdr:col>41</xdr:col>
      <xdr:colOff>101600</xdr:colOff>
      <xdr:row>37</xdr:row>
      <xdr:rowOff>63398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54525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169283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3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2616</xdr:rowOff>
    </xdr:from>
    <xdr:to>
      <xdr:col>55</xdr:col>
      <xdr:colOff>0</xdr:colOff>
      <xdr:row>57</xdr:row>
      <xdr:rowOff>8941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5266"/>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161341</xdr:rowOff>
    </xdr:from>
    <xdr:to>
      <xdr:col>50</xdr:col>
      <xdr:colOff>114300</xdr:colOff>
      <xdr:row>57</xdr:row>
      <xdr:rowOff>2616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2541"/>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81102</xdr:rowOff>
    </xdr:from>
    <xdr:to>
      <xdr:col>45</xdr:col>
      <xdr:colOff>177800</xdr:colOff>
      <xdr:row>56</xdr:row>
      <xdr:rowOff>161341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8230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81102</xdr:rowOff>
    </xdr:from>
    <xdr:to>
      <xdr:col>41</xdr:col>
      <xdr:colOff>50800</xdr:colOff>
      <xdr:row>56</xdr:row>
      <xdr:rowOff>131775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8230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129591</xdr:rowOff>
    </xdr:from>
    <xdr:to>
      <xdr:col>55</xdr:col>
      <xdr:colOff>50800</xdr:colOff>
      <xdr:row>57</xdr:row>
      <xdr:rowOff>59741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108018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123266</xdr:rowOff>
    </xdr:from>
    <xdr:to>
      <xdr:col>50</xdr:col>
      <xdr:colOff>165100</xdr:colOff>
      <xdr:row>57</xdr:row>
      <xdr:rowOff>53416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44543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1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110541</xdr:rowOff>
    </xdr:from>
    <xdr:to>
      <xdr:col>46</xdr:col>
      <xdr:colOff>38100</xdr:colOff>
      <xdr:row>57</xdr:row>
      <xdr:rowOff>40691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57218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4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30302</xdr:rowOff>
    </xdr:from>
    <xdr:to>
      <xdr:col>41</xdr:col>
      <xdr:colOff>101600</xdr:colOff>
      <xdr:row>56</xdr:row>
      <xdr:rowOff>131902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148429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4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80975</xdr:rowOff>
    </xdr:from>
    <xdr:to>
      <xdr:col>36</xdr:col>
      <xdr:colOff>165100</xdr:colOff>
      <xdr:row>57</xdr:row>
      <xdr:rowOff>11125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27652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45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75823</xdr:rowOff>
    </xdr:from>
    <xdr:to>
      <xdr:col>55</xdr:col>
      <xdr:colOff>0</xdr:colOff>
      <xdr:row>77</xdr:row>
      <xdr:rowOff>142312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7473"/>
          <a:ext cx="838200" cy="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142312</xdr:rowOff>
    </xdr:from>
    <xdr:to>
      <xdr:col>50</xdr:col>
      <xdr:colOff>114300</xdr:colOff>
      <xdr:row>77</xdr:row>
      <xdr:rowOff>171214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43962"/>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159686</xdr:rowOff>
    </xdr:from>
    <xdr:to>
      <xdr:col>45</xdr:col>
      <xdr:colOff>177800</xdr:colOff>
      <xdr:row>77</xdr:row>
      <xdr:rowOff>171214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61336"/>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47019</xdr:rowOff>
    </xdr:from>
    <xdr:to>
      <xdr:col>41</xdr:col>
      <xdr:colOff>50800</xdr:colOff>
      <xdr:row>77</xdr:row>
      <xdr:rowOff>159686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4866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25023</xdr:rowOff>
    </xdr:from>
    <xdr:to>
      <xdr:col>55</xdr:col>
      <xdr:colOff>50800</xdr:colOff>
      <xdr:row>77</xdr:row>
      <xdr:rowOff>126623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47900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91512</xdr:rowOff>
    </xdr:from>
    <xdr:to>
      <xdr:col>50</xdr:col>
      <xdr:colOff>165100</xdr:colOff>
      <xdr:row>78</xdr:row>
      <xdr:rowOff>21662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8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120414</xdr:rowOff>
    </xdr:from>
    <xdr:to>
      <xdr:col>46</xdr:col>
      <xdr:colOff>38100</xdr:colOff>
      <xdr:row>78</xdr:row>
      <xdr:rowOff>50564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41691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108886</xdr:rowOff>
    </xdr:from>
    <xdr:to>
      <xdr:col>41</xdr:col>
      <xdr:colOff>101600</xdr:colOff>
      <xdr:row>78</xdr:row>
      <xdr:rowOff>39036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30163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167669</xdr:rowOff>
    </xdr:from>
    <xdr:to>
      <xdr:col>36</xdr:col>
      <xdr:colOff>165100</xdr:colOff>
      <xdr:row>77</xdr:row>
      <xdr:rowOff>97819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88946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118645</xdr:rowOff>
    </xdr:from>
    <xdr:to>
      <xdr:col>55</xdr:col>
      <xdr:colOff>0</xdr:colOff>
      <xdr:row>96</xdr:row>
      <xdr:rowOff>122281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77845"/>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86505</xdr:rowOff>
    </xdr:from>
    <xdr:to>
      <xdr:col>50</xdr:col>
      <xdr:colOff>114300</xdr:colOff>
      <xdr:row>96</xdr:row>
      <xdr:rowOff>118645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45705"/>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86505</xdr:rowOff>
    </xdr:from>
    <xdr:to>
      <xdr:col>45</xdr:col>
      <xdr:colOff>177800</xdr:colOff>
      <xdr:row>96</xdr:row>
      <xdr:rowOff>116474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45705"/>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116474</xdr:rowOff>
    </xdr:from>
    <xdr:to>
      <xdr:col>41</xdr:col>
      <xdr:colOff>50800</xdr:colOff>
      <xdr:row>96</xdr:row>
      <xdr:rowOff>158674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75674"/>
          <a:ext cx="889000" cy="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71481</xdr:rowOff>
    </xdr:from>
    <xdr:to>
      <xdr:col>55</xdr:col>
      <xdr:colOff>50800</xdr:colOff>
      <xdr:row>97</xdr:row>
      <xdr:rowOff>1631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49908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0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67845</xdr:rowOff>
    </xdr:from>
    <xdr:to>
      <xdr:col>50</xdr:col>
      <xdr:colOff>165100</xdr:colOff>
      <xdr:row>96</xdr:row>
      <xdr:rowOff>169445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160572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35705</xdr:rowOff>
    </xdr:from>
    <xdr:to>
      <xdr:col>46</xdr:col>
      <xdr:colOff>38100</xdr:colOff>
      <xdr:row>96</xdr:row>
      <xdr:rowOff>137305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128432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5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65674</xdr:rowOff>
    </xdr:from>
    <xdr:to>
      <xdr:col>41</xdr:col>
      <xdr:colOff>101600</xdr:colOff>
      <xdr:row>96</xdr:row>
      <xdr:rowOff>167274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158401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1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107874</xdr:rowOff>
    </xdr:from>
    <xdr:to>
      <xdr:col>36</xdr:col>
      <xdr:colOff>165100</xdr:colOff>
      <xdr:row>97</xdr:row>
      <xdr:rowOff>38024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29151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109111</xdr:rowOff>
    </xdr:from>
    <xdr:to>
      <xdr:col>85</xdr:col>
      <xdr:colOff>127000</xdr:colOff>
      <xdr:row>39</xdr:row>
      <xdr:rowOff>57077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24211"/>
          <a:ext cx="8382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8745</xdr:rowOff>
    </xdr:from>
    <xdr:to>
      <xdr:col>81</xdr:col>
      <xdr:colOff>50800</xdr:colOff>
      <xdr:row>39</xdr:row>
      <xdr:rowOff>57077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95295"/>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120106</xdr:rowOff>
    </xdr:from>
    <xdr:to>
      <xdr:col>76</xdr:col>
      <xdr:colOff>114300</xdr:colOff>
      <xdr:row>39</xdr:row>
      <xdr:rowOff>8745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35206"/>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120106</xdr:rowOff>
    </xdr:from>
    <xdr:to>
      <xdr:col>71</xdr:col>
      <xdr:colOff>177800</xdr:colOff>
      <xdr:row>39</xdr:row>
      <xdr:rowOff>14188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3520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58311</xdr:rowOff>
    </xdr:from>
    <xdr:to>
      <xdr:col>85</xdr:col>
      <xdr:colOff>177800</xdr:colOff>
      <xdr:row>38</xdr:row>
      <xdr:rowOff>159911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144688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6277</xdr:rowOff>
    </xdr:from>
    <xdr:to>
      <xdr:col>81</xdr:col>
      <xdr:colOff>101600</xdr:colOff>
      <xdr:row>39</xdr:row>
      <xdr:rowOff>107877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99004</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8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129395</xdr:rowOff>
    </xdr:from>
    <xdr:to>
      <xdr:col>76</xdr:col>
      <xdr:colOff>165100</xdr:colOff>
      <xdr:row>39</xdr:row>
      <xdr:rowOff>59545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50672</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3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69306</xdr:rowOff>
    </xdr:from>
    <xdr:to>
      <xdr:col>72</xdr:col>
      <xdr:colOff>38100</xdr:colOff>
      <xdr:row>38</xdr:row>
      <xdr:rowOff>170906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162033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134838</xdr:rowOff>
    </xdr:from>
    <xdr:to>
      <xdr:col>67</xdr:col>
      <xdr:colOff>101600</xdr:colOff>
      <xdr:row>39</xdr:row>
      <xdr:rowOff>64988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56115</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4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49449</xdr:rowOff>
    </xdr:from>
    <xdr:to>
      <xdr:col>85</xdr:col>
      <xdr:colOff>127000</xdr:colOff>
      <xdr:row>57</xdr:row>
      <xdr:rowOff>121938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2099"/>
          <a:ext cx="838200" cy="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159840</xdr:rowOff>
    </xdr:from>
    <xdr:to>
      <xdr:col>81</xdr:col>
      <xdr:colOff>50800</xdr:colOff>
      <xdr:row>57</xdr:row>
      <xdr:rowOff>49449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61040"/>
          <a:ext cx="889000" cy="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159840</xdr:rowOff>
    </xdr:from>
    <xdr:to>
      <xdr:col>76</xdr:col>
      <xdr:colOff>114300</xdr:colOff>
      <xdr:row>57</xdr:row>
      <xdr:rowOff>59301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6104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21696</xdr:rowOff>
    </xdr:from>
    <xdr:to>
      <xdr:col>71</xdr:col>
      <xdr:colOff>177800</xdr:colOff>
      <xdr:row>57</xdr:row>
      <xdr:rowOff>59301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22896"/>
          <a:ext cx="889000" cy="2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71138</xdr:rowOff>
    </xdr:from>
    <xdr:to>
      <xdr:col>85</xdr:col>
      <xdr:colOff>177800</xdr:colOff>
      <xdr:row>58</xdr:row>
      <xdr:rowOff>1288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157515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5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170099</xdr:rowOff>
    </xdr:from>
    <xdr:to>
      <xdr:col>81</xdr:col>
      <xdr:colOff>101600</xdr:colOff>
      <xdr:row>57</xdr:row>
      <xdr:rowOff>100249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91376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109040</xdr:rowOff>
    </xdr:from>
    <xdr:to>
      <xdr:col>76</xdr:col>
      <xdr:colOff>165100</xdr:colOff>
      <xdr:row>57</xdr:row>
      <xdr:rowOff>39190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30317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8501</xdr:rowOff>
    </xdr:from>
    <xdr:to>
      <xdr:col>72</xdr:col>
      <xdr:colOff>38100</xdr:colOff>
      <xdr:row>57</xdr:row>
      <xdr:rowOff>110101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101228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142346</xdr:rowOff>
    </xdr:from>
    <xdr:to>
      <xdr:col>67</xdr:col>
      <xdr:colOff>101600</xdr:colOff>
      <xdr:row>56</xdr:row>
      <xdr:rowOff>72496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63623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6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150346</xdr:rowOff>
    </xdr:from>
    <xdr:to>
      <xdr:col>85</xdr:col>
      <xdr:colOff>127000</xdr:colOff>
      <xdr:row>78</xdr:row>
      <xdr:rowOff>155212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23446"/>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155212</xdr:rowOff>
    </xdr:from>
    <xdr:to>
      <xdr:col>81</xdr:col>
      <xdr:colOff>50800</xdr:colOff>
      <xdr:row>79</xdr:row>
      <xdr:rowOff>92968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28312"/>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92968</xdr:rowOff>
    </xdr:from>
    <xdr:to>
      <xdr:col>76</xdr:col>
      <xdr:colOff>114300</xdr:colOff>
      <xdr:row>79</xdr:row>
      <xdr:rowOff>93588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751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93588</xdr:rowOff>
    </xdr:from>
    <xdr:to>
      <xdr:col>71</xdr:col>
      <xdr:colOff>177800</xdr:colOff>
      <xdr:row>79</xdr:row>
      <xdr:rowOff>97670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8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99546</xdr:rowOff>
    </xdr:from>
    <xdr:to>
      <xdr:col>85</xdr:col>
      <xdr:colOff>177800</xdr:colOff>
      <xdr:row>79</xdr:row>
      <xdr:rowOff>29696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58923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104412</xdr:rowOff>
    </xdr:from>
    <xdr:to>
      <xdr:col>81</xdr:col>
      <xdr:colOff>101600</xdr:colOff>
      <xdr:row>79</xdr:row>
      <xdr:rowOff>34562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51089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5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42168</xdr:rowOff>
    </xdr:from>
    <xdr:to>
      <xdr:col>76</xdr:col>
      <xdr:colOff>165100</xdr:colOff>
      <xdr:row>79</xdr:row>
      <xdr:rowOff>143768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134895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42788</xdr:rowOff>
    </xdr:from>
    <xdr:to>
      <xdr:col>72</xdr:col>
      <xdr:colOff>38100</xdr:colOff>
      <xdr:row>79</xdr:row>
      <xdr:rowOff>144388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135515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46870</xdr:rowOff>
    </xdr:from>
    <xdr:to>
      <xdr:col>67</xdr:col>
      <xdr:colOff>101600</xdr:colOff>
      <xdr:row>79</xdr:row>
      <xdr:rowOff>148470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139597</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40487</xdr:rowOff>
    </xdr:from>
    <xdr:to>
      <xdr:col>85</xdr:col>
      <xdr:colOff>127000</xdr:colOff>
      <xdr:row>96</xdr:row>
      <xdr:rowOff>52832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99687"/>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30172</xdr:rowOff>
    </xdr:from>
    <xdr:to>
      <xdr:col>81</xdr:col>
      <xdr:colOff>50800</xdr:colOff>
      <xdr:row>96</xdr:row>
      <xdr:rowOff>52832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89372"/>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30172</xdr:rowOff>
    </xdr:from>
    <xdr:to>
      <xdr:col>76</xdr:col>
      <xdr:colOff>114300</xdr:colOff>
      <xdr:row>96</xdr:row>
      <xdr:rowOff>53775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89372"/>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44517</xdr:rowOff>
    </xdr:from>
    <xdr:to>
      <xdr:col>71</xdr:col>
      <xdr:colOff>177800</xdr:colOff>
      <xdr:row>96</xdr:row>
      <xdr:rowOff>53775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0371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161137</xdr:rowOff>
    </xdr:from>
    <xdr:to>
      <xdr:col>85</xdr:col>
      <xdr:colOff>177800</xdr:colOff>
      <xdr:row>96</xdr:row>
      <xdr:rowOff>91287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139564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2032</xdr:rowOff>
    </xdr:from>
    <xdr:to>
      <xdr:col>81</xdr:col>
      <xdr:colOff>101600</xdr:colOff>
      <xdr:row>96</xdr:row>
      <xdr:rowOff>103632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94759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150822</xdr:rowOff>
    </xdr:from>
    <xdr:to>
      <xdr:col>76</xdr:col>
      <xdr:colOff>165100</xdr:colOff>
      <xdr:row>96</xdr:row>
      <xdr:rowOff>80972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72099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2975</xdr:rowOff>
    </xdr:from>
    <xdr:to>
      <xdr:col>72</xdr:col>
      <xdr:colOff>38100</xdr:colOff>
      <xdr:row>96</xdr:row>
      <xdr:rowOff>104575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95702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165167</xdr:rowOff>
    </xdr:from>
    <xdr:to>
      <xdr:col>67</xdr:col>
      <xdr:colOff>101600</xdr:colOff>
      <xdr:row>96</xdr:row>
      <xdr:rowOff>95317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86444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112268</xdr:rowOff>
    </xdr:from>
    <xdr:to>
      <xdr:col>116</xdr:col>
      <xdr:colOff>63500</xdr:colOff>
      <xdr:row>38</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45591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115925</xdr:rowOff>
    </xdr:from>
    <xdr:to>
      <xdr:col>111</xdr:col>
      <xdr:colOff>177800</xdr:colOff>
      <xdr:row>38</xdr:row>
      <xdr:rowOff>123698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3102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115925</xdr:rowOff>
    </xdr:from>
    <xdr:to>
      <xdr:col>107</xdr:col>
      <xdr:colOff>50800</xdr:colOff>
      <xdr:row>38</xdr:row>
      <xdr:rowOff>123698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63102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123698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61468</xdr:rowOff>
    </xdr:from>
    <xdr:to>
      <xdr:col>116</xdr:col>
      <xdr:colOff>114300</xdr:colOff>
      <xdr:row>37</xdr:row>
      <xdr:rowOff>163068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84345</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25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165625</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66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65125</xdr:rowOff>
    </xdr:from>
    <xdr:to>
      <xdr:col>107</xdr:col>
      <xdr:colOff>101600</xdr:colOff>
      <xdr:row>38</xdr:row>
      <xdr:rowOff>166725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72898</xdr:rowOff>
    </xdr:from>
    <xdr:to>
      <xdr:col>102</xdr:col>
      <xdr:colOff>165100</xdr:colOff>
      <xdr:row>39</xdr:row>
      <xdr:rowOff>3048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165625</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88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165625</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99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令和元年度は、児童扶養手当支給事業や障害福祉サービス事業の増により民生費、松山市プレミアム付商品券事業の増により商工費などが増加している。</a:t>
          </a:r>
        </a:p>
        <a:p>
          <a:r>
            <a:rPr kumimoji="1" lang="ja-JP" altLang="en-US" sz="1300">
              <a:latin typeface="ＭＳ Ｐゴシック" panose="020B0600070205080204" pitchFamily="50" charset="-128"/>
              <a:ea typeface="ＭＳ Ｐゴシック" panose="020B0600070205080204" pitchFamily="50" charset="-128"/>
            </a:rPr>
            <a:t>一方、産業廃棄物最終処分場支障等除去事業の減により衛生費、小学校エアコン整備事業の減などにより教育費などが減少しており、歳出全体としても前年度から減少している。</a:t>
          </a:r>
        </a:p>
        <a:p>
          <a:r>
            <a:rPr kumimoji="1" lang="ja-JP" altLang="en-US" sz="1300">
              <a:latin typeface="ＭＳ Ｐゴシック" panose="020B0600070205080204" pitchFamily="50" charset="-128"/>
              <a:ea typeface="ＭＳ Ｐゴシック" panose="020B0600070205080204" pitchFamily="50" charset="-128"/>
            </a:rPr>
            <a:t>なお、類似団体と比較すると、土木費、公債費などは例年平均値を下回っているが、民生費は例年平均値を上回っている。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前年度に比べ市税の増加はあったものの、豪雨災害からの復旧や防災・減災対策等に財源対策を講じるほか、市独自の経済対策を実施したことなどで、令和元年度の実質単年度収支は赤字となっている。</a:t>
          </a:r>
        </a:p>
        <a:p>
          <a:r>
            <a:rPr kumimoji="1" lang="ja-JP" altLang="en-US" sz="1400">
              <a:latin typeface="ＭＳ ゴシック" pitchFamily="49" charset="-128"/>
              <a:ea typeface="ＭＳ ゴシック" pitchFamily="49" charset="-128"/>
            </a:rPr>
            <a:t>今後も予算決算の状況を分析しつつ、将来の財政需要も見極めながら、健全財政の確保に努める。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昨年度に引き続き、一般会計・特別会計・企業会計の全会計で黒字を達成している。今後も各会計において、黒字を継続できるよう健全財政の確保に努める。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189126348</v>
      </c>
      <c r="BO4" s="393"/>
      <c r="BP4" s="393"/>
      <c r="BQ4" s="393"/>
      <c r="BR4" s="393"/>
      <c r="BS4" s="393"/>
      <c r="BT4" s="393"/>
      <c r="BU4" s="394"/>
      <c r="BV4" s="392">
        <v>190496676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2.8</v>
      </c>
      <c r="CU4" s="399"/>
      <c r="CV4" s="399"/>
      <c r="CW4" s="399"/>
      <c r="CX4" s="399"/>
      <c r="CY4" s="399"/>
      <c r="CZ4" s="399"/>
      <c r="DA4" s="400"/>
      <c r="DB4" s="398">
        <v>3.1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184132428</v>
      </c>
      <c r="BO5" s="430"/>
      <c r="BP5" s="430"/>
      <c r="BQ5" s="430"/>
      <c r="BR5" s="430"/>
      <c r="BS5" s="430"/>
      <c r="BT5" s="430"/>
      <c r="BU5" s="431"/>
      <c r="BV5" s="429">
        <v>184590209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89.4</v>
      </c>
      <c r="CU5" s="427"/>
      <c r="CV5" s="427"/>
      <c r="CW5" s="427"/>
      <c r="CX5" s="427"/>
      <c r="CY5" s="427"/>
      <c r="CZ5" s="427"/>
      <c r="DA5" s="428"/>
      <c r="DB5" s="426">
        <v>87.7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4993920</v>
      </c>
      <c r="BO6" s="430"/>
      <c r="BP6" s="430"/>
      <c r="BQ6" s="430"/>
      <c r="BR6" s="430"/>
      <c r="BS6" s="430"/>
      <c r="BT6" s="430"/>
      <c r="BU6" s="431"/>
      <c r="BV6" s="429">
        <v>5906467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v>
      </c>
      <c r="CU6" s="467"/>
      <c r="CV6" s="467"/>
      <c r="CW6" s="467"/>
      <c r="CX6" s="467"/>
      <c r="CY6" s="467"/>
      <c r="CZ6" s="467"/>
      <c r="DA6" s="468"/>
      <c r="DB6" s="466">
        <v>94.9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2022228</v>
      </c>
      <c r="BO7" s="430"/>
      <c r="BP7" s="430"/>
      <c r="BQ7" s="430"/>
      <c r="BR7" s="430"/>
      <c r="BS7" s="430"/>
      <c r="BT7" s="430"/>
      <c r="BU7" s="431"/>
      <c r="BV7" s="429">
        <v>2607807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106878973</v>
      </c>
      <c r="CU7" s="430"/>
      <c r="CV7" s="430"/>
      <c r="CW7" s="430"/>
      <c r="CX7" s="430"/>
      <c r="CY7" s="430"/>
      <c r="CZ7" s="430"/>
      <c r="DA7" s="431"/>
      <c r="DB7" s="429">
        <v>106573940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2971692</v>
      </c>
      <c r="BO8" s="430"/>
      <c r="BP8" s="430"/>
      <c r="BQ8" s="430"/>
      <c r="BR8" s="430"/>
      <c r="BS8" s="430"/>
      <c r="BT8" s="430"/>
      <c r="BU8" s="431"/>
      <c r="BV8" s="429">
        <v>3298660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0.76</v>
      </c>
      <c r="CU8" s="470"/>
      <c r="CV8" s="470"/>
      <c r="CW8" s="470"/>
      <c r="CX8" s="470"/>
      <c r="CY8" s="470"/>
      <c r="CZ8" s="470"/>
      <c r="DA8" s="471"/>
      <c r="DB8" s="469">
        <v>0.76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514865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105</v>
      </c>
      <c r="AV9" s="462"/>
      <c r="AW9" s="462"/>
      <c r="AX9" s="462"/>
      <c r="AY9" s="463" t="s">
        <v>116</v>
      </c>
      <c r="AZ9" s="464"/>
      <c r="BA9" s="464"/>
      <c r="BB9" s="464"/>
      <c r="BC9" s="464"/>
      <c r="BD9" s="464"/>
      <c r="BE9" s="464"/>
      <c r="BF9" s="464"/>
      <c r="BG9" s="464"/>
      <c r="BH9" s="464"/>
      <c r="BI9" s="464"/>
      <c r="BJ9" s="464"/>
      <c r="BK9" s="464"/>
      <c r="BL9" s="464"/>
      <c r="BM9" s="465"/>
      <c r="BN9" s="429">
        <v>-326968</v>
      </c>
      <c r="BO9" s="430"/>
      <c r="BP9" s="430"/>
      <c r="BQ9" s="430"/>
      <c r="BR9" s="430"/>
      <c r="BS9" s="430"/>
      <c r="BT9" s="430"/>
      <c r="BU9" s="431"/>
      <c r="BV9" s="429">
        <v>277190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13.4</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517231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300000</v>
      </c>
      <c r="BO10" s="430"/>
      <c r="BP10" s="430"/>
      <c r="BQ10" s="430"/>
      <c r="BR10" s="430"/>
      <c r="BS10" s="430"/>
      <c r="BT10" s="430"/>
      <c r="BU10" s="431"/>
      <c r="BV10" s="429">
        <v>700000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511310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1000000</v>
      </c>
      <c r="BO12" s="430"/>
      <c r="BP12" s="430"/>
      <c r="BQ12" s="430"/>
      <c r="BR12" s="430"/>
      <c r="BS12" s="430"/>
      <c r="BT12" s="430"/>
      <c r="BU12" s="431"/>
      <c r="BV12" s="429">
        <v>1500000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507786</v>
      </c>
      <c r="S13" s="514"/>
      <c r="T13" s="514"/>
      <c r="U13" s="514"/>
      <c r="V13" s="515"/>
      <c r="W13" s="445" t="s">
        <v>142</v>
      </c>
      <c r="X13" s="446"/>
      <c r="Y13" s="446"/>
      <c r="Z13" s="446"/>
      <c r="AA13" s="446"/>
      <c r="AB13" s="436"/>
      <c r="AC13" s="480">
        <v>6957</v>
      </c>
      <c r="AD13" s="481"/>
      <c r="AE13" s="481"/>
      <c r="AF13" s="481"/>
      <c r="AG13" s="523"/>
      <c r="AH13" s="480">
        <v>8087</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-1026968</v>
      </c>
      <c r="BO13" s="430"/>
      <c r="BP13" s="430"/>
      <c r="BQ13" s="430"/>
      <c r="BR13" s="430"/>
      <c r="BS13" s="430"/>
      <c r="BT13" s="430"/>
      <c r="BU13" s="431"/>
      <c r="BV13" s="429">
        <v>-522810</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7.7</v>
      </c>
      <c r="CU13" s="427"/>
      <c r="CV13" s="427"/>
      <c r="CW13" s="427"/>
      <c r="CX13" s="427"/>
      <c r="CY13" s="427"/>
      <c r="CZ13" s="427"/>
      <c r="DA13" s="428"/>
      <c r="DB13" s="426">
        <v>7.5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513227</v>
      </c>
      <c r="S14" s="514"/>
      <c r="T14" s="514"/>
      <c r="U14" s="514"/>
      <c r="V14" s="515"/>
      <c r="W14" s="419"/>
      <c r="X14" s="420"/>
      <c r="Y14" s="420"/>
      <c r="Z14" s="420"/>
      <c r="AA14" s="420"/>
      <c r="AB14" s="409"/>
      <c r="AC14" s="516">
        <v>3.2</v>
      </c>
      <c r="AD14" s="517"/>
      <c r="AE14" s="517"/>
      <c r="AF14" s="517"/>
      <c r="AG14" s="518"/>
      <c r="AH14" s="516">
        <v>3.6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51.8</v>
      </c>
      <c r="CU14" s="528"/>
      <c r="CV14" s="528"/>
      <c r="CW14" s="528"/>
      <c r="CX14" s="528"/>
      <c r="CY14" s="528"/>
      <c r="CZ14" s="528"/>
      <c r="DA14" s="529"/>
      <c r="DB14" s="527">
        <v>58.2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509989</v>
      </c>
      <c r="S15" s="514"/>
      <c r="T15" s="514"/>
      <c r="U15" s="514"/>
      <c r="V15" s="515"/>
      <c r="W15" s="445" t="s">
        <v>150</v>
      </c>
      <c r="X15" s="446"/>
      <c r="Y15" s="446"/>
      <c r="Z15" s="446"/>
      <c r="AA15" s="446"/>
      <c r="AB15" s="436"/>
      <c r="AC15" s="480">
        <v>40668</v>
      </c>
      <c r="AD15" s="481"/>
      <c r="AE15" s="481"/>
      <c r="AF15" s="481"/>
      <c r="AG15" s="523"/>
      <c r="AH15" s="480">
        <v>42280</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62278877</v>
      </c>
      <c r="BO15" s="393"/>
      <c r="BP15" s="393"/>
      <c r="BQ15" s="393"/>
      <c r="BR15" s="393"/>
      <c r="BS15" s="393"/>
      <c r="BT15" s="393"/>
      <c r="BU15" s="394"/>
      <c r="BV15" s="392">
        <v>61912371</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18.8</v>
      </c>
      <c r="AD16" s="517"/>
      <c r="AE16" s="517"/>
      <c r="AF16" s="517"/>
      <c r="AG16" s="518"/>
      <c r="AH16" s="516">
        <v>18.8</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81667664</v>
      </c>
      <c r="BO16" s="430"/>
      <c r="BP16" s="430"/>
      <c r="BQ16" s="430"/>
      <c r="BR16" s="430"/>
      <c r="BS16" s="430"/>
      <c r="BT16" s="430"/>
      <c r="BU16" s="431"/>
      <c r="BV16" s="429">
        <v>80108020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169242</v>
      </c>
      <c r="AD17" s="481"/>
      <c r="AE17" s="481"/>
      <c r="AF17" s="481"/>
      <c r="AG17" s="523"/>
      <c r="AH17" s="480">
        <v>174203</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79971475</v>
      </c>
      <c r="BO17" s="430"/>
      <c r="BP17" s="430"/>
      <c r="BQ17" s="430"/>
      <c r="BR17" s="430"/>
      <c r="BS17" s="430"/>
      <c r="BT17" s="430"/>
      <c r="BU17" s="431"/>
      <c r="BV17" s="429">
        <v>79480705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429.4</v>
      </c>
      <c r="M18" s="545"/>
      <c r="N18" s="545"/>
      <c r="O18" s="545"/>
      <c r="P18" s="545"/>
      <c r="Q18" s="545"/>
      <c r="R18" s="546"/>
      <c r="S18" s="546"/>
      <c r="T18" s="546"/>
      <c r="U18" s="546"/>
      <c r="V18" s="547"/>
      <c r="W18" s="447"/>
      <c r="X18" s="448"/>
      <c r="Y18" s="448"/>
      <c r="Z18" s="448"/>
      <c r="AA18" s="448"/>
      <c r="AB18" s="439"/>
      <c r="AC18" s="548">
        <v>78</v>
      </c>
      <c r="AD18" s="549"/>
      <c r="AE18" s="549"/>
      <c r="AF18" s="549"/>
      <c r="AG18" s="550"/>
      <c r="AH18" s="548">
        <v>77.599999999999994</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98167268</v>
      </c>
      <c r="BO18" s="430"/>
      <c r="BP18" s="430"/>
      <c r="BQ18" s="430"/>
      <c r="BR18" s="430"/>
      <c r="BS18" s="430"/>
      <c r="BT18" s="430"/>
      <c r="BU18" s="431"/>
      <c r="BV18" s="429">
        <v>95721163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1199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118183040</v>
      </c>
      <c r="BO19" s="430"/>
      <c r="BP19" s="430"/>
      <c r="BQ19" s="430"/>
      <c r="BR19" s="430"/>
      <c r="BS19" s="430"/>
      <c r="BT19" s="430"/>
      <c r="BU19" s="431"/>
      <c r="BV19" s="429">
        <v>117226927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230509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175291270</v>
      </c>
      <c r="BO23" s="430"/>
      <c r="BP23" s="430"/>
      <c r="BQ23" s="430"/>
      <c r="BR23" s="430"/>
      <c r="BS23" s="430"/>
      <c r="BT23" s="430"/>
      <c r="BU23" s="431"/>
      <c r="BV23" s="429">
        <v>178034843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10304</v>
      </c>
      <c r="R24" s="481"/>
      <c r="S24" s="481"/>
      <c r="T24" s="481"/>
      <c r="U24" s="481"/>
      <c r="V24" s="523"/>
      <c r="W24" s="582"/>
      <c r="X24" s="570"/>
      <c r="Y24" s="571"/>
      <c r="Z24" s="479" t="s">
        <v>174</v>
      </c>
      <c r="AA24" s="459"/>
      <c r="AB24" s="459"/>
      <c r="AC24" s="459"/>
      <c r="AD24" s="459"/>
      <c r="AE24" s="459"/>
      <c r="AF24" s="459"/>
      <c r="AG24" s="460"/>
      <c r="AH24" s="480">
        <v>2864</v>
      </c>
      <c r="AI24" s="481"/>
      <c r="AJ24" s="481"/>
      <c r="AK24" s="481"/>
      <c r="AL24" s="523"/>
      <c r="AM24" s="480">
        <v>9233536</v>
      </c>
      <c r="AN24" s="481"/>
      <c r="AO24" s="481"/>
      <c r="AP24" s="481"/>
      <c r="AQ24" s="481"/>
      <c r="AR24" s="523"/>
      <c r="AS24" s="480">
        <v>3224</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113665941</v>
      </c>
      <c r="BO24" s="430"/>
      <c r="BP24" s="430"/>
      <c r="BQ24" s="430"/>
      <c r="BR24" s="430"/>
      <c r="BS24" s="430"/>
      <c r="BT24" s="430"/>
      <c r="BU24" s="431"/>
      <c r="BV24" s="429">
        <v>117362594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2</v>
      </c>
      <c r="M25" s="481"/>
      <c r="N25" s="481"/>
      <c r="O25" s="481"/>
      <c r="P25" s="523"/>
      <c r="Q25" s="480">
        <v>8451</v>
      </c>
      <c r="R25" s="481"/>
      <c r="S25" s="481"/>
      <c r="T25" s="481"/>
      <c r="U25" s="481"/>
      <c r="V25" s="523"/>
      <c r="W25" s="582"/>
      <c r="X25" s="570"/>
      <c r="Y25" s="571"/>
      <c r="Z25" s="479" t="s">
        <v>177</v>
      </c>
      <c r="AA25" s="459"/>
      <c r="AB25" s="459"/>
      <c r="AC25" s="459"/>
      <c r="AD25" s="459"/>
      <c r="AE25" s="459"/>
      <c r="AF25" s="459"/>
      <c r="AG25" s="460"/>
      <c r="AH25" s="480">
        <v>459</v>
      </c>
      <c r="AI25" s="481"/>
      <c r="AJ25" s="481"/>
      <c r="AK25" s="481"/>
      <c r="AL25" s="523"/>
      <c r="AM25" s="480">
        <v>1511487</v>
      </c>
      <c r="AN25" s="481"/>
      <c r="AO25" s="481"/>
      <c r="AP25" s="481"/>
      <c r="AQ25" s="481"/>
      <c r="AR25" s="523"/>
      <c r="AS25" s="480">
        <v>3293</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42228216</v>
      </c>
      <c r="BO25" s="393"/>
      <c r="BP25" s="393"/>
      <c r="BQ25" s="393"/>
      <c r="BR25" s="393"/>
      <c r="BS25" s="393"/>
      <c r="BT25" s="393"/>
      <c r="BU25" s="394"/>
      <c r="BV25" s="392">
        <v>45483372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6928</v>
      </c>
      <c r="R26" s="481"/>
      <c r="S26" s="481"/>
      <c r="T26" s="481"/>
      <c r="U26" s="481"/>
      <c r="V26" s="523"/>
      <c r="W26" s="582"/>
      <c r="X26" s="570"/>
      <c r="Y26" s="571"/>
      <c r="Z26" s="479" t="s">
        <v>180</v>
      </c>
      <c r="AA26" s="592"/>
      <c r="AB26" s="592"/>
      <c r="AC26" s="592"/>
      <c r="AD26" s="592"/>
      <c r="AE26" s="592"/>
      <c r="AF26" s="592"/>
      <c r="AG26" s="593"/>
      <c r="AH26" s="480">
        <v>257</v>
      </c>
      <c r="AI26" s="481"/>
      <c r="AJ26" s="481"/>
      <c r="AK26" s="481"/>
      <c r="AL26" s="523"/>
      <c r="AM26" s="480">
        <v>873029</v>
      </c>
      <c r="AN26" s="481"/>
      <c r="AO26" s="481"/>
      <c r="AP26" s="481"/>
      <c r="AQ26" s="481"/>
      <c r="AR26" s="523"/>
      <c r="AS26" s="480">
        <v>3397</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140</v>
      </c>
      <c r="BO26" s="430"/>
      <c r="BP26" s="430"/>
      <c r="BQ26" s="430"/>
      <c r="BR26" s="430"/>
      <c r="BS26" s="430"/>
      <c r="BT26" s="430"/>
      <c r="BU26" s="431"/>
      <c r="BV26" s="429" t="s">
        <v>140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7320</v>
      </c>
      <c r="R27" s="481"/>
      <c r="S27" s="481"/>
      <c r="T27" s="481"/>
      <c r="U27" s="481"/>
      <c r="V27" s="523"/>
      <c r="W27" s="582"/>
      <c r="X27" s="570"/>
      <c r="Y27" s="571"/>
      <c r="Z27" s="479" t="s">
        <v>183</v>
      </c>
      <c r="AA27" s="459"/>
      <c r="AB27" s="459"/>
      <c r="AC27" s="459"/>
      <c r="AD27" s="459"/>
      <c r="AE27" s="459"/>
      <c r="AF27" s="459"/>
      <c r="AG27" s="460"/>
      <c r="AH27" s="480">
        <v>57</v>
      </c>
      <c r="AI27" s="481"/>
      <c r="AJ27" s="481"/>
      <c r="AK27" s="481"/>
      <c r="AL27" s="523"/>
      <c r="AM27" s="480">
        <v>209842</v>
      </c>
      <c r="AN27" s="481"/>
      <c r="AO27" s="481"/>
      <c r="AP27" s="481"/>
      <c r="AQ27" s="481"/>
      <c r="AR27" s="523"/>
      <c r="AS27" s="480">
        <v>3681</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1000000</v>
      </c>
      <c r="BO27" s="606"/>
      <c r="BP27" s="606"/>
      <c r="BQ27" s="606"/>
      <c r="BR27" s="606"/>
      <c r="BS27" s="606"/>
      <c r="BT27" s="606"/>
      <c r="BU27" s="607"/>
      <c r="BV27" s="605">
        <v>1000000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6540</v>
      </c>
      <c r="R28" s="481"/>
      <c r="S28" s="481"/>
      <c r="T28" s="481"/>
      <c r="U28" s="481"/>
      <c r="V28" s="523"/>
      <c r="W28" s="582"/>
      <c r="X28" s="570"/>
      <c r="Y28" s="571"/>
      <c r="Z28" s="479" t="s">
        <v>186</v>
      </c>
      <c r="AA28" s="459"/>
      <c r="AB28" s="459"/>
      <c r="AC28" s="459"/>
      <c r="AD28" s="459"/>
      <c r="AE28" s="459"/>
      <c r="AF28" s="459"/>
      <c r="AG28" s="460"/>
      <c r="AH28" s="480" t="s">
        <v>140</v>
      </c>
      <c r="AI28" s="481"/>
      <c r="AJ28" s="481"/>
      <c r="AK28" s="481"/>
      <c r="AL28" s="523"/>
      <c r="AM28" s="480" t="s">
        <v>140</v>
      </c>
      <c r="AN28" s="481"/>
      <c r="AO28" s="481"/>
      <c r="AP28" s="481"/>
      <c r="AQ28" s="481"/>
      <c r="AR28" s="523"/>
      <c r="AS28" s="480" t="s">
        <v>140</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18600000</v>
      </c>
      <c r="BO28" s="393"/>
      <c r="BP28" s="393"/>
      <c r="BQ28" s="393"/>
      <c r="BR28" s="393"/>
      <c r="BS28" s="393"/>
      <c r="BT28" s="393"/>
      <c r="BU28" s="394"/>
      <c r="BV28" s="392">
        <v>17800000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41</v>
      </c>
      <c r="M29" s="481"/>
      <c r="N29" s="481"/>
      <c r="O29" s="481"/>
      <c r="P29" s="523"/>
      <c r="Q29" s="480">
        <v>6230</v>
      </c>
      <c r="R29" s="481"/>
      <c r="S29" s="481"/>
      <c r="T29" s="481"/>
      <c r="U29" s="481"/>
      <c r="V29" s="523"/>
      <c r="W29" s="583"/>
      <c r="X29" s="584"/>
      <c r="Y29" s="585"/>
      <c r="Z29" s="479" t="s">
        <v>189</v>
      </c>
      <c r="AA29" s="459"/>
      <c r="AB29" s="459"/>
      <c r="AC29" s="459"/>
      <c r="AD29" s="459"/>
      <c r="AE29" s="459"/>
      <c r="AF29" s="459"/>
      <c r="AG29" s="460"/>
      <c r="AH29" s="480">
        <v>2921</v>
      </c>
      <c r="AI29" s="481"/>
      <c r="AJ29" s="481"/>
      <c r="AK29" s="481"/>
      <c r="AL29" s="523"/>
      <c r="AM29" s="480">
        <v>9443378</v>
      </c>
      <c r="AN29" s="481"/>
      <c r="AO29" s="481"/>
      <c r="AP29" s="481"/>
      <c r="AQ29" s="481"/>
      <c r="AR29" s="523"/>
      <c r="AS29" s="480">
        <v>3233</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6950000</v>
      </c>
      <c r="BO29" s="430"/>
      <c r="BP29" s="430"/>
      <c r="BQ29" s="430"/>
      <c r="BR29" s="430"/>
      <c r="BS29" s="430"/>
      <c r="BT29" s="430"/>
      <c r="BU29" s="431"/>
      <c r="BV29" s="429">
        <v>7650000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21872887</v>
      </c>
      <c r="BO30" s="606"/>
      <c r="BP30" s="606"/>
      <c r="BQ30" s="606"/>
      <c r="BR30" s="606"/>
      <c r="BS30" s="606"/>
      <c r="BT30" s="606"/>
      <c r="BU30" s="607"/>
      <c r="BV30" s="605">
        <v>21040602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200</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国民健康保険事業勘定特別会計</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14</v>
      </c>
      <c r="BF34" s="618"/>
      <c r="BG34" s="619" t="str">
        <f>IF('各会計、関係団体の財政状況及び健全化判断比率'!B37="","",'各会計、関係団体の財政状況及び健全化判断比率'!B37)</f>
        <v>鹿島観光事業特別会計</v>
      </c>
      <c r="BH34" s="619"/>
      <c r="BI34" s="619"/>
      <c r="BJ34" s="619"/>
      <c r="BK34" s="619"/>
      <c r="BL34" s="619"/>
      <c r="BM34" s="619"/>
      <c r="BN34" s="619"/>
      <c r="BO34" s="619"/>
      <c r="BP34" s="619"/>
      <c r="BQ34" s="619"/>
      <c r="BR34" s="619"/>
      <c r="BS34" s="619"/>
      <c r="BT34" s="619"/>
      <c r="BU34" s="619"/>
      <c r="BV34" s="214"/>
      <c r="BW34" s="618">
        <f>IF(BY34="","",MAX(C34:D43,U34:V43,AM34:AN43,BE34:BF43)+1)</f>
        <v>19</v>
      </c>
      <c r="BX34" s="618"/>
      <c r="BY34" s="619" t="str">
        <f>IF('各会計、関係団体の財政状況及び健全化判断比率'!B68="","",'各会計、関係団体の財政状況及び健全化判断比率'!B68)</f>
        <v>松山養護老人ホーム事務組合（一般会計）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28</v>
      </c>
      <c r="CP34" s="618"/>
      <c r="CQ34" s="619" t="str">
        <f>IF('各会計、関係団体の財政状況及び健全化判断比率'!BS7="","",'各会計、関係団体の財政状況及び健全化判断比率'!BS7)</f>
        <v>松山市土地開発公社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簡易水道事業会計</v>
      </c>
      <c r="AP35" s="619"/>
      <c r="AQ35" s="619"/>
      <c r="AR35" s="619"/>
      <c r="AS35" s="619"/>
      <c r="AT35" s="619"/>
      <c r="AU35" s="619"/>
      <c r="AV35" s="619"/>
      <c r="AW35" s="619"/>
      <c r="AX35" s="619"/>
      <c r="AY35" s="619"/>
      <c r="AZ35" s="619"/>
      <c r="BA35" s="619"/>
      <c r="BB35" s="619"/>
      <c r="BC35" s="619"/>
      <c r="BD35" s="214"/>
      <c r="BE35" s="618">
        <f t="shared" ref="BE35:BE43" si="1">IF(BG35="","",BE34+1)</f>
        <v>15</v>
      </c>
      <c r="BF35" s="618"/>
      <c r="BG35" s="619" t="str">
        <f>IF('各会計、関係団体の財政状況及び健全化判断比率'!B38="","",'各会計、関係団体の財政状況及び健全化判断比率'!B38)</f>
        <v>卸売市場事業特別会計</v>
      </c>
      <c r="BH35" s="619"/>
      <c r="BI35" s="619"/>
      <c r="BJ35" s="619"/>
      <c r="BK35" s="619"/>
      <c r="BL35" s="619"/>
      <c r="BM35" s="619"/>
      <c r="BN35" s="619"/>
      <c r="BO35" s="619"/>
      <c r="BP35" s="619"/>
      <c r="BQ35" s="619"/>
      <c r="BR35" s="619"/>
      <c r="BS35" s="619"/>
      <c r="BT35" s="619"/>
      <c r="BU35" s="619"/>
      <c r="BV35" s="214"/>
      <c r="BW35" s="618">
        <f t="shared" ref="BW35:BW43" si="2">IF(BY35="","",BW34+1)</f>
        <v>20</v>
      </c>
      <c r="BX35" s="618"/>
      <c r="BY35" s="619" t="str">
        <f>IF('各会計、関係団体の財政状況及び健全化判断比率'!B69="","",'各会計、関係団体の財政状況及び健全化判断比率'!B69)</f>
        <v>松山養護老人ホーム事務組合（診療所事業会計）</v>
      </c>
      <c r="BZ35" s="619"/>
      <c r="CA35" s="619"/>
      <c r="CB35" s="619"/>
      <c r="CC35" s="619"/>
      <c r="CD35" s="619"/>
      <c r="CE35" s="619"/>
      <c r="CF35" s="619"/>
      <c r="CG35" s="619"/>
      <c r="CH35" s="619"/>
      <c r="CI35" s="619"/>
      <c r="CJ35" s="619"/>
      <c r="CK35" s="619"/>
      <c r="CL35" s="619"/>
      <c r="CM35" s="619"/>
      <c r="CN35" s="214"/>
      <c r="CO35" s="618">
        <f t="shared" ref="CO35:CO43" si="3">IF(CQ35="","",CO34+1)</f>
        <v>29</v>
      </c>
      <c r="CP35" s="618"/>
      <c r="CQ35" s="619" t="str">
        <f>IF('各会計、関係団体の財政状況及び健全化判断比率'!BS8="","",'各会計、関係団体の財政状況及び健全化判断比率'!BS8)</f>
        <v>松山市スポーツ協会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勤労者福祉サービスセンター事業特別会計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IF('各会計、関係団体の財政状況及び健全化判断比率'!B35="","",'各会計、関係団体の財政状況及び健全化判断比率'!B35)</f>
        <v>工業用水道事業会計</v>
      </c>
      <c r="AP36" s="619"/>
      <c r="AQ36" s="619"/>
      <c r="AR36" s="619"/>
      <c r="AS36" s="619"/>
      <c r="AT36" s="619"/>
      <c r="AU36" s="619"/>
      <c r="AV36" s="619"/>
      <c r="AW36" s="619"/>
      <c r="AX36" s="619"/>
      <c r="AY36" s="619"/>
      <c r="AZ36" s="619"/>
      <c r="BA36" s="619"/>
      <c r="BB36" s="619"/>
      <c r="BC36" s="619"/>
      <c r="BD36" s="214"/>
      <c r="BE36" s="618">
        <f t="shared" si="1"/>
        <v>16</v>
      </c>
      <c r="BF36" s="618"/>
      <c r="BG36" s="619" t="str">
        <f>IF('各会計、関係団体の財政状況及び健全化判断比率'!B39="","",'各会計、関係団体の財政状況及び健全化判断比率'!B39)</f>
        <v>小規模下水道事業特別会計</v>
      </c>
      <c r="BH36" s="619"/>
      <c r="BI36" s="619"/>
      <c r="BJ36" s="619"/>
      <c r="BK36" s="619"/>
      <c r="BL36" s="619"/>
      <c r="BM36" s="619"/>
      <c r="BN36" s="619"/>
      <c r="BO36" s="619"/>
      <c r="BP36" s="619"/>
      <c r="BQ36" s="619"/>
      <c r="BR36" s="619"/>
      <c r="BS36" s="619"/>
      <c r="BT36" s="619"/>
      <c r="BU36" s="619"/>
      <c r="BV36" s="214"/>
      <c r="BW36" s="618">
        <f t="shared" si="2"/>
        <v>21</v>
      </c>
      <c r="BX36" s="618"/>
      <c r="BY36" s="619" t="str">
        <f>IF('各会計、関係団体の財政状況及び健全化判断比率'!B70="","",'各会計、関係団体の財政状況及び健全化判断比率'!B70)</f>
        <v>松山広域福祉施設事務組合（一般会計）</v>
      </c>
      <c r="BZ36" s="619"/>
      <c r="CA36" s="619"/>
      <c r="CB36" s="619"/>
      <c r="CC36" s="619"/>
      <c r="CD36" s="619"/>
      <c r="CE36" s="619"/>
      <c r="CF36" s="619"/>
      <c r="CG36" s="619"/>
      <c r="CH36" s="619"/>
      <c r="CI36" s="619"/>
      <c r="CJ36" s="619"/>
      <c r="CK36" s="619"/>
      <c r="CL36" s="619"/>
      <c r="CM36" s="619"/>
      <c r="CN36" s="214"/>
      <c r="CO36" s="618">
        <f t="shared" si="3"/>
        <v>30</v>
      </c>
      <c r="CP36" s="618"/>
      <c r="CQ36" s="619" t="str">
        <f>IF('各会計、関係団体の財政状況及び健全化判断比率'!BS9="","",'各会計、関係団体の財政状況及び健全化判断比率'!BS9)</f>
        <v>松山国際交流協会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公債管理特別会計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駐車場事業特別会計</v>
      </c>
      <c r="X37" s="619"/>
      <c r="Y37" s="619"/>
      <c r="Z37" s="619"/>
      <c r="AA37" s="619"/>
      <c r="AB37" s="619"/>
      <c r="AC37" s="619"/>
      <c r="AD37" s="619"/>
      <c r="AE37" s="619"/>
      <c r="AF37" s="619"/>
      <c r="AG37" s="619"/>
      <c r="AH37" s="619"/>
      <c r="AI37" s="619"/>
      <c r="AJ37" s="619"/>
      <c r="AK37" s="619"/>
      <c r="AL37" s="214"/>
      <c r="AM37" s="618">
        <f t="shared" si="0"/>
        <v>13</v>
      </c>
      <c r="AN37" s="618"/>
      <c r="AO37" s="619" t="str">
        <f>IF('各会計、関係団体の財政状況及び健全化判断比率'!B36="","",'各会計、関係団体の財政状況及び健全化判断比率'!B36)</f>
        <v>公共下水道事業会計</v>
      </c>
      <c r="AP37" s="619"/>
      <c r="AQ37" s="619"/>
      <c r="AR37" s="619"/>
      <c r="AS37" s="619"/>
      <c r="AT37" s="619"/>
      <c r="AU37" s="619"/>
      <c r="AV37" s="619"/>
      <c r="AW37" s="619"/>
      <c r="AX37" s="619"/>
      <c r="AY37" s="619"/>
      <c r="AZ37" s="619"/>
      <c r="BA37" s="619"/>
      <c r="BB37" s="619"/>
      <c r="BC37" s="619"/>
      <c r="BD37" s="214"/>
      <c r="BE37" s="618">
        <f t="shared" si="1"/>
        <v>17</v>
      </c>
      <c r="BF37" s="618"/>
      <c r="BG37" s="619" t="str">
        <f>IF('各会計、関係団体の財政状況及び健全化判断比率'!B40="","",'各会計、関係団体の財政状況及び健全化判断比率'!B40)</f>
        <v>松山城観光事業特別会計</v>
      </c>
      <c r="BH37" s="619"/>
      <c r="BI37" s="619"/>
      <c r="BJ37" s="619"/>
      <c r="BK37" s="619"/>
      <c r="BL37" s="619"/>
      <c r="BM37" s="619"/>
      <c r="BN37" s="619"/>
      <c r="BO37" s="619"/>
      <c r="BP37" s="619"/>
      <c r="BQ37" s="619"/>
      <c r="BR37" s="619"/>
      <c r="BS37" s="619"/>
      <c r="BT37" s="619"/>
      <c r="BU37" s="619"/>
      <c r="BV37" s="214"/>
      <c r="BW37" s="618">
        <f t="shared" si="2"/>
        <v>22</v>
      </c>
      <c r="BX37" s="618"/>
      <c r="BY37" s="619" t="str">
        <f>IF('各会計、関係団体の財政状況及び健全化判断比率'!B71="","",'各会計、関係団体の財政状況及び健全化判断比率'!B71)</f>
        <v>松山広域福祉施設事務組合（公営企業会計）</v>
      </c>
      <c r="BZ37" s="619"/>
      <c r="CA37" s="619"/>
      <c r="CB37" s="619"/>
      <c r="CC37" s="619"/>
      <c r="CD37" s="619"/>
      <c r="CE37" s="619"/>
      <c r="CF37" s="619"/>
      <c r="CG37" s="619"/>
      <c r="CH37" s="619"/>
      <c r="CI37" s="619"/>
      <c r="CJ37" s="619"/>
      <c r="CK37" s="619"/>
      <c r="CL37" s="619"/>
      <c r="CM37" s="619"/>
      <c r="CN37" s="214"/>
      <c r="CO37" s="618">
        <f t="shared" si="3"/>
        <v>31</v>
      </c>
      <c r="CP37" s="618"/>
      <c r="CQ37" s="619" t="str">
        <f>IF('各会計、関係団体の財政状況及び健全化判断比率'!BS10="","",'各会計、関係団体の財政状況及び健全化判断比率'!BS10)</f>
        <v>松山市男女共同参画推進財団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競輪事業特別会計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18</v>
      </c>
      <c r="BF38" s="618"/>
      <c r="BG38" s="619" t="str">
        <f>IF('各会計、関係団体の財政状況及び健全化判断比率'!B41="","",'各会計、関係団体の財政状況及び健全化判断比率'!B41)</f>
        <v>道後温泉事業特別会計</v>
      </c>
      <c r="BH38" s="619"/>
      <c r="BI38" s="619"/>
      <c r="BJ38" s="619"/>
      <c r="BK38" s="619"/>
      <c r="BL38" s="619"/>
      <c r="BM38" s="619"/>
      <c r="BN38" s="619"/>
      <c r="BO38" s="619"/>
      <c r="BP38" s="619"/>
      <c r="BQ38" s="619"/>
      <c r="BR38" s="619"/>
      <c r="BS38" s="619"/>
      <c r="BT38" s="619"/>
      <c r="BU38" s="619"/>
      <c r="BV38" s="214"/>
      <c r="BW38" s="618">
        <f t="shared" si="2"/>
        <v>23</v>
      </c>
      <c r="BX38" s="618"/>
      <c r="BY38" s="619" t="str">
        <f>IF('各会計、関係団体の財政状況及び健全化判断比率'!B72="","",'各会計、関係団体の財政状況及び健全化判断比率'!B72)</f>
        <v>松山衛生事務組合</v>
      </c>
      <c r="BZ38" s="619"/>
      <c r="CA38" s="619"/>
      <c r="CB38" s="619"/>
      <c r="CC38" s="619"/>
      <c r="CD38" s="619"/>
      <c r="CE38" s="619"/>
      <c r="CF38" s="619"/>
      <c r="CG38" s="619"/>
      <c r="CH38" s="619"/>
      <c r="CI38" s="619"/>
      <c r="CJ38" s="619"/>
      <c r="CK38" s="619"/>
      <c r="CL38" s="619"/>
      <c r="CM38" s="619"/>
      <c r="CN38" s="214"/>
      <c r="CO38" s="618">
        <f t="shared" si="3"/>
        <v>32</v>
      </c>
      <c r="CP38" s="618"/>
      <c r="CQ38" s="619" t="str">
        <f>IF('各会計、関係団体の財政状況及び健全化判断比率'!BS11="","",'各会計、関係団体の財政状況及び健全化判断比率'!BS11)</f>
        <v>松山観光コンベンション協会</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24</v>
      </c>
      <c r="BX39" s="618"/>
      <c r="BY39" s="619" t="str">
        <f>IF('各会計、関係団体の財政状況及び健全化判断比率'!B73="","",'各会計、関係団体の財政状況及び健全化判断比率'!B73)</f>
        <v>松山市、東温市共有山林組合</v>
      </c>
      <c r="BZ39" s="619"/>
      <c r="CA39" s="619"/>
      <c r="CB39" s="619"/>
      <c r="CC39" s="619"/>
      <c r="CD39" s="619"/>
      <c r="CE39" s="619"/>
      <c r="CF39" s="619"/>
      <c r="CG39" s="619"/>
      <c r="CH39" s="619"/>
      <c r="CI39" s="619"/>
      <c r="CJ39" s="619"/>
      <c r="CK39" s="619"/>
      <c r="CL39" s="619"/>
      <c r="CM39" s="619"/>
      <c r="CN39" s="214"/>
      <c r="CO39" s="618">
        <f t="shared" si="3"/>
        <v>33</v>
      </c>
      <c r="CP39" s="618"/>
      <c r="CQ39" s="619" t="str">
        <f>IF('各会計、関係団体の財政状況及び健全化判断比率'!BS12="","",'各会計、関係団体の財政状況及び健全化判断比率'!BS12)</f>
        <v>松山市文化・スポーツ振興財団</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25</v>
      </c>
      <c r="BX40" s="618"/>
      <c r="BY40" s="619" t="str">
        <f>IF('各会計、関係団体の財政状況及び健全化判断比率'!B74="","",'各会計、関係団体の財政状況及び健全化判断比率'!B74)</f>
        <v>愛媛地方税滞納整理機構</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26</v>
      </c>
      <c r="BX41" s="618"/>
      <c r="BY41" s="619" t="str">
        <f>IF('各会計、関係団体の財政状況及び健全化判断比率'!B75="","",'各会計、関係団体の財政状況及び健全化判断比率'!B75)</f>
        <v>愛媛県後期高齢者医療広域連合（一般会計）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27</v>
      </c>
      <c r="BX42" s="618"/>
      <c r="BY42" s="619" t="str">
        <f>IF('各会計、関係団体の財政状況及び健全化判断比率'!B76="","",'各会計、関係団体の財政状況及び健全化判断比率'!B76)</f>
        <v>愛媛県後期高齢者医療広域連合（後期高齢者医療特別会計）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3pyUKc0uO4xYb4Ujudr9qSKoaVWLc0S8KPv4IuHvqBcS8fmcnQ7hqIifNEnfzw2dxwwc/QFOHnxnhunhGDIrg==" saltValue="dXksrVHPkeRsMaUHEWf0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0" t="s">
        <v>585</v>
      </c>
      <c r="D34" s="1210"/>
      <c r="E34" s="1211"/>
      <c r="F34" s="32">
        <v>12.98</v>
      </c>
      <c r="G34" s="33">
        <v>11.98</v>
      </c>
      <c r="H34" s="33">
        <v>12.19</v>
      </c>
      <c r="I34" s="33">
        <v>10.78</v>
      </c>
      <c r="J34" s="34">
        <v>11.27</v>
      </c>
      <c r="K34" s="22"/>
      <c r="L34" s="22"/>
      <c r="M34" s="22"/>
      <c r="N34" s="22"/>
      <c r="O34" s="22"/>
      <c r="P34" s="22"/>
    </row>
    <row r="35" spans="1:16" ht="39" customHeight="1" x14ac:dyDescent="0.15">
      <c r="A35" s="22"/>
      <c r="B35" s="35"/>
      <c r="C35" s="1204" t="s">
        <v>586</v>
      </c>
      <c r="D35" s="1205"/>
      <c r="E35" s="1206"/>
      <c r="F35" s="36">
        <v>2.19</v>
      </c>
      <c r="G35" s="37">
        <v>3.34</v>
      </c>
      <c r="H35" s="37">
        <v>4.2</v>
      </c>
      <c r="I35" s="37">
        <v>5.26</v>
      </c>
      <c r="J35" s="38">
        <v>6.33</v>
      </c>
      <c r="K35" s="22"/>
      <c r="L35" s="22"/>
      <c r="M35" s="22"/>
      <c r="N35" s="22"/>
      <c r="O35" s="22"/>
      <c r="P35" s="22"/>
    </row>
    <row r="36" spans="1:16" ht="39" customHeight="1" x14ac:dyDescent="0.15">
      <c r="A36" s="22"/>
      <c r="B36" s="35"/>
      <c r="C36" s="1204" t="s">
        <v>587</v>
      </c>
      <c r="D36" s="1205"/>
      <c r="E36" s="1206"/>
      <c r="F36" s="36">
        <v>0.03</v>
      </c>
      <c r="G36" s="37">
        <v>0.63</v>
      </c>
      <c r="H36" s="37">
        <v>1.86</v>
      </c>
      <c r="I36" s="37">
        <v>2.38</v>
      </c>
      <c r="J36" s="38">
        <v>2.81</v>
      </c>
      <c r="K36" s="22"/>
      <c r="L36" s="22"/>
      <c r="M36" s="22"/>
      <c r="N36" s="22"/>
      <c r="O36" s="22"/>
      <c r="P36" s="22"/>
    </row>
    <row r="37" spans="1:16" ht="39" customHeight="1" x14ac:dyDescent="0.15">
      <c r="A37" s="22"/>
      <c r="B37" s="35"/>
      <c r="C37" s="1204" t="s">
        <v>588</v>
      </c>
      <c r="D37" s="1205"/>
      <c r="E37" s="1206"/>
      <c r="F37" s="36">
        <v>3.3</v>
      </c>
      <c r="G37" s="37">
        <v>2.8</v>
      </c>
      <c r="H37" s="37">
        <v>2.62</v>
      </c>
      <c r="I37" s="37">
        <v>2.66</v>
      </c>
      <c r="J37" s="38">
        <v>2.71</v>
      </c>
      <c r="K37" s="22"/>
      <c r="L37" s="22"/>
      <c r="M37" s="22"/>
      <c r="N37" s="22"/>
      <c r="O37" s="22"/>
      <c r="P37" s="22"/>
    </row>
    <row r="38" spans="1:16" ht="39" customHeight="1" x14ac:dyDescent="0.15">
      <c r="A38" s="22"/>
      <c r="B38" s="35"/>
      <c r="C38" s="1204" t="s">
        <v>589</v>
      </c>
      <c r="D38" s="1205"/>
      <c r="E38" s="1206"/>
      <c r="F38" s="36">
        <v>2.16</v>
      </c>
      <c r="G38" s="37">
        <v>2.15</v>
      </c>
      <c r="H38" s="37">
        <v>2.36</v>
      </c>
      <c r="I38" s="37">
        <v>2.64</v>
      </c>
      <c r="J38" s="38">
        <v>2.41</v>
      </c>
      <c r="K38" s="22"/>
      <c r="L38" s="22"/>
      <c r="M38" s="22"/>
      <c r="N38" s="22"/>
      <c r="O38" s="22"/>
      <c r="P38" s="22"/>
    </row>
    <row r="39" spans="1:16" ht="39" customHeight="1" x14ac:dyDescent="0.15">
      <c r="A39" s="22"/>
      <c r="B39" s="35"/>
      <c r="C39" s="1204" t="s">
        <v>590</v>
      </c>
      <c r="D39" s="1205"/>
      <c r="E39" s="1206"/>
      <c r="F39" s="36">
        <v>1.3</v>
      </c>
      <c r="G39" s="37">
        <v>1.58</v>
      </c>
      <c r="H39" s="37">
        <v>1.83</v>
      </c>
      <c r="I39" s="37">
        <v>1.98</v>
      </c>
      <c r="J39" s="38">
        <v>2.0699999999999998</v>
      </c>
      <c r="K39" s="22"/>
      <c r="L39" s="22"/>
      <c r="M39" s="22"/>
      <c r="N39" s="22"/>
      <c r="O39" s="22"/>
      <c r="P39" s="22"/>
    </row>
    <row r="40" spans="1:16" ht="39" customHeight="1" x14ac:dyDescent="0.15">
      <c r="A40" s="22"/>
      <c r="B40" s="35"/>
      <c r="C40" s="1204" t="s">
        <v>591</v>
      </c>
      <c r="D40" s="1205"/>
      <c r="E40" s="1206"/>
      <c r="F40" s="36">
        <v>0.36</v>
      </c>
      <c r="G40" s="37">
        <v>0.44</v>
      </c>
      <c r="H40" s="37">
        <v>0.5</v>
      </c>
      <c r="I40" s="37">
        <v>0.54</v>
      </c>
      <c r="J40" s="38">
        <v>0.56000000000000005</v>
      </c>
      <c r="K40" s="22"/>
      <c r="L40" s="22"/>
      <c r="M40" s="22"/>
      <c r="N40" s="22"/>
      <c r="O40" s="22"/>
      <c r="P40" s="22"/>
    </row>
    <row r="41" spans="1:16" ht="39" customHeight="1" x14ac:dyDescent="0.15">
      <c r="A41" s="22"/>
      <c r="B41" s="35"/>
      <c r="C41" s="1204" t="s">
        <v>592</v>
      </c>
      <c r="D41" s="1205"/>
      <c r="E41" s="1206"/>
      <c r="F41" s="36">
        <v>0.51</v>
      </c>
      <c r="G41" s="37">
        <v>0.51</v>
      </c>
      <c r="H41" s="37">
        <v>0.52</v>
      </c>
      <c r="I41" s="37">
        <v>0.43</v>
      </c>
      <c r="J41" s="38">
        <v>0.56000000000000005</v>
      </c>
      <c r="K41" s="22"/>
      <c r="L41" s="22"/>
      <c r="M41" s="22"/>
      <c r="N41" s="22"/>
      <c r="O41" s="22"/>
      <c r="P41" s="22"/>
    </row>
    <row r="42" spans="1:16" ht="39" customHeight="1" x14ac:dyDescent="0.15">
      <c r="A42" s="22"/>
      <c r="B42" s="39"/>
      <c r="C42" s="1204" t="s">
        <v>593</v>
      </c>
      <c r="D42" s="1205"/>
      <c r="E42" s="1206"/>
      <c r="F42" s="36" t="s">
        <v>533</v>
      </c>
      <c r="G42" s="37" t="s">
        <v>533</v>
      </c>
      <c r="H42" s="37" t="s">
        <v>533</v>
      </c>
      <c r="I42" s="37" t="s">
        <v>533</v>
      </c>
      <c r="J42" s="38" t="s">
        <v>533</v>
      </c>
      <c r="K42" s="22"/>
      <c r="L42" s="22"/>
      <c r="M42" s="22"/>
      <c r="N42" s="22"/>
      <c r="O42" s="22"/>
      <c r="P42" s="22"/>
    </row>
    <row r="43" spans="1:16" ht="39" customHeight="1" thickBot="1" x14ac:dyDescent="0.2">
      <c r="A43" s="22"/>
      <c r="B43" s="40"/>
      <c r="C43" s="1207" t="s">
        <v>594</v>
      </c>
      <c r="D43" s="1208"/>
      <c r="E43" s="1209"/>
      <c r="F43" s="41">
        <v>1.06</v>
      </c>
      <c r="G43" s="42">
        <v>1.61</v>
      </c>
      <c r="H43" s="42">
        <v>1.37</v>
      </c>
      <c r="I43" s="42">
        <v>1.79</v>
      </c>
      <c r="J43" s="43">
        <v>1.17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DvTQaQAZZqH0c4x++sb5dQJ13gY3Js4Fhdu8TGcc7fSj+sRuojMsiYL9eUsRXMwErWn79yBLucKvGqbdTadQ==" saltValue="enlLHqGsJhF8/2uDIi7o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15333</v>
      </c>
      <c r="L45" s="60">
        <v>15273</v>
      </c>
      <c r="M45" s="60">
        <v>15805</v>
      </c>
      <c r="N45" s="60">
        <v>15485</v>
      </c>
      <c r="O45" s="61">
        <v>15789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533</v>
      </c>
      <c r="L46" s="64" t="s">
        <v>533</v>
      </c>
      <c r="M46" s="64" t="s">
        <v>533</v>
      </c>
      <c r="N46" s="64" t="s">
        <v>533</v>
      </c>
      <c r="O46" s="65" t="s">
        <v>533</v>
      </c>
      <c r="P46" s="48"/>
      <c r="Q46" s="48"/>
      <c r="R46" s="48"/>
      <c r="S46" s="48"/>
      <c r="T46" s="48"/>
      <c r="U46" s="48"/>
    </row>
    <row r="47" spans="1:21" ht="30.75" customHeight="1" x14ac:dyDescent="0.15">
      <c r="A47" s="48"/>
      <c r="B47" s="1214"/>
      <c r="C47" s="1215"/>
      <c r="D47" s="62"/>
      <c r="E47" s="1220" t="s">
        <v>14</v>
      </c>
      <c r="F47" s="1220"/>
      <c r="G47" s="1220"/>
      <c r="H47" s="1220"/>
      <c r="I47" s="1220"/>
      <c r="J47" s="1221"/>
      <c r="K47" s="63">
        <v>433</v>
      </c>
      <c r="L47" s="64">
        <v>433</v>
      </c>
      <c r="M47" s="64">
        <v>433</v>
      </c>
      <c r="N47" s="64">
        <v>433</v>
      </c>
      <c r="O47" s="65">
        <v>433</v>
      </c>
      <c r="P47" s="48"/>
      <c r="Q47" s="48"/>
      <c r="R47" s="48"/>
      <c r="S47" s="48"/>
      <c r="T47" s="48"/>
      <c r="U47" s="48"/>
    </row>
    <row r="48" spans="1:21" ht="30.75" customHeight="1" x14ac:dyDescent="0.15">
      <c r="A48" s="48"/>
      <c r="B48" s="1214"/>
      <c r="C48" s="1215"/>
      <c r="D48" s="62"/>
      <c r="E48" s="1220" t="s">
        <v>15</v>
      </c>
      <c r="F48" s="1220"/>
      <c r="G48" s="1220"/>
      <c r="H48" s="1220"/>
      <c r="I48" s="1220"/>
      <c r="J48" s="1221"/>
      <c r="K48" s="63">
        <v>5602</v>
      </c>
      <c r="L48" s="64">
        <v>5632</v>
      </c>
      <c r="M48" s="64">
        <v>5313</v>
      </c>
      <c r="N48" s="64">
        <v>5296</v>
      </c>
      <c r="O48" s="65">
        <v>5453</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533</v>
      </c>
      <c r="L49" s="64" t="s">
        <v>533</v>
      </c>
      <c r="M49" s="64" t="s">
        <v>533</v>
      </c>
      <c r="N49" s="64">
        <v>2</v>
      </c>
      <c r="O49" s="65">
        <v>3</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t="s">
        <v>533</v>
      </c>
      <c r="N50" s="64" t="s">
        <v>533</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v>5</v>
      </c>
      <c r="L51" s="64">
        <v>1</v>
      </c>
      <c r="M51" s="64">
        <v>3</v>
      </c>
      <c r="N51" s="64">
        <v>3</v>
      </c>
      <c r="O51" s="65">
        <v>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14915</v>
      </c>
      <c r="L52" s="64">
        <v>14428</v>
      </c>
      <c r="M52" s="64">
        <v>14465</v>
      </c>
      <c r="N52" s="64">
        <v>14335</v>
      </c>
      <c r="O52" s="65">
        <v>14229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6458</v>
      </c>
      <c r="L53" s="69">
        <v>6911</v>
      </c>
      <c r="M53" s="69">
        <v>7089</v>
      </c>
      <c r="N53" s="69">
        <v>6884</v>
      </c>
      <c r="O53" s="70">
        <v>7450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28" t="s">
        <v>25</v>
      </c>
      <c r="C57" s="1229"/>
      <c r="D57" s="1232" t="s">
        <v>26</v>
      </c>
      <c r="E57" s="1233"/>
      <c r="F57" s="1233"/>
      <c r="G57" s="1233"/>
      <c r="H57" s="1233"/>
      <c r="I57" s="1233"/>
      <c r="J57" s="1234"/>
      <c r="K57" s="83">
        <v>10170</v>
      </c>
      <c r="L57" s="84">
        <v>10330</v>
      </c>
      <c r="M57" s="84">
        <v>10350</v>
      </c>
      <c r="N57" s="84">
        <v>9930</v>
      </c>
      <c r="O57" s="85">
        <v>9970</v>
      </c>
    </row>
    <row r="58" spans="1:21" ht="31.5" customHeight="1" thickBot="1" x14ac:dyDescent="0.2">
      <c r="B58" s="1230"/>
      <c r="C58" s="1231"/>
      <c r="D58" s="1235" t="s">
        <v>27</v>
      </c>
      <c r="E58" s="1236"/>
      <c r="F58" s="1236"/>
      <c r="G58" s="1236"/>
      <c r="H58" s="1236"/>
      <c r="I58" s="1236"/>
      <c r="J58" s="1237"/>
      <c r="K58" s="86">
        <v>2588</v>
      </c>
      <c r="L58" s="87">
        <v>3022</v>
      </c>
      <c r="M58" s="87">
        <v>3455</v>
      </c>
      <c r="N58" s="87">
        <v>3888</v>
      </c>
      <c r="O58" s="88">
        <v>4322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uKOBM2Ow+7/6/o0cqXG9T19tm3PSnfmPbE7eSm1jf46PiOKuBDFg9W1/roykLZ9C7n4eVByA/iuubiDwipu8g==" saltValue="nvcNjRkioOLUITAO2H1r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38" t="s">
        <v>30</v>
      </c>
      <c r="C41" s="1239"/>
      <c r="D41" s="102"/>
      <c r="E41" s="1244" t="s">
        <v>31</v>
      </c>
      <c r="F41" s="1244"/>
      <c r="G41" s="1244"/>
      <c r="H41" s="1245"/>
      <c r="I41" s="103">
        <v>177393</v>
      </c>
      <c r="J41" s="104">
        <v>178284</v>
      </c>
      <c r="K41" s="104">
        <v>178970</v>
      </c>
      <c r="L41" s="104">
        <v>182161</v>
      </c>
      <c r="M41" s="105">
        <v>178856</v>
      </c>
    </row>
    <row r="42" spans="2:13" ht="27.75" customHeight="1" x14ac:dyDescent="0.15">
      <c r="B42" s="1240"/>
      <c r="C42" s="1241"/>
      <c r="D42" s="106"/>
      <c r="E42" s="1246" t="s">
        <v>32</v>
      </c>
      <c r="F42" s="1246"/>
      <c r="G42" s="1246"/>
      <c r="H42" s="1247"/>
      <c r="I42" s="107" t="s">
        <v>533</v>
      </c>
      <c r="J42" s="108" t="s">
        <v>533</v>
      </c>
      <c r="K42" s="108" t="s">
        <v>533</v>
      </c>
      <c r="L42" s="108" t="s">
        <v>533</v>
      </c>
      <c r="M42" s="109" t="s">
        <v>533</v>
      </c>
    </row>
    <row r="43" spans="2:13" ht="27.75" customHeight="1" x14ac:dyDescent="0.15">
      <c r="B43" s="1240"/>
      <c r="C43" s="1241"/>
      <c r="D43" s="106"/>
      <c r="E43" s="1246" t="s">
        <v>33</v>
      </c>
      <c r="F43" s="1246"/>
      <c r="G43" s="1246"/>
      <c r="H43" s="1247"/>
      <c r="I43" s="107">
        <v>89600</v>
      </c>
      <c r="J43" s="108">
        <v>89585</v>
      </c>
      <c r="K43" s="108">
        <v>88919</v>
      </c>
      <c r="L43" s="108">
        <v>85392</v>
      </c>
      <c r="M43" s="109">
        <v>81453</v>
      </c>
    </row>
    <row r="44" spans="2:13" ht="27.75" customHeight="1" x14ac:dyDescent="0.15">
      <c r="B44" s="1240"/>
      <c r="C44" s="1241"/>
      <c r="D44" s="106"/>
      <c r="E44" s="1246" t="s">
        <v>34</v>
      </c>
      <c r="F44" s="1246"/>
      <c r="G44" s="1246"/>
      <c r="H44" s="1247"/>
      <c r="I44" s="107" t="s">
        <v>533</v>
      </c>
      <c r="J44" s="108" t="s">
        <v>533</v>
      </c>
      <c r="K44" s="108">
        <v>1143</v>
      </c>
      <c r="L44" s="108">
        <v>2151</v>
      </c>
      <c r="M44" s="109">
        <v>2151</v>
      </c>
    </row>
    <row r="45" spans="2:13" ht="27.75" customHeight="1" x14ac:dyDescent="0.15">
      <c r="B45" s="1240"/>
      <c r="C45" s="1241"/>
      <c r="D45" s="106"/>
      <c r="E45" s="1246" t="s">
        <v>35</v>
      </c>
      <c r="F45" s="1246"/>
      <c r="G45" s="1246"/>
      <c r="H45" s="1247"/>
      <c r="I45" s="107">
        <v>22368</v>
      </c>
      <c r="J45" s="108">
        <v>22131</v>
      </c>
      <c r="K45" s="108">
        <v>21640</v>
      </c>
      <c r="L45" s="108">
        <v>21688</v>
      </c>
      <c r="M45" s="109">
        <v>23189</v>
      </c>
    </row>
    <row r="46" spans="2:13" ht="27.75" customHeight="1" x14ac:dyDescent="0.15">
      <c r="B46" s="1240"/>
      <c r="C46" s="1241"/>
      <c r="D46" s="110"/>
      <c r="E46" s="1246" t="s">
        <v>36</v>
      </c>
      <c r="F46" s="1246"/>
      <c r="G46" s="1246"/>
      <c r="H46" s="1247"/>
      <c r="I46" s="107">
        <v>0</v>
      </c>
      <c r="J46" s="108">
        <v>0</v>
      </c>
      <c r="K46" s="108" t="s">
        <v>533</v>
      </c>
      <c r="L46" s="108" t="s">
        <v>533</v>
      </c>
      <c r="M46" s="109" t="s">
        <v>533</v>
      </c>
    </row>
    <row r="47" spans="2:13" ht="27.75" customHeight="1" x14ac:dyDescent="0.15">
      <c r="B47" s="1240"/>
      <c r="C47" s="1241"/>
      <c r="D47" s="111"/>
      <c r="E47" s="1248" t="s">
        <v>37</v>
      </c>
      <c r="F47" s="1249"/>
      <c r="G47" s="1249"/>
      <c r="H47" s="1250"/>
      <c r="I47" s="107" t="s">
        <v>533</v>
      </c>
      <c r="J47" s="108" t="s">
        <v>533</v>
      </c>
      <c r="K47" s="108" t="s">
        <v>533</v>
      </c>
      <c r="L47" s="108" t="s">
        <v>533</v>
      </c>
      <c r="M47" s="109" t="s">
        <v>533</v>
      </c>
    </row>
    <row r="48" spans="2:13" ht="27.75" customHeight="1" x14ac:dyDescent="0.15">
      <c r="B48" s="1240"/>
      <c r="C48" s="1241"/>
      <c r="D48" s="106"/>
      <c r="E48" s="1246" t="s">
        <v>38</v>
      </c>
      <c r="F48" s="1246"/>
      <c r="G48" s="1246"/>
      <c r="H48" s="1247"/>
      <c r="I48" s="107" t="s">
        <v>533</v>
      </c>
      <c r="J48" s="108" t="s">
        <v>533</v>
      </c>
      <c r="K48" s="108" t="s">
        <v>533</v>
      </c>
      <c r="L48" s="108" t="s">
        <v>533</v>
      </c>
      <c r="M48" s="109" t="s">
        <v>533</v>
      </c>
    </row>
    <row r="49" spans="2:13" ht="27.75" customHeight="1" x14ac:dyDescent="0.15">
      <c r="B49" s="1242"/>
      <c r="C49" s="1243"/>
      <c r="D49" s="106"/>
      <c r="E49" s="1246" t="s">
        <v>39</v>
      </c>
      <c r="F49" s="1246"/>
      <c r="G49" s="1246"/>
      <c r="H49" s="1247"/>
      <c r="I49" s="107" t="s">
        <v>533</v>
      </c>
      <c r="J49" s="108" t="s">
        <v>533</v>
      </c>
      <c r="K49" s="108" t="s">
        <v>533</v>
      </c>
      <c r="L49" s="108" t="s">
        <v>533</v>
      </c>
      <c r="M49" s="109" t="s">
        <v>533</v>
      </c>
    </row>
    <row r="50" spans="2:13" ht="27.75" customHeight="1" x14ac:dyDescent="0.15">
      <c r="B50" s="1251" t="s">
        <v>40</v>
      </c>
      <c r="C50" s="1252"/>
      <c r="D50" s="112"/>
      <c r="E50" s="1246" t="s">
        <v>41</v>
      </c>
      <c r="F50" s="1246"/>
      <c r="G50" s="1246"/>
      <c r="H50" s="1247"/>
      <c r="I50" s="107">
        <v>49399</v>
      </c>
      <c r="J50" s="108">
        <v>48601</v>
      </c>
      <c r="K50" s="108">
        <v>48310</v>
      </c>
      <c r="L50" s="108">
        <v>49541</v>
      </c>
      <c r="M50" s="109">
        <v>50537</v>
      </c>
    </row>
    <row r="51" spans="2:13" ht="27.75" customHeight="1" x14ac:dyDescent="0.15">
      <c r="B51" s="1240"/>
      <c r="C51" s="1241"/>
      <c r="D51" s="106"/>
      <c r="E51" s="1246" t="s">
        <v>42</v>
      </c>
      <c r="F51" s="1246"/>
      <c r="G51" s="1246"/>
      <c r="H51" s="1247"/>
      <c r="I51" s="107">
        <v>2112</v>
      </c>
      <c r="J51" s="108">
        <v>2176</v>
      </c>
      <c r="K51" s="108">
        <v>2393</v>
      </c>
      <c r="L51" s="108">
        <v>3595</v>
      </c>
      <c r="M51" s="109">
        <v>3474</v>
      </c>
    </row>
    <row r="52" spans="2:13" ht="27.75" customHeight="1" x14ac:dyDescent="0.15">
      <c r="B52" s="1242"/>
      <c r="C52" s="1243"/>
      <c r="D52" s="106"/>
      <c r="E52" s="1246" t="s">
        <v>43</v>
      </c>
      <c r="F52" s="1246"/>
      <c r="G52" s="1246"/>
      <c r="H52" s="1247"/>
      <c r="I52" s="107">
        <v>184933</v>
      </c>
      <c r="J52" s="108">
        <v>184495</v>
      </c>
      <c r="K52" s="108">
        <v>183680</v>
      </c>
      <c r="L52" s="108">
        <v>184381</v>
      </c>
      <c r="M52" s="109">
        <v>183440</v>
      </c>
    </row>
    <row r="53" spans="2:13" ht="27.75" customHeight="1" thickBot="1" x14ac:dyDescent="0.2">
      <c r="B53" s="1253" t="s">
        <v>44</v>
      </c>
      <c r="C53" s="1254"/>
      <c r="D53" s="113"/>
      <c r="E53" s="1255" t="s">
        <v>45</v>
      </c>
      <c r="F53" s="1255"/>
      <c r="G53" s="1255"/>
      <c r="H53" s="1256"/>
      <c r="I53" s="114">
        <v>52918</v>
      </c>
      <c r="J53" s="115">
        <v>54728</v>
      </c>
      <c r="K53" s="115">
        <v>56288</v>
      </c>
      <c r="L53" s="115">
        <v>53875</v>
      </c>
      <c r="M53" s="116">
        <v>48198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JEOJWEozgnbUmotjM2jn8r7IyPa9eAMtw6J/p13UIfYJUHjvAbFoWbbLKEV76c33CRh8a0I0WE5LB1bHkXNw==" saltValue="0cR8Fk+R4KE1LEUFLg4K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5" t="s">
        <v>48</v>
      </c>
      <c r="D55" s="1265"/>
      <c r="E55" s="1266"/>
      <c r="F55" s="128">
        <v>17300</v>
      </c>
      <c r="G55" s="128">
        <v>17800</v>
      </c>
      <c r="H55" s="129">
        <v>18600</v>
      </c>
    </row>
    <row r="56" spans="2:8" ht="52.5" customHeight="1" x14ac:dyDescent="0.15">
      <c r="B56" s="130"/>
      <c r="C56" s="1267" t="s">
        <v>49</v>
      </c>
      <c r="D56" s="1267"/>
      <c r="E56" s="1268"/>
      <c r="F56" s="131">
        <v>7350</v>
      </c>
      <c r="G56" s="131">
        <v>7650</v>
      </c>
      <c r="H56" s="132">
        <v>6950</v>
      </c>
    </row>
    <row r="57" spans="2:8" ht="53.25" customHeight="1" x14ac:dyDescent="0.15">
      <c r="B57" s="130"/>
      <c r="C57" s="1269" t="s">
        <v>50</v>
      </c>
      <c r="D57" s="1269"/>
      <c r="E57" s="1270"/>
      <c r="F57" s="133">
        <v>20730</v>
      </c>
      <c r="G57" s="133">
        <v>21041</v>
      </c>
      <c r="H57" s="134">
        <v>21873</v>
      </c>
    </row>
    <row r="58" spans="2:8" ht="45.75" customHeight="1" x14ac:dyDescent="0.15">
      <c r="B58" s="135"/>
      <c r="C58" s="1257" t="s">
        <v>616</v>
      </c>
      <c r="D58" s="1258"/>
      <c r="E58" s="1259"/>
      <c r="F58" s="136">
        <v>10597</v>
      </c>
      <c r="G58" s="136">
        <v>10903</v>
      </c>
      <c r="H58" s="137">
        <v>11404</v>
      </c>
    </row>
    <row r="59" spans="2:8" ht="45.75" customHeight="1" x14ac:dyDescent="0.15">
      <c r="B59" s="135"/>
      <c r="C59" s="1257" t="s">
        <v>617</v>
      </c>
      <c r="D59" s="1258"/>
      <c r="E59" s="1259"/>
      <c r="F59" s="136">
        <v>4000</v>
      </c>
      <c r="G59" s="136">
        <v>4000</v>
      </c>
      <c r="H59" s="137">
        <v>4000</v>
      </c>
    </row>
    <row r="60" spans="2:8" ht="45.75" customHeight="1" x14ac:dyDescent="0.15">
      <c r="B60" s="135"/>
      <c r="C60" s="1257" t="s">
        <v>618</v>
      </c>
      <c r="D60" s="1258"/>
      <c r="E60" s="1259"/>
      <c r="F60" s="136">
        <v>2717</v>
      </c>
      <c r="G60" s="136">
        <v>2719</v>
      </c>
      <c r="H60" s="137">
        <v>2646</v>
      </c>
    </row>
    <row r="61" spans="2:8" ht="45.75" customHeight="1" x14ac:dyDescent="0.15">
      <c r="B61" s="135"/>
      <c r="C61" s="1257" t="s">
        <v>619</v>
      </c>
      <c r="D61" s="1258"/>
      <c r="E61" s="1259"/>
      <c r="F61" s="136">
        <v>1036</v>
      </c>
      <c r="G61" s="136">
        <v>1037</v>
      </c>
      <c r="H61" s="137">
        <v>1026</v>
      </c>
    </row>
    <row r="62" spans="2:8" ht="45.75" customHeight="1" thickBot="1" x14ac:dyDescent="0.2">
      <c r="B62" s="138"/>
      <c r="C62" s="1260" t="s">
        <v>620</v>
      </c>
      <c r="D62" s="1261"/>
      <c r="E62" s="1262"/>
      <c r="F62" s="139">
        <v>428</v>
      </c>
      <c r="G62" s="139">
        <v>428</v>
      </c>
      <c r="H62" s="140">
        <v>928</v>
      </c>
    </row>
    <row r="63" spans="2:8" ht="52.5" customHeight="1" thickBot="1" x14ac:dyDescent="0.2">
      <c r="B63" s="141"/>
      <c r="C63" s="1263" t="s">
        <v>51</v>
      </c>
      <c r="D63" s="1263"/>
      <c r="E63" s="1264"/>
      <c r="F63" s="142">
        <v>45380</v>
      </c>
      <c r="G63" s="142">
        <v>46491</v>
      </c>
      <c r="H63" s="143">
        <v>47423</v>
      </c>
    </row>
    <row r="64" spans="2:8" ht="15" customHeight="1" x14ac:dyDescent="0.15"/>
  </sheetData>
  <sheetProtection algorithmName="SHA-512" hashValue="d08BRicoEkVVqumYXkG0LFMmOz42gTDcAAVzxxo9+9akGNtSlHEIiCNo9LzgzakRzAuR9FFhp6QHwSy5t6BOug==" saltValue="+Qg+rug/kiBd4ZVZ1g7m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635</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635</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634</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630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633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628</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575</v>
      </c>
      <c r="BQ50" s="1281"/>
      <c r="BR50" s="1281"/>
      <c r="BS50" s="1281"/>
      <c r="BT50" s="1281"/>
      <c r="BU50" s="1281"/>
      <c r="BV50" s="1281"/>
      <c r="BW50" s="1281"/>
      <c r="BX50" s="1281" t="s">
        <v>576</v>
      </c>
      <c r="BY50" s="1281"/>
      <c r="BZ50" s="1281"/>
      <c r="CA50" s="1281"/>
      <c r="CB50" s="1281"/>
      <c r="CC50" s="1281"/>
      <c r="CD50" s="1281"/>
      <c r="CE50" s="1281"/>
      <c r="CF50" s="1281" t="s">
        <v>577</v>
      </c>
      <c r="CG50" s="1281"/>
      <c r="CH50" s="1281"/>
      <c r="CI50" s="1281"/>
      <c r="CJ50" s="1281"/>
      <c r="CK50" s="1281"/>
      <c r="CL50" s="1281"/>
      <c r="CM50" s="1281"/>
      <c r="CN50" s="1281" t="s">
        <v>578</v>
      </c>
      <c r="CO50" s="1281"/>
      <c r="CP50" s="1281"/>
      <c r="CQ50" s="1281"/>
      <c r="CR50" s="1281"/>
      <c r="CS50" s="1281"/>
      <c r="CT50" s="1281"/>
      <c r="CU50" s="1281"/>
      <c r="CV50" s="1281" t="s">
        <v>579</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627</v>
      </c>
      <c r="AO51" s="1280"/>
      <c r="AP51" s="1280"/>
      <c r="AQ51" s="1280"/>
      <c r="AR51" s="1280"/>
      <c r="AS51" s="1280"/>
      <c r="AT51" s="1280"/>
      <c r="AU51" s="1280"/>
      <c r="AV51" s="1280"/>
      <c r="AW51" s="1280"/>
      <c r="AX51" s="1280"/>
      <c r="AY51" s="1280"/>
      <c r="AZ51" s="1280"/>
      <c r="BA51" s="1280"/>
      <c r="BB51" s="1280" t="s">
        <v>625</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59.5</v>
      </c>
      <c r="BY51" s="1279"/>
      <c r="BZ51" s="1279"/>
      <c r="CA51" s="1279"/>
      <c r="CB51" s="1279"/>
      <c r="CC51" s="1279"/>
      <c r="CD51" s="1279"/>
      <c r="CE51" s="1279"/>
      <c r="CF51" s="1279">
        <v>61.2</v>
      </c>
      <c r="CG51" s="1279"/>
      <c r="CH51" s="1279"/>
      <c r="CI51" s="1279"/>
      <c r="CJ51" s="1279"/>
      <c r="CK51" s="1279"/>
      <c r="CL51" s="1279"/>
      <c r="CM51" s="1279"/>
      <c r="CN51" s="1279">
        <v>58.2</v>
      </c>
      <c r="CO51" s="1279"/>
      <c r="CP51" s="1279"/>
      <c r="CQ51" s="1279"/>
      <c r="CR51" s="1279"/>
      <c r="CS51" s="1279"/>
      <c r="CT51" s="1279"/>
      <c r="CU51" s="1279"/>
      <c r="CV51" s="1279">
        <v>51.8</v>
      </c>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632</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55.4</v>
      </c>
      <c r="BY53" s="1279"/>
      <c r="BZ53" s="1279"/>
      <c r="CA53" s="1279"/>
      <c r="CB53" s="1279"/>
      <c r="CC53" s="1279"/>
      <c r="CD53" s="1279"/>
      <c r="CE53" s="1279"/>
      <c r="CF53" s="1279">
        <v>56.2</v>
      </c>
      <c r="CG53" s="1279"/>
      <c r="CH53" s="1279"/>
      <c r="CI53" s="1279"/>
      <c r="CJ53" s="1279"/>
      <c r="CK53" s="1279"/>
      <c r="CL53" s="1279"/>
      <c r="CM53" s="1279"/>
      <c r="CN53" s="1279">
        <v>56.3</v>
      </c>
      <c r="CO53" s="1279"/>
      <c r="CP53" s="1279"/>
      <c r="CQ53" s="1279"/>
      <c r="CR53" s="1279"/>
      <c r="CS53" s="1279"/>
      <c r="CT53" s="1279"/>
      <c r="CU53" s="1279"/>
      <c r="CV53" s="1279">
        <v>58.1</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626</v>
      </c>
      <c r="AO55" s="1281"/>
      <c r="AP55" s="1281"/>
      <c r="AQ55" s="1281"/>
      <c r="AR55" s="1281"/>
      <c r="AS55" s="1281"/>
      <c r="AT55" s="1281"/>
      <c r="AU55" s="1281"/>
      <c r="AV55" s="1281"/>
      <c r="AW55" s="1281"/>
      <c r="AX55" s="1281"/>
      <c r="AY55" s="1281"/>
      <c r="AZ55" s="1281"/>
      <c r="BA55" s="1281"/>
      <c r="BB55" s="1280" t="s">
        <v>625</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38.9</v>
      </c>
      <c r="BY55" s="1279"/>
      <c r="BZ55" s="1279"/>
      <c r="CA55" s="1279"/>
      <c r="CB55" s="1279"/>
      <c r="CC55" s="1279"/>
      <c r="CD55" s="1279"/>
      <c r="CE55" s="1279"/>
      <c r="CF55" s="1279">
        <v>37.6</v>
      </c>
      <c r="CG55" s="1279"/>
      <c r="CH55" s="1279"/>
      <c r="CI55" s="1279"/>
      <c r="CJ55" s="1279"/>
      <c r="CK55" s="1279"/>
      <c r="CL55" s="1279"/>
      <c r="CM55" s="1279"/>
      <c r="CN55" s="1279">
        <v>34</v>
      </c>
      <c r="CO55" s="1279"/>
      <c r="CP55" s="1279"/>
      <c r="CQ55" s="1279"/>
      <c r="CR55" s="1279"/>
      <c r="CS55" s="1279"/>
      <c r="CT55" s="1279"/>
      <c r="CU55" s="1279"/>
      <c r="CV55" s="1279">
        <v>33.9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632</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59.3</v>
      </c>
      <c r="BY57" s="1279"/>
      <c r="BZ57" s="1279"/>
      <c r="CA57" s="1279"/>
      <c r="CB57" s="1279"/>
      <c r="CC57" s="1279"/>
      <c r="CD57" s="1279"/>
      <c r="CE57" s="1279"/>
      <c r="CF57" s="1279">
        <v>60</v>
      </c>
      <c r="CG57" s="1279"/>
      <c r="CH57" s="1279"/>
      <c r="CI57" s="1279"/>
      <c r="CJ57" s="1279"/>
      <c r="CK57" s="1279"/>
      <c r="CL57" s="1279"/>
      <c r="CM57" s="1279"/>
      <c r="CN57" s="1279">
        <v>61.1</v>
      </c>
      <c r="CO57" s="1279"/>
      <c r="CP57" s="1279"/>
      <c r="CQ57" s="1279"/>
      <c r="CR57" s="1279"/>
      <c r="CS57" s="1279"/>
      <c r="CT57" s="1279"/>
      <c r="CU57" s="1279"/>
      <c r="CV57" s="1279">
        <v>61.7</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631</v>
      </c>
    </row>
    <row r="64" spans="1:109" ht="13.5" x14ac:dyDescent="0.15">
      <c r="B64" s="1272"/>
      <c r="G64" s="1309"/>
      <c r="I64" s="1311"/>
      <c r="J64" s="1311"/>
      <c r="K64" s="1311"/>
      <c r="L64" s="1311"/>
      <c r="M64" s="1311"/>
      <c r="N64" s="1310"/>
      <c r="AM64" s="1309"/>
      <c r="AN64" s="1309" t="s">
        <v>630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628</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575</v>
      </c>
      <c r="BQ72" s="1281"/>
      <c r="BR72" s="1281"/>
      <c r="BS72" s="1281"/>
      <c r="BT72" s="1281"/>
      <c r="BU72" s="1281"/>
      <c r="BV72" s="1281"/>
      <c r="BW72" s="1281"/>
      <c r="BX72" s="1281" t="s">
        <v>576</v>
      </c>
      <c r="BY72" s="1281"/>
      <c r="BZ72" s="1281"/>
      <c r="CA72" s="1281"/>
      <c r="CB72" s="1281"/>
      <c r="CC72" s="1281"/>
      <c r="CD72" s="1281"/>
      <c r="CE72" s="1281"/>
      <c r="CF72" s="1281" t="s">
        <v>577</v>
      </c>
      <c r="CG72" s="1281"/>
      <c r="CH72" s="1281"/>
      <c r="CI72" s="1281"/>
      <c r="CJ72" s="1281"/>
      <c r="CK72" s="1281"/>
      <c r="CL72" s="1281"/>
      <c r="CM72" s="1281"/>
      <c r="CN72" s="1281" t="s">
        <v>578</v>
      </c>
      <c r="CO72" s="1281"/>
      <c r="CP72" s="1281"/>
      <c r="CQ72" s="1281"/>
      <c r="CR72" s="1281"/>
      <c r="CS72" s="1281"/>
      <c r="CT72" s="1281"/>
      <c r="CU72" s="1281"/>
      <c r="CV72" s="1281" t="s">
        <v>579</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627</v>
      </c>
      <c r="AO73" s="1280"/>
      <c r="AP73" s="1280"/>
      <c r="AQ73" s="1280"/>
      <c r="AR73" s="1280"/>
      <c r="AS73" s="1280"/>
      <c r="AT73" s="1280"/>
      <c r="AU73" s="1280"/>
      <c r="AV73" s="1280"/>
      <c r="AW73" s="1280"/>
      <c r="AX73" s="1280"/>
      <c r="AY73" s="1280"/>
      <c r="AZ73" s="1280"/>
      <c r="BA73" s="1280"/>
      <c r="BB73" s="1280" t="s">
        <v>625</v>
      </c>
      <c r="BC73" s="1280"/>
      <c r="BD73" s="1280"/>
      <c r="BE73" s="1280"/>
      <c r="BF73" s="1280"/>
      <c r="BG73" s="1280"/>
      <c r="BH73" s="1280"/>
      <c r="BI73" s="1280"/>
      <c r="BJ73" s="1280"/>
      <c r="BK73" s="1280"/>
      <c r="BL73" s="1280"/>
      <c r="BM73" s="1280"/>
      <c r="BN73" s="1280"/>
      <c r="BO73" s="1280"/>
      <c r="BP73" s="1279">
        <v>57.6</v>
      </c>
      <c r="BQ73" s="1279"/>
      <c r="BR73" s="1279"/>
      <c r="BS73" s="1279"/>
      <c r="BT73" s="1279"/>
      <c r="BU73" s="1279"/>
      <c r="BV73" s="1279"/>
      <c r="BW73" s="1279"/>
      <c r="BX73" s="1279">
        <v>59.5</v>
      </c>
      <c r="BY73" s="1279"/>
      <c r="BZ73" s="1279"/>
      <c r="CA73" s="1279"/>
      <c r="CB73" s="1279"/>
      <c r="CC73" s="1279"/>
      <c r="CD73" s="1279"/>
      <c r="CE73" s="1279"/>
      <c r="CF73" s="1279">
        <v>61.2</v>
      </c>
      <c r="CG73" s="1279"/>
      <c r="CH73" s="1279"/>
      <c r="CI73" s="1279"/>
      <c r="CJ73" s="1279"/>
      <c r="CK73" s="1279"/>
      <c r="CL73" s="1279"/>
      <c r="CM73" s="1279"/>
      <c r="CN73" s="1279">
        <v>58.2</v>
      </c>
      <c r="CO73" s="1279"/>
      <c r="CP73" s="1279"/>
      <c r="CQ73" s="1279"/>
      <c r="CR73" s="1279"/>
      <c r="CS73" s="1279"/>
      <c r="CT73" s="1279"/>
      <c r="CU73" s="1279"/>
      <c r="CV73" s="1279">
        <v>51.8</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624</v>
      </c>
      <c r="BC75" s="1280"/>
      <c r="BD75" s="1280"/>
      <c r="BE75" s="1280"/>
      <c r="BF75" s="1280"/>
      <c r="BG75" s="1280"/>
      <c r="BH75" s="1280"/>
      <c r="BI75" s="1280"/>
      <c r="BJ75" s="1280"/>
      <c r="BK75" s="1280"/>
      <c r="BL75" s="1280"/>
      <c r="BM75" s="1280"/>
      <c r="BN75" s="1280"/>
      <c r="BO75" s="1280"/>
      <c r="BP75" s="1279">
        <v>6.4</v>
      </c>
      <c r="BQ75" s="1279"/>
      <c r="BR75" s="1279"/>
      <c r="BS75" s="1279"/>
      <c r="BT75" s="1279"/>
      <c r="BU75" s="1279"/>
      <c r="BV75" s="1279"/>
      <c r="BW75" s="1279"/>
      <c r="BX75" s="1279">
        <v>6.7</v>
      </c>
      <c r="BY75" s="1279"/>
      <c r="BZ75" s="1279"/>
      <c r="CA75" s="1279"/>
      <c r="CB75" s="1279"/>
      <c r="CC75" s="1279"/>
      <c r="CD75" s="1279"/>
      <c r="CE75" s="1279"/>
      <c r="CF75" s="1279">
        <v>7.4</v>
      </c>
      <c r="CG75" s="1279"/>
      <c r="CH75" s="1279"/>
      <c r="CI75" s="1279"/>
      <c r="CJ75" s="1279"/>
      <c r="CK75" s="1279"/>
      <c r="CL75" s="1279"/>
      <c r="CM75" s="1279"/>
      <c r="CN75" s="1279">
        <v>7.5</v>
      </c>
      <c r="CO75" s="1279"/>
      <c r="CP75" s="1279"/>
      <c r="CQ75" s="1279"/>
      <c r="CR75" s="1279"/>
      <c r="CS75" s="1279"/>
      <c r="CT75" s="1279"/>
      <c r="CU75" s="1279"/>
      <c r="CV75" s="1279">
        <v>7.7</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626</v>
      </c>
      <c r="AO77" s="1281"/>
      <c r="AP77" s="1281"/>
      <c r="AQ77" s="1281"/>
      <c r="AR77" s="1281"/>
      <c r="AS77" s="1281"/>
      <c r="AT77" s="1281"/>
      <c r="AU77" s="1281"/>
      <c r="AV77" s="1281"/>
      <c r="AW77" s="1281"/>
      <c r="AX77" s="1281"/>
      <c r="AY77" s="1281"/>
      <c r="AZ77" s="1281"/>
      <c r="BA77" s="1281"/>
      <c r="BB77" s="1280" t="s">
        <v>625</v>
      </c>
      <c r="BC77" s="1280"/>
      <c r="BD77" s="1280"/>
      <c r="BE77" s="1280"/>
      <c r="BF77" s="1280"/>
      <c r="BG77" s="1280"/>
      <c r="BH77" s="1280"/>
      <c r="BI77" s="1280"/>
      <c r="BJ77" s="1280"/>
      <c r="BK77" s="1280"/>
      <c r="BL77" s="1280"/>
      <c r="BM77" s="1280"/>
      <c r="BN77" s="1280"/>
      <c r="BO77" s="1280"/>
      <c r="BP77" s="1279">
        <v>41.4</v>
      </c>
      <c r="BQ77" s="1279"/>
      <c r="BR77" s="1279"/>
      <c r="BS77" s="1279"/>
      <c r="BT77" s="1279"/>
      <c r="BU77" s="1279"/>
      <c r="BV77" s="1279"/>
      <c r="BW77" s="1279"/>
      <c r="BX77" s="1279">
        <v>38.9</v>
      </c>
      <c r="BY77" s="1279"/>
      <c r="BZ77" s="1279"/>
      <c r="CA77" s="1279"/>
      <c r="CB77" s="1279"/>
      <c r="CC77" s="1279"/>
      <c r="CD77" s="1279"/>
      <c r="CE77" s="1279"/>
      <c r="CF77" s="1279">
        <v>37.6</v>
      </c>
      <c r="CG77" s="1279"/>
      <c r="CH77" s="1279"/>
      <c r="CI77" s="1279"/>
      <c r="CJ77" s="1279"/>
      <c r="CK77" s="1279"/>
      <c r="CL77" s="1279"/>
      <c r="CM77" s="1279"/>
      <c r="CN77" s="1279">
        <v>34</v>
      </c>
      <c r="CO77" s="1279"/>
      <c r="CP77" s="1279"/>
      <c r="CQ77" s="1279"/>
      <c r="CR77" s="1279"/>
      <c r="CS77" s="1279"/>
      <c r="CT77" s="1279"/>
      <c r="CU77" s="1279"/>
      <c r="CV77" s="1279">
        <v>33.9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624</v>
      </c>
      <c r="BC79" s="1280"/>
      <c r="BD79" s="1280"/>
      <c r="BE79" s="1280"/>
      <c r="BF79" s="1280"/>
      <c r="BG79" s="1280"/>
      <c r="BH79" s="1280"/>
      <c r="BI79" s="1280"/>
      <c r="BJ79" s="1280"/>
      <c r="BK79" s="1280"/>
      <c r="BL79" s="1280"/>
      <c r="BM79" s="1280"/>
      <c r="BN79" s="1280"/>
      <c r="BO79" s="1280"/>
      <c r="BP79" s="1279">
        <v>6.7</v>
      </c>
      <c r="BQ79" s="1279"/>
      <c r="BR79" s="1279"/>
      <c r="BS79" s="1279"/>
      <c r="BT79" s="1279"/>
      <c r="BU79" s="1279"/>
      <c r="BV79" s="1279"/>
      <c r="BW79" s="1279"/>
      <c r="BX79" s="1279">
        <v>6.4</v>
      </c>
      <c r="BY79" s="1279"/>
      <c r="BZ79" s="1279"/>
      <c r="CA79" s="1279"/>
      <c r="CB79" s="1279"/>
      <c r="CC79" s="1279"/>
      <c r="CD79" s="1279"/>
      <c r="CE79" s="1279"/>
      <c r="CF79" s="1279">
        <v>6.1</v>
      </c>
      <c r="CG79" s="1279"/>
      <c r="CH79" s="1279"/>
      <c r="CI79" s="1279"/>
      <c r="CJ79" s="1279"/>
      <c r="CK79" s="1279"/>
      <c r="CL79" s="1279"/>
      <c r="CM79" s="1279"/>
      <c r="CN79" s="1279">
        <v>5.9</v>
      </c>
      <c r="CO79" s="1279"/>
      <c r="CP79" s="1279"/>
      <c r="CQ79" s="1279"/>
      <c r="CR79" s="1279"/>
      <c r="CS79" s="1279"/>
      <c r="CT79" s="1279"/>
      <c r="CU79" s="1279"/>
      <c r="CV79" s="1279">
        <v>5.7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6I/Cv+Qqmjfel59QMRYJtpVcnwQOEYd46mCpx8K47rKvH/Qo+B9vmAmayQdpPWcSxCn2k6gFJVJXpnPQzoeUmg==" saltValue="GEpok2Chv19hhYYGCxhd7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W2hTU8qmLU8TQ2qqQwrpS8zBpsSeDdRCXZNt6puzSjgs7FuHbq/6QIrrA1I1FTpgIprmZjLWjsazq3QpvOA4Fw==" saltValue="+rSSE7WQiI62gsYGWf9m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kvEB5rlAu3XnmofM7j+7oCzvzUga1YnJA3fIjH9QpIQUp3Q7H7s5BzG0/GBoID/lmzfjYWTitcCwvR7i3ygf9w==" saltValue="owgskii3lZCZ4Ptx/osM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44647</v>
      </c>
      <c r="E3" s="162"/>
      <c r="F3" s="163">
        <v>50880</v>
      </c>
      <c r="G3" s="164"/>
      <c r="H3" s="165"/>
    </row>
    <row r="4" spans="1:8" x14ac:dyDescent="0.15">
      <c r="A4" s="166"/>
      <c r="B4" s="167"/>
      <c r="C4" s="168"/>
      <c r="D4" s="169">
        <v>21914</v>
      </c>
      <c r="E4" s="170"/>
      <c r="F4" s="171">
        <v>27819</v>
      </c>
      <c r="G4" s="172"/>
      <c r="H4" s="173"/>
    </row>
    <row r="5" spans="1:8" x14ac:dyDescent="0.15">
      <c r="A5" s="154" t="s">
        <v>567</v>
      </c>
      <c r="B5" s="159"/>
      <c r="C5" s="160"/>
      <c r="D5" s="161">
        <v>36141</v>
      </c>
      <c r="E5" s="162"/>
      <c r="F5" s="163">
        <v>46395</v>
      </c>
      <c r="G5" s="164"/>
      <c r="H5" s="165"/>
    </row>
    <row r="6" spans="1:8" x14ac:dyDescent="0.15">
      <c r="A6" s="166"/>
      <c r="B6" s="167"/>
      <c r="C6" s="168"/>
      <c r="D6" s="169">
        <v>15539</v>
      </c>
      <c r="E6" s="170"/>
      <c r="F6" s="171">
        <v>26304</v>
      </c>
      <c r="G6" s="172"/>
      <c r="H6" s="173"/>
    </row>
    <row r="7" spans="1:8" x14ac:dyDescent="0.15">
      <c r="A7" s="154" t="s">
        <v>568</v>
      </c>
      <c r="B7" s="159"/>
      <c r="C7" s="160"/>
      <c r="D7" s="161">
        <v>34692</v>
      </c>
      <c r="E7" s="162"/>
      <c r="F7" s="163">
        <v>48088</v>
      </c>
      <c r="G7" s="164"/>
      <c r="H7" s="165"/>
    </row>
    <row r="8" spans="1:8" x14ac:dyDescent="0.15">
      <c r="A8" s="166"/>
      <c r="B8" s="167"/>
      <c r="C8" s="168"/>
      <c r="D8" s="169">
        <v>10199</v>
      </c>
      <c r="E8" s="170"/>
      <c r="F8" s="171">
        <v>25183</v>
      </c>
      <c r="G8" s="172"/>
      <c r="H8" s="173"/>
    </row>
    <row r="9" spans="1:8" x14ac:dyDescent="0.15">
      <c r="A9" s="154" t="s">
        <v>569</v>
      </c>
      <c r="B9" s="159"/>
      <c r="C9" s="160"/>
      <c r="D9" s="161">
        <v>30281</v>
      </c>
      <c r="E9" s="162"/>
      <c r="F9" s="163">
        <v>46457</v>
      </c>
      <c r="G9" s="164"/>
      <c r="H9" s="165"/>
    </row>
    <row r="10" spans="1:8" x14ac:dyDescent="0.15">
      <c r="A10" s="166"/>
      <c r="B10" s="167"/>
      <c r="C10" s="168"/>
      <c r="D10" s="169">
        <v>10811</v>
      </c>
      <c r="E10" s="170"/>
      <c r="F10" s="171">
        <v>24020</v>
      </c>
      <c r="G10" s="172"/>
      <c r="H10" s="173"/>
    </row>
    <row r="11" spans="1:8" x14ac:dyDescent="0.15">
      <c r="A11" s="154" t="s">
        <v>570</v>
      </c>
      <c r="B11" s="159"/>
      <c r="C11" s="160"/>
      <c r="D11" s="161">
        <v>22851</v>
      </c>
      <c r="E11" s="162"/>
      <c r="F11" s="163">
        <v>51849</v>
      </c>
      <c r="G11" s="164"/>
      <c r="H11" s="165"/>
    </row>
    <row r="12" spans="1:8" x14ac:dyDescent="0.15">
      <c r="A12" s="166"/>
      <c r="B12" s="167"/>
      <c r="C12" s="174"/>
      <c r="D12" s="169">
        <v>9709</v>
      </c>
      <c r="E12" s="170"/>
      <c r="F12" s="171">
        <v>26326</v>
      </c>
      <c r="G12" s="172"/>
      <c r="H12" s="173"/>
    </row>
    <row r="13" spans="1:8" x14ac:dyDescent="0.15">
      <c r="A13" s="154"/>
      <c r="B13" s="159"/>
      <c r="C13" s="175"/>
      <c r="D13" s="176">
        <v>33722</v>
      </c>
      <c r="E13" s="177"/>
      <c r="F13" s="178">
        <v>48734</v>
      </c>
      <c r="G13" s="179"/>
      <c r="H13" s="165"/>
    </row>
    <row r="14" spans="1:8" x14ac:dyDescent="0.15">
      <c r="A14" s="166"/>
      <c r="B14" s="167"/>
      <c r="C14" s="168"/>
      <c r="D14" s="169">
        <v>13634</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2.54</v>
      </c>
      <c r="C19" s="180">
        <f>ROUND(VALUE(SUBSTITUTE(実質収支比率等に係る経年分析!G$48,"▲","-")),2)</f>
        <v>2.6</v>
      </c>
      <c r="D19" s="180">
        <f>ROUND(VALUE(SUBSTITUTE(実質収支比率等に係る経年分析!H$48,"▲","-")),2)</f>
        <v>2.85</v>
      </c>
      <c r="E19" s="180">
        <f>ROUND(VALUE(SUBSTITUTE(実質収支比率等に係る経年分析!I$48,"▲","-")),2)</f>
        <v>3.1</v>
      </c>
      <c r="F19" s="180">
        <f>ROUND(VALUE(SUBSTITUTE(実質収支比率等に係る経年分析!J$48,"▲","-")),2)</f>
        <v>2.78</v>
      </c>
    </row>
    <row r="20" spans="1:11" x14ac:dyDescent="0.15">
      <c r="A20" s="180" t="s">
        <v>55</v>
      </c>
      <c r="B20" s="180">
        <f>ROUND(VALUE(SUBSTITUTE(実質収支比率等に係る経年分析!F$47,"▲","-")),2)</f>
        <v>17.14</v>
      </c>
      <c r="C20" s="180">
        <f>ROUND(VALUE(SUBSTITUTE(実質収支比率等に係る経年分析!G$47,"▲","-")),2)</f>
        <v>16.8</v>
      </c>
      <c r="D20" s="180">
        <f>ROUND(VALUE(SUBSTITUTE(実質収支比率等に係る経年分析!H$47,"▲","-")),2)</f>
        <v>16.32</v>
      </c>
      <c r="E20" s="180">
        <f>ROUND(VALUE(SUBSTITUTE(実質収支比率等に係る経年分析!I$47,"▲","-")),2)</f>
        <v>16.7</v>
      </c>
      <c r="F20" s="180">
        <f>ROUND(VALUE(SUBSTITUTE(実質収支比率等に係る経年分析!J$47,"▲","-")),2)</f>
        <v>17.399999999999999</v>
      </c>
    </row>
    <row r="21" spans="1:11" x14ac:dyDescent="0.15">
      <c r="A21" s="180" t="s">
        <v>56</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競輪事業特別会計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0.56000000000000005</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0.56000000000000005</v>
      </c>
    </row>
    <row r="31" spans="1:11" x14ac:dyDescent="0.15">
      <c r="A31" s="181" t="str">
        <f>IF(連結実質赤字比率に係る赤字・黒字の構成分析!C$39="",NA(),連結実質赤字比率に係る赤字・黒字の構成分析!C$39)</f>
        <v>松山城観光事業特別会計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2.0699999999999998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2.41</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2.71</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14915</v>
      </c>
      <c r="E42" s="182"/>
      <c r="F42" s="182"/>
      <c r="G42" s="182">
        <f>'実質公債費比率（分子）の構造'!L$52</f>
        <v>14428</v>
      </c>
      <c r="H42" s="182"/>
      <c r="I42" s="182"/>
      <c r="J42" s="182">
        <f>'実質公債費比率（分子）の構造'!M$52</f>
        <v>14465</v>
      </c>
      <c r="K42" s="182"/>
      <c r="L42" s="182"/>
      <c r="M42" s="182">
        <f>'実質公債費比率（分子）の構造'!N$52</f>
        <v>14335</v>
      </c>
      <c r="N42" s="182"/>
      <c r="O42" s="182"/>
      <c r="P42" s="182">
        <f>'実質公債費比率（分子）の構造'!O$52</f>
        <v>14229</v>
      </c>
    </row>
    <row r="43" spans="1:16" x14ac:dyDescent="0.15">
      <c r="A43" s="182" t="s">
        <v>64</v>
      </c>
      <c r="B43" s="182">
        <f>'実質公債費比率（分子）の構造'!K$51</f>
        <v>5</v>
      </c>
      <c r="C43" s="182"/>
      <c r="D43" s="182"/>
      <c r="E43" s="182">
        <f>'実質公債費比率（分子）の構造'!L$51</f>
        <v>1</v>
      </c>
      <c r="F43" s="182"/>
      <c r="G43" s="182"/>
      <c r="H43" s="182">
        <f>'実質公債費比率（分子）の構造'!M$51</f>
        <v>3</v>
      </c>
      <c r="I43" s="182"/>
      <c r="J43" s="182"/>
      <c r="K43" s="182">
        <f>'実質公債費比率（分子）の構造'!N$51</f>
        <v>3</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2</v>
      </c>
      <c r="L45" s="182"/>
      <c r="M45" s="182"/>
      <c r="N45" s="182">
        <f>'実質公債費比率（分子）の構造'!O$49</f>
        <v>3</v>
      </c>
      <c r="O45" s="182"/>
      <c r="P45" s="182"/>
    </row>
    <row r="46" spans="1:16" x14ac:dyDescent="0.15">
      <c r="A46" s="182" t="s">
        <v>67</v>
      </c>
      <c r="B46" s="182">
        <f>'実質公債費比率（分子）の構造'!K$48</f>
        <v>5602</v>
      </c>
      <c r="C46" s="182"/>
      <c r="D46" s="182"/>
      <c r="E46" s="182">
        <f>'実質公債費比率（分子）の構造'!L$48</f>
        <v>5632</v>
      </c>
      <c r="F46" s="182"/>
      <c r="G46" s="182"/>
      <c r="H46" s="182">
        <f>'実質公債費比率（分子）の構造'!M$48</f>
        <v>5313</v>
      </c>
      <c r="I46" s="182"/>
      <c r="J46" s="182"/>
      <c r="K46" s="182">
        <f>'実質公債費比率（分子）の構造'!N$48</f>
        <v>5296</v>
      </c>
      <c r="L46" s="182"/>
      <c r="M46" s="182"/>
      <c r="N46" s="182">
        <f>'実質公債費比率（分子）の構造'!O$48</f>
        <v>5453</v>
      </c>
      <c r="O46" s="182"/>
      <c r="P46" s="182"/>
    </row>
    <row r="47" spans="1:16" x14ac:dyDescent="0.15">
      <c r="A47" s="182" t="s">
        <v>68</v>
      </c>
      <c r="B47" s="182">
        <f>'実質公債費比率（分子）の構造'!K$47</f>
        <v>433</v>
      </c>
      <c r="C47" s="182"/>
      <c r="D47" s="182"/>
      <c r="E47" s="182">
        <f>'実質公債費比率（分子）の構造'!L$47</f>
        <v>433</v>
      </c>
      <c r="F47" s="182"/>
      <c r="G47" s="182"/>
      <c r="H47" s="182">
        <f>'実質公債費比率（分子）の構造'!M$47</f>
        <v>433</v>
      </c>
      <c r="I47" s="182"/>
      <c r="J47" s="182"/>
      <c r="K47" s="182">
        <f>'実質公債費比率（分子）の構造'!N$47</f>
        <v>433</v>
      </c>
      <c r="L47" s="182"/>
      <c r="M47" s="182"/>
      <c r="N47" s="182">
        <f>'実質公債費比率（分子）の構造'!O$47</f>
        <v>433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15333</v>
      </c>
      <c r="C49" s="182"/>
      <c r="D49" s="182"/>
      <c r="E49" s="182">
        <f>'実質公債費比率（分子）の構造'!L$45</f>
        <v>15273</v>
      </c>
      <c r="F49" s="182"/>
      <c r="G49" s="182"/>
      <c r="H49" s="182">
        <f>'実質公債費比率（分子）の構造'!M$45</f>
        <v>15805</v>
      </c>
      <c r="I49" s="182"/>
      <c r="J49" s="182"/>
      <c r="K49" s="182">
        <f>'実質公債費比率（分子）の構造'!N$45</f>
        <v>15485</v>
      </c>
      <c r="L49" s="182"/>
      <c r="M49" s="182"/>
      <c r="N49" s="182">
        <f>'実質公債費比率（分子）の構造'!O$45</f>
        <v>15789</v>
      </c>
      <c r="O49" s="182"/>
      <c r="P49" s="182"/>
    </row>
    <row r="50" spans="1:16" x14ac:dyDescent="0.15">
      <c r="A50" s="182" t="s">
        <v>71</v>
      </c>
      <c r="B50" s="182" t="e">
        <f>NA()</f>
        <v>#N/A</v>
      </c>
      <c r="C50" s="182">
        <f>IF(ISNUMBER('実質公債費比率（分子）の構造'!K$53),'実質公債費比率（分子）の構造'!K$53,NA())</f>
        <v>6458</v>
      </c>
      <c r="D50" s="182" t="e">
        <f>NA()</f>
        <v>#N/A</v>
      </c>
      <c r="E50" s="182" t="e">
        <f>NA()</f>
        <v>#N/A</v>
      </c>
      <c r="F50" s="182">
        <f>IF(ISNUMBER('実質公債費比率（分子）の構造'!L$53),'実質公債費比率（分子）の構造'!L$53,NA())</f>
        <v>6911</v>
      </c>
      <c r="G50" s="182" t="e">
        <f>NA()</f>
        <v>#N/A</v>
      </c>
      <c r="H50" s="182" t="e">
        <f>NA()</f>
        <v>#N/A</v>
      </c>
      <c r="I50" s="182">
        <f>IF(ISNUMBER('実質公債費比率（分子）の構造'!M$53),'実質公債費比率（分子）の構造'!M$53,NA())</f>
        <v>7089</v>
      </c>
      <c r="J50" s="182" t="e">
        <f>NA()</f>
        <v>#N/A</v>
      </c>
      <c r="K50" s="182" t="e">
        <f>NA()</f>
        <v>#N/A</v>
      </c>
      <c r="L50" s="182">
        <f>IF(ISNUMBER('実質公債費比率（分子）の構造'!N$53),'実質公債費比率（分子）の構造'!N$53,NA())</f>
        <v>6884</v>
      </c>
      <c r="M50" s="182" t="e">
        <f>NA()</f>
        <v>#N/A</v>
      </c>
      <c r="N50" s="182" t="e">
        <f>NA()</f>
        <v>#N/A</v>
      </c>
      <c r="O50" s="182">
        <f>IF(ISNUMBER('実質公債費比率（分子）の構造'!O$53),'実質公債費比率（分子）の構造'!O$53,NA())</f>
        <v>7450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184933</v>
      </c>
      <c r="E56" s="181"/>
      <c r="F56" s="181"/>
      <c r="G56" s="181">
        <f>'将来負担比率（分子）の構造'!J$52</f>
        <v>184495</v>
      </c>
      <c r="H56" s="181"/>
      <c r="I56" s="181"/>
      <c r="J56" s="181">
        <f>'将来負担比率（分子）の構造'!K$52</f>
        <v>183680</v>
      </c>
      <c r="K56" s="181"/>
      <c r="L56" s="181"/>
      <c r="M56" s="181">
        <f>'将来負担比率（分子）の構造'!L$52</f>
        <v>184381</v>
      </c>
      <c r="N56" s="181"/>
      <c r="O56" s="181"/>
      <c r="P56" s="181">
        <f>'将来負担比率（分子）の構造'!M$52</f>
        <v>183440</v>
      </c>
    </row>
    <row r="57" spans="1:16" x14ac:dyDescent="0.15">
      <c r="A57" s="181" t="s">
        <v>42</v>
      </c>
      <c r="B57" s="181"/>
      <c r="C57" s="181"/>
      <c r="D57" s="181">
        <f>'将来負担比率（分子）の構造'!I$51</f>
        <v>2112</v>
      </c>
      <c r="E57" s="181"/>
      <c r="F57" s="181"/>
      <c r="G57" s="181">
        <f>'将来負担比率（分子）の構造'!J$51</f>
        <v>2176</v>
      </c>
      <c r="H57" s="181"/>
      <c r="I57" s="181"/>
      <c r="J57" s="181">
        <f>'将来負担比率（分子）の構造'!K$51</f>
        <v>2393</v>
      </c>
      <c r="K57" s="181"/>
      <c r="L57" s="181"/>
      <c r="M57" s="181">
        <f>'将来負担比率（分子）の構造'!L$51</f>
        <v>3595</v>
      </c>
      <c r="N57" s="181"/>
      <c r="O57" s="181"/>
      <c r="P57" s="181">
        <f>'将来負担比率（分子）の構造'!M$51</f>
        <v>3474</v>
      </c>
    </row>
    <row r="58" spans="1:16" x14ac:dyDescent="0.15">
      <c r="A58" s="181" t="s">
        <v>41</v>
      </c>
      <c r="B58" s="181"/>
      <c r="C58" s="181"/>
      <c r="D58" s="181">
        <f>'将来負担比率（分子）の構造'!I$50</f>
        <v>49399</v>
      </c>
      <c r="E58" s="181"/>
      <c r="F58" s="181"/>
      <c r="G58" s="181">
        <f>'将来負担比率（分子）の構造'!J$50</f>
        <v>48601</v>
      </c>
      <c r="H58" s="181"/>
      <c r="I58" s="181"/>
      <c r="J58" s="181">
        <f>'将来負担比率（分子）の構造'!K$50</f>
        <v>48310</v>
      </c>
      <c r="K58" s="181"/>
      <c r="L58" s="181"/>
      <c r="M58" s="181">
        <f>'将来負担比率（分子）の構造'!L$50</f>
        <v>49541</v>
      </c>
      <c r="N58" s="181"/>
      <c r="O58" s="181"/>
      <c r="P58" s="181">
        <f>'将来負担比率（分子）の構造'!M$50</f>
        <v>50537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22368</v>
      </c>
      <c r="C62" s="181"/>
      <c r="D62" s="181"/>
      <c r="E62" s="181">
        <f>'将来負担比率（分子）の構造'!J$45</f>
        <v>22131</v>
      </c>
      <c r="F62" s="181"/>
      <c r="G62" s="181"/>
      <c r="H62" s="181">
        <f>'将来負担比率（分子）の構造'!K$45</f>
        <v>21640</v>
      </c>
      <c r="I62" s="181"/>
      <c r="J62" s="181"/>
      <c r="K62" s="181">
        <f>'将来負担比率（分子）の構造'!L$45</f>
        <v>21688</v>
      </c>
      <c r="L62" s="181"/>
      <c r="M62" s="181"/>
      <c r="N62" s="181">
        <f>'将来負担比率（分子）の構造'!M$45</f>
        <v>23189</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1143</v>
      </c>
      <c r="I63" s="181"/>
      <c r="J63" s="181"/>
      <c r="K63" s="181">
        <f>'将来負担比率（分子）の構造'!L$44</f>
        <v>2151</v>
      </c>
      <c r="L63" s="181"/>
      <c r="M63" s="181"/>
      <c r="N63" s="181">
        <f>'将来負担比率（分子）の構造'!M$44</f>
        <v>2151</v>
      </c>
      <c r="O63" s="181"/>
      <c r="P63" s="181"/>
    </row>
    <row r="64" spans="1:16" x14ac:dyDescent="0.15">
      <c r="A64" s="181" t="s">
        <v>33</v>
      </c>
      <c r="B64" s="181">
        <f>'将来負担比率（分子）の構造'!I$43</f>
        <v>89600</v>
      </c>
      <c r="C64" s="181"/>
      <c r="D64" s="181"/>
      <c r="E64" s="181">
        <f>'将来負担比率（分子）の構造'!J$43</f>
        <v>89585</v>
      </c>
      <c r="F64" s="181"/>
      <c r="G64" s="181"/>
      <c r="H64" s="181">
        <f>'将来負担比率（分子）の構造'!K$43</f>
        <v>88919</v>
      </c>
      <c r="I64" s="181"/>
      <c r="J64" s="181"/>
      <c r="K64" s="181">
        <f>'将来負担比率（分子）の構造'!L$43</f>
        <v>85392</v>
      </c>
      <c r="L64" s="181"/>
      <c r="M64" s="181"/>
      <c r="N64" s="181">
        <f>'将来負担比率（分子）の構造'!M$43</f>
        <v>81453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177393</v>
      </c>
      <c r="C66" s="181"/>
      <c r="D66" s="181"/>
      <c r="E66" s="181">
        <f>'将来負担比率（分子）の構造'!J$41</f>
        <v>178284</v>
      </c>
      <c r="F66" s="181"/>
      <c r="G66" s="181"/>
      <c r="H66" s="181">
        <f>'将来負担比率（分子）の構造'!K$41</f>
        <v>178970</v>
      </c>
      <c r="I66" s="181"/>
      <c r="J66" s="181"/>
      <c r="K66" s="181">
        <f>'将来負担比率（分子）の構造'!L$41</f>
        <v>182161</v>
      </c>
      <c r="L66" s="181"/>
      <c r="M66" s="181"/>
      <c r="N66" s="181">
        <f>'将来負担比率（分子）の構造'!M$41</f>
        <v>178856</v>
      </c>
      <c r="O66" s="181"/>
      <c r="P66" s="181"/>
    </row>
    <row r="67" spans="1:16" x14ac:dyDescent="0.15">
      <c r="A67" s="181" t="s">
        <v>75</v>
      </c>
      <c r="B67" s="181" t="e">
        <f>NA()</f>
        <v>#N/A</v>
      </c>
      <c r="C67" s="181">
        <f>IF(ISNUMBER('将来負担比率（分子）の構造'!I$53), IF('将来負担比率（分子）の構造'!I$53 &lt; 0, 0, '将来負担比率（分子）の構造'!I$53), NA())</f>
        <v>52918</v>
      </c>
      <c r="D67" s="181" t="e">
        <f>NA()</f>
        <v>#N/A</v>
      </c>
      <c r="E67" s="181" t="e">
        <f>NA()</f>
        <v>#N/A</v>
      </c>
      <c r="F67" s="181">
        <f>IF(ISNUMBER('将来負担比率（分子）の構造'!J$53), IF('将来負担比率（分子）の構造'!J$53 &lt; 0, 0, '将来負担比率（分子）の構造'!J$53), NA())</f>
        <v>54728</v>
      </c>
      <c r="G67" s="181" t="e">
        <f>NA()</f>
        <v>#N/A</v>
      </c>
      <c r="H67" s="181" t="e">
        <f>NA()</f>
        <v>#N/A</v>
      </c>
      <c r="I67" s="181">
        <f>IF(ISNUMBER('将来負担比率（分子）の構造'!K$53), IF('将来負担比率（分子）の構造'!K$53 &lt; 0, 0, '将来負担比率（分子）の構造'!K$53), NA())</f>
        <v>56288</v>
      </c>
      <c r="J67" s="181" t="e">
        <f>NA()</f>
        <v>#N/A</v>
      </c>
      <c r="K67" s="181" t="e">
        <f>NA()</f>
        <v>#N/A</v>
      </c>
      <c r="L67" s="181">
        <f>IF(ISNUMBER('将来負担比率（分子）の構造'!L$53), IF('将来負担比率（分子）の構造'!L$53 &lt; 0, 0, '将来負担比率（分子）の構造'!L$53), NA())</f>
        <v>53875</v>
      </c>
      <c r="M67" s="181" t="e">
        <f>NA()</f>
        <v>#N/A</v>
      </c>
      <c r="N67" s="181" t="e">
        <f>NA()</f>
        <v>#N/A</v>
      </c>
      <c r="O67" s="181">
        <f>IF(ISNUMBER('将来負担比率（分子）の構造'!M$53), IF('将来負担比率（分子）の構造'!M$53 &lt; 0, 0, '将来負担比率（分子）の構造'!M$53), NA())</f>
        <v>48198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17300</v>
      </c>
      <c r="C72" s="185">
        <f>基金残高に係る経年分析!G55</f>
        <v>17800</v>
      </c>
      <c r="D72" s="185">
        <f>基金残高に係る経年分析!H55</f>
        <v>18600</v>
      </c>
    </row>
    <row r="73" spans="1:16" x14ac:dyDescent="0.15">
      <c r="A73" s="184" t="s">
        <v>78</v>
      </c>
      <c r="B73" s="185">
        <f>基金残高に係る経年分析!F56</f>
        <v>7350</v>
      </c>
      <c r="C73" s="185">
        <f>基金残高に係る経年分析!G56</f>
        <v>7650</v>
      </c>
      <c r="D73" s="185">
        <f>基金残高に係る経年分析!H56</f>
        <v>6950</v>
      </c>
    </row>
    <row r="74" spans="1:16" x14ac:dyDescent="0.15">
      <c r="A74" s="184" t="s">
        <v>79</v>
      </c>
      <c r="B74" s="185">
        <f>基金残高に係る経年分析!F57</f>
        <v>20730</v>
      </c>
      <c r="C74" s="185">
        <f>基金残高に係る経年分析!G57</f>
        <v>21041</v>
      </c>
      <c r="D74" s="185">
        <f>基金残高に係る経年分析!H57</f>
        <v>21873</v>
      </c>
    </row>
  </sheetData>
  <sheetProtection algorithmName="SHA-512" hashValue="1eCQy/YHWdG/QdRrm2vzNJ1W/blc00ZJwvGdhwMzqsg3t/2HBHbmCJtV9oQ1JeRfqpgkINCsOqX+hJbsH76ung==" saltValue="VQaG16+dFHKh1aZKIGw6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70247131</v>
      </c>
      <c r="S5" s="635"/>
      <c r="T5" s="635"/>
      <c r="U5" s="635"/>
      <c r="V5" s="635"/>
      <c r="W5" s="635"/>
      <c r="X5" s="635"/>
      <c r="Y5" s="636"/>
      <c r="Z5" s="637">
        <v>37.1</v>
      </c>
      <c r="AA5" s="637"/>
      <c r="AB5" s="637"/>
      <c r="AC5" s="637"/>
      <c r="AD5" s="638">
        <v>70247131</v>
      </c>
      <c r="AE5" s="638"/>
      <c r="AF5" s="638"/>
      <c r="AG5" s="638"/>
      <c r="AH5" s="638"/>
      <c r="AI5" s="638"/>
      <c r="AJ5" s="638"/>
      <c r="AK5" s="638"/>
      <c r="AL5" s="639">
        <v>68.7</v>
      </c>
      <c r="AM5" s="640"/>
      <c r="AN5" s="640"/>
      <c r="AO5" s="641"/>
      <c r="AP5" s="631" t="s">
        <v>229</v>
      </c>
      <c r="AQ5" s="632"/>
      <c r="AR5" s="632"/>
      <c r="AS5" s="632"/>
      <c r="AT5" s="632"/>
      <c r="AU5" s="632"/>
      <c r="AV5" s="632"/>
      <c r="AW5" s="632"/>
      <c r="AX5" s="632"/>
      <c r="AY5" s="632"/>
      <c r="AZ5" s="632"/>
      <c r="BA5" s="632"/>
      <c r="BB5" s="632"/>
      <c r="BC5" s="632"/>
      <c r="BD5" s="632"/>
      <c r="BE5" s="632"/>
      <c r="BF5" s="633"/>
      <c r="BG5" s="645">
        <v>68112113</v>
      </c>
      <c r="BH5" s="646"/>
      <c r="BI5" s="646"/>
      <c r="BJ5" s="646"/>
      <c r="BK5" s="646"/>
      <c r="BL5" s="646"/>
      <c r="BM5" s="646"/>
      <c r="BN5" s="647"/>
      <c r="BO5" s="648">
        <v>97</v>
      </c>
      <c r="BP5" s="648"/>
      <c r="BQ5" s="648"/>
      <c r="BR5" s="648"/>
      <c r="BS5" s="649">
        <v>1340190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1487097</v>
      </c>
      <c r="S6" s="646"/>
      <c r="T6" s="646"/>
      <c r="U6" s="646"/>
      <c r="V6" s="646"/>
      <c r="W6" s="646"/>
      <c r="X6" s="646"/>
      <c r="Y6" s="647"/>
      <c r="Z6" s="648">
        <v>0.8</v>
      </c>
      <c r="AA6" s="648"/>
      <c r="AB6" s="648"/>
      <c r="AC6" s="648"/>
      <c r="AD6" s="649">
        <v>1487097</v>
      </c>
      <c r="AE6" s="649"/>
      <c r="AF6" s="649"/>
      <c r="AG6" s="649"/>
      <c r="AH6" s="649"/>
      <c r="AI6" s="649"/>
      <c r="AJ6" s="649"/>
      <c r="AK6" s="649"/>
      <c r="AL6" s="650">
        <v>1.5</v>
      </c>
      <c r="AM6" s="651"/>
      <c r="AN6" s="651"/>
      <c r="AO6" s="652"/>
      <c r="AP6" s="642" t="s">
        <v>234</v>
      </c>
      <c r="AQ6" s="643"/>
      <c r="AR6" s="643"/>
      <c r="AS6" s="643"/>
      <c r="AT6" s="643"/>
      <c r="AU6" s="643"/>
      <c r="AV6" s="643"/>
      <c r="AW6" s="643"/>
      <c r="AX6" s="643"/>
      <c r="AY6" s="643"/>
      <c r="AZ6" s="643"/>
      <c r="BA6" s="643"/>
      <c r="BB6" s="643"/>
      <c r="BC6" s="643"/>
      <c r="BD6" s="643"/>
      <c r="BE6" s="643"/>
      <c r="BF6" s="644"/>
      <c r="BG6" s="645">
        <v>68112113</v>
      </c>
      <c r="BH6" s="646"/>
      <c r="BI6" s="646"/>
      <c r="BJ6" s="646"/>
      <c r="BK6" s="646"/>
      <c r="BL6" s="646"/>
      <c r="BM6" s="646"/>
      <c r="BN6" s="647"/>
      <c r="BO6" s="648">
        <v>97</v>
      </c>
      <c r="BP6" s="648"/>
      <c r="BQ6" s="648"/>
      <c r="BR6" s="648"/>
      <c r="BS6" s="649">
        <v>1340190</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818553</v>
      </c>
      <c r="CS6" s="646"/>
      <c r="CT6" s="646"/>
      <c r="CU6" s="646"/>
      <c r="CV6" s="646"/>
      <c r="CW6" s="646"/>
      <c r="CX6" s="646"/>
      <c r="CY6" s="647"/>
      <c r="CZ6" s="639">
        <v>0.4</v>
      </c>
      <c r="DA6" s="640"/>
      <c r="DB6" s="640"/>
      <c r="DC6" s="659"/>
      <c r="DD6" s="654" t="s">
        <v>139</v>
      </c>
      <c r="DE6" s="646"/>
      <c r="DF6" s="646"/>
      <c r="DG6" s="646"/>
      <c r="DH6" s="646"/>
      <c r="DI6" s="646"/>
      <c r="DJ6" s="646"/>
      <c r="DK6" s="646"/>
      <c r="DL6" s="646"/>
      <c r="DM6" s="646"/>
      <c r="DN6" s="646"/>
      <c r="DO6" s="646"/>
      <c r="DP6" s="647"/>
      <c r="DQ6" s="654">
        <v>818289</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94989</v>
      </c>
      <c r="S7" s="646"/>
      <c r="T7" s="646"/>
      <c r="U7" s="646"/>
      <c r="V7" s="646"/>
      <c r="W7" s="646"/>
      <c r="X7" s="646"/>
      <c r="Y7" s="647"/>
      <c r="Z7" s="648">
        <v>0.1</v>
      </c>
      <c r="AA7" s="648"/>
      <c r="AB7" s="648"/>
      <c r="AC7" s="648"/>
      <c r="AD7" s="649">
        <v>94989</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32221486</v>
      </c>
      <c r="BH7" s="646"/>
      <c r="BI7" s="646"/>
      <c r="BJ7" s="646"/>
      <c r="BK7" s="646"/>
      <c r="BL7" s="646"/>
      <c r="BM7" s="646"/>
      <c r="BN7" s="647"/>
      <c r="BO7" s="648">
        <v>45.9</v>
      </c>
      <c r="BP7" s="648"/>
      <c r="BQ7" s="648"/>
      <c r="BR7" s="648"/>
      <c r="BS7" s="649">
        <v>1340190</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14517709</v>
      </c>
      <c r="CS7" s="646"/>
      <c r="CT7" s="646"/>
      <c r="CU7" s="646"/>
      <c r="CV7" s="646"/>
      <c r="CW7" s="646"/>
      <c r="CX7" s="646"/>
      <c r="CY7" s="647"/>
      <c r="CZ7" s="648">
        <v>7.9</v>
      </c>
      <c r="DA7" s="648"/>
      <c r="DB7" s="648"/>
      <c r="DC7" s="648"/>
      <c r="DD7" s="654">
        <v>383625</v>
      </c>
      <c r="DE7" s="646"/>
      <c r="DF7" s="646"/>
      <c r="DG7" s="646"/>
      <c r="DH7" s="646"/>
      <c r="DI7" s="646"/>
      <c r="DJ7" s="646"/>
      <c r="DK7" s="646"/>
      <c r="DL7" s="646"/>
      <c r="DM7" s="646"/>
      <c r="DN7" s="646"/>
      <c r="DO7" s="646"/>
      <c r="DP7" s="647"/>
      <c r="DQ7" s="654">
        <v>12076954</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293210</v>
      </c>
      <c r="S8" s="646"/>
      <c r="T8" s="646"/>
      <c r="U8" s="646"/>
      <c r="V8" s="646"/>
      <c r="W8" s="646"/>
      <c r="X8" s="646"/>
      <c r="Y8" s="647"/>
      <c r="Z8" s="648">
        <v>0.2</v>
      </c>
      <c r="AA8" s="648"/>
      <c r="AB8" s="648"/>
      <c r="AC8" s="648"/>
      <c r="AD8" s="649">
        <v>293210</v>
      </c>
      <c r="AE8" s="649"/>
      <c r="AF8" s="649"/>
      <c r="AG8" s="649"/>
      <c r="AH8" s="649"/>
      <c r="AI8" s="649"/>
      <c r="AJ8" s="649"/>
      <c r="AK8" s="649"/>
      <c r="AL8" s="650">
        <v>0.3</v>
      </c>
      <c r="AM8" s="651"/>
      <c r="AN8" s="651"/>
      <c r="AO8" s="652"/>
      <c r="AP8" s="642" t="s">
        <v>240</v>
      </c>
      <c r="AQ8" s="643"/>
      <c r="AR8" s="643"/>
      <c r="AS8" s="643"/>
      <c r="AT8" s="643"/>
      <c r="AU8" s="643"/>
      <c r="AV8" s="643"/>
      <c r="AW8" s="643"/>
      <c r="AX8" s="643"/>
      <c r="AY8" s="643"/>
      <c r="AZ8" s="643"/>
      <c r="BA8" s="643"/>
      <c r="BB8" s="643"/>
      <c r="BC8" s="643"/>
      <c r="BD8" s="643"/>
      <c r="BE8" s="643"/>
      <c r="BF8" s="644"/>
      <c r="BG8" s="645">
        <v>833666</v>
      </c>
      <c r="BH8" s="646"/>
      <c r="BI8" s="646"/>
      <c r="BJ8" s="646"/>
      <c r="BK8" s="646"/>
      <c r="BL8" s="646"/>
      <c r="BM8" s="646"/>
      <c r="BN8" s="647"/>
      <c r="BO8" s="648">
        <v>1.2</v>
      </c>
      <c r="BP8" s="648"/>
      <c r="BQ8" s="648"/>
      <c r="BR8" s="648"/>
      <c r="BS8" s="654" t="s">
        <v>139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91300609</v>
      </c>
      <c r="CS8" s="646"/>
      <c r="CT8" s="646"/>
      <c r="CU8" s="646"/>
      <c r="CV8" s="646"/>
      <c r="CW8" s="646"/>
      <c r="CX8" s="646"/>
      <c r="CY8" s="647"/>
      <c r="CZ8" s="648">
        <v>49.6</v>
      </c>
      <c r="DA8" s="648"/>
      <c r="DB8" s="648"/>
      <c r="DC8" s="648"/>
      <c r="DD8" s="654">
        <v>998481</v>
      </c>
      <c r="DE8" s="646"/>
      <c r="DF8" s="646"/>
      <c r="DG8" s="646"/>
      <c r="DH8" s="646"/>
      <c r="DI8" s="646"/>
      <c r="DJ8" s="646"/>
      <c r="DK8" s="646"/>
      <c r="DL8" s="646"/>
      <c r="DM8" s="646"/>
      <c r="DN8" s="646"/>
      <c r="DO8" s="646"/>
      <c r="DP8" s="647"/>
      <c r="DQ8" s="654">
        <v>43331694</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172405</v>
      </c>
      <c r="S9" s="646"/>
      <c r="T9" s="646"/>
      <c r="U9" s="646"/>
      <c r="V9" s="646"/>
      <c r="W9" s="646"/>
      <c r="X9" s="646"/>
      <c r="Y9" s="647"/>
      <c r="Z9" s="648">
        <v>0.1</v>
      </c>
      <c r="AA9" s="648"/>
      <c r="AB9" s="648"/>
      <c r="AC9" s="648"/>
      <c r="AD9" s="649">
        <v>172405</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24336488</v>
      </c>
      <c r="BH9" s="646"/>
      <c r="BI9" s="646"/>
      <c r="BJ9" s="646"/>
      <c r="BK9" s="646"/>
      <c r="BL9" s="646"/>
      <c r="BM9" s="646"/>
      <c r="BN9" s="647"/>
      <c r="BO9" s="648">
        <v>34.6</v>
      </c>
      <c r="BP9" s="648"/>
      <c r="BQ9" s="648"/>
      <c r="BR9" s="648"/>
      <c r="BS9" s="654" t="s">
        <v>139</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12588156</v>
      </c>
      <c r="CS9" s="646"/>
      <c r="CT9" s="646"/>
      <c r="CU9" s="646"/>
      <c r="CV9" s="646"/>
      <c r="CW9" s="646"/>
      <c r="CX9" s="646"/>
      <c r="CY9" s="647"/>
      <c r="CZ9" s="648">
        <v>6.8</v>
      </c>
      <c r="DA9" s="648"/>
      <c r="DB9" s="648"/>
      <c r="DC9" s="648"/>
      <c r="DD9" s="654">
        <v>610239</v>
      </c>
      <c r="DE9" s="646"/>
      <c r="DF9" s="646"/>
      <c r="DG9" s="646"/>
      <c r="DH9" s="646"/>
      <c r="DI9" s="646"/>
      <c r="DJ9" s="646"/>
      <c r="DK9" s="646"/>
      <c r="DL9" s="646"/>
      <c r="DM9" s="646"/>
      <c r="DN9" s="646"/>
      <c r="DO9" s="646"/>
      <c r="DP9" s="647"/>
      <c r="DQ9" s="654">
        <v>10091522</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139</v>
      </c>
      <c r="S10" s="646"/>
      <c r="T10" s="646"/>
      <c r="U10" s="646"/>
      <c r="V10" s="646"/>
      <c r="W10" s="646"/>
      <c r="X10" s="646"/>
      <c r="Y10" s="647"/>
      <c r="Z10" s="648" t="s">
        <v>139</v>
      </c>
      <c r="AA10" s="648"/>
      <c r="AB10" s="648"/>
      <c r="AC10" s="648"/>
      <c r="AD10" s="649" t="s">
        <v>139</v>
      </c>
      <c r="AE10" s="649"/>
      <c r="AF10" s="649"/>
      <c r="AG10" s="649"/>
      <c r="AH10" s="649"/>
      <c r="AI10" s="649"/>
      <c r="AJ10" s="649"/>
      <c r="AK10" s="649"/>
      <c r="AL10" s="650" t="s">
        <v>139</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1757493</v>
      </c>
      <c r="BH10" s="646"/>
      <c r="BI10" s="646"/>
      <c r="BJ10" s="646"/>
      <c r="BK10" s="646"/>
      <c r="BL10" s="646"/>
      <c r="BM10" s="646"/>
      <c r="BN10" s="647"/>
      <c r="BO10" s="648">
        <v>2.5</v>
      </c>
      <c r="BP10" s="648"/>
      <c r="BQ10" s="648"/>
      <c r="BR10" s="648"/>
      <c r="BS10" s="654">
        <v>292327</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343645</v>
      </c>
      <c r="CS10" s="646"/>
      <c r="CT10" s="646"/>
      <c r="CU10" s="646"/>
      <c r="CV10" s="646"/>
      <c r="CW10" s="646"/>
      <c r="CX10" s="646"/>
      <c r="CY10" s="647"/>
      <c r="CZ10" s="648">
        <v>0.2</v>
      </c>
      <c r="DA10" s="648"/>
      <c r="DB10" s="648"/>
      <c r="DC10" s="648"/>
      <c r="DD10" s="654" t="s">
        <v>139</v>
      </c>
      <c r="DE10" s="646"/>
      <c r="DF10" s="646"/>
      <c r="DG10" s="646"/>
      <c r="DH10" s="646"/>
      <c r="DI10" s="646"/>
      <c r="DJ10" s="646"/>
      <c r="DK10" s="646"/>
      <c r="DL10" s="646"/>
      <c r="DM10" s="646"/>
      <c r="DN10" s="646"/>
      <c r="DO10" s="646"/>
      <c r="DP10" s="647"/>
      <c r="DQ10" s="654">
        <v>11522</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9033161</v>
      </c>
      <c r="S11" s="646"/>
      <c r="T11" s="646"/>
      <c r="U11" s="646"/>
      <c r="V11" s="646"/>
      <c r="W11" s="646"/>
      <c r="X11" s="646"/>
      <c r="Y11" s="647"/>
      <c r="Z11" s="650">
        <v>4.8</v>
      </c>
      <c r="AA11" s="651"/>
      <c r="AB11" s="651"/>
      <c r="AC11" s="663"/>
      <c r="AD11" s="654">
        <v>9033161</v>
      </c>
      <c r="AE11" s="646"/>
      <c r="AF11" s="646"/>
      <c r="AG11" s="646"/>
      <c r="AH11" s="646"/>
      <c r="AI11" s="646"/>
      <c r="AJ11" s="646"/>
      <c r="AK11" s="647"/>
      <c r="AL11" s="650">
        <v>8.8000000000000007</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5293839</v>
      </c>
      <c r="BH11" s="646"/>
      <c r="BI11" s="646"/>
      <c r="BJ11" s="646"/>
      <c r="BK11" s="646"/>
      <c r="BL11" s="646"/>
      <c r="BM11" s="646"/>
      <c r="BN11" s="647"/>
      <c r="BO11" s="648">
        <v>7.5</v>
      </c>
      <c r="BP11" s="648"/>
      <c r="BQ11" s="648"/>
      <c r="BR11" s="648"/>
      <c r="BS11" s="654">
        <v>1047863</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2538993</v>
      </c>
      <c r="CS11" s="646"/>
      <c r="CT11" s="646"/>
      <c r="CU11" s="646"/>
      <c r="CV11" s="646"/>
      <c r="CW11" s="646"/>
      <c r="CX11" s="646"/>
      <c r="CY11" s="647"/>
      <c r="CZ11" s="648">
        <v>1.4</v>
      </c>
      <c r="DA11" s="648"/>
      <c r="DB11" s="648"/>
      <c r="DC11" s="648"/>
      <c r="DD11" s="654">
        <v>1347557</v>
      </c>
      <c r="DE11" s="646"/>
      <c r="DF11" s="646"/>
      <c r="DG11" s="646"/>
      <c r="DH11" s="646"/>
      <c r="DI11" s="646"/>
      <c r="DJ11" s="646"/>
      <c r="DK11" s="646"/>
      <c r="DL11" s="646"/>
      <c r="DM11" s="646"/>
      <c r="DN11" s="646"/>
      <c r="DO11" s="646"/>
      <c r="DP11" s="647"/>
      <c r="DQ11" s="654">
        <v>1381490</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83301</v>
      </c>
      <c r="S12" s="646"/>
      <c r="T12" s="646"/>
      <c r="U12" s="646"/>
      <c r="V12" s="646"/>
      <c r="W12" s="646"/>
      <c r="X12" s="646"/>
      <c r="Y12" s="647"/>
      <c r="Z12" s="648">
        <v>0</v>
      </c>
      <c r="AA12" s="648"/>
      <c r="AB12" s="648"/>
      <c r="AC12" s="648"/>
      <c r="AD12" s="649">
        <v>83301</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31297804</v>
      </c>
      <c r="BH12" s="646"/>
      <c r="BI12" s="646"/>
      <c r="BJ12" s="646"/>
      <c r="BK12" s="646"/>
      <c r="BL12" s="646"/>
      <c r="BM12" s="646"/>
      <c r="BN12" s="647"/>
      <c r="BO12" s="648">
        <v>44.6</v>
      </c>
      <c r="BP12" s="648"/>
      <c r="BQ12" s="648"/>
      <c r="BR12" s="648"/>
      <c r="BS12" s="654" t="s">
        <v>139</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5729844</v>
      </c>
      <c r="CS12" s="646"/>
      <c r="CT12" s="646"/>
      <c r="CU12" s="646"/>
      <c r="CV12" s="646"/>
      <c r="CW12" s="646"/>
      <c r="CX12" s="646"/>
      <c r="CY12" s="647"/>
      <c r="CZ12" s="648">
        <v>3.1</v>
      </c>
      <c r="DA12" s="648"/>
      <c r="DB12" s="648"/>
      <c r="DC12" s="648"/>
      <c r="DD12" s="654">
        <v>40568</v>
      </c>
      <c r="DE12" s="646"/>
      <c r="DF12" s="646"/>
      <c r="DG12" s="646"/>
      <c r="DH12" s="646"/>
      <c r="DI12" s="646"/>
      <c r="DJ12" s="646"/>
      <c r="DK12" s="646"/>
      <c r="DL12" s="646"/>
      <c r="DM12" s="646"/>
      <c r="DN12" s="646"/>
      <c r="DO12" s="646"/>
      <c r="DP12" s="647"/>
      <c r="DQ12" s="654">
        <v>2377677</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139</v>
      </c>
      <c r="S13" s="646"/>
      <c r="T13" s="646"/>
      <c r="U13" s="646"/>
      <c r="V13" s="646"/>
      <c r="W13" s="646"/>
      <c r="X13" s="646"/>
      <c r="Y13" s="647"/>
      <c r="Z13" s="648" t="s">
        <v>139</v>
      </c>
      <c r="AA13" s="648"/>
      <c r="AB13" s="648"/>
      <c r="AC13" s="648"/>
      <c r="AD13" s="649" t="s">
        <v>139</v>
      </c>
      <c r="AE13" s="649"/>
      <c r="AF13" s="649"/>
      <c r="AG13" s="649"/>
      <c r="AH13" s="649"/>
      <c r="AI13" s="649"/>
      <c r="AJ13" s="649"/>
      <c r="AK13" s="649"/>
      <c r="AL13" s="650" t="s">
        <v>139</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31131186</v>
      </c>
      <c r="BH13" s="646"/>
      <c r="BI13" s="646"/>
      <c r="BJ13" s="646"/>
      <c r="BK13" s="646"/>
      <c r="BL13" s="646"/>
      <c r="BM13" s="646"/>
      <c r="BN13" s="647"/>
      <c r="BO13" s="648">
        <v>44.3</v>
      </c>
      <c r="BP13" s="648"/>
      <c r="BQ13" s="648"/>
      <c r="BR13" s="648"/>
      <c r="BS13" s="654" t="s">
        <v>139</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18285246</v>
      </c>
      <c r="CS13" s="646"/>
      <c r="CT13" s="646"/>
      <c r="CU13" s="646"/>
      <c r="CV13" s="646"/>
      <c r="CW13" s="646"/>
      <c r="CX13" s="646"/>
      <c r="CY13" s="647"/>
      <c r="CZ13" s="648">
        <v>9.9</v>
      </c>
      <c r="DA13" s="648"/>
      <c r="DB13" s="648"/>
      <c r="DC13" s="648"/>
      <c r="DD13" s="654">
        <v>7249031</v>
      </c>
      <c r="DE13" s="646"/>
      <c r="DF13" s="646"/>
      <c r="DG13" s="646"/>
      <c r="DH13" s="646"/>
      <c r="DI13" s="646"/>
      <c r="DJ13" s="646"/>
      <c r="DK13" s="646"/>
      <c r="DL13" s="646"/>
      <c r="DM13" s="646"/>
      <c r="DN13" s="646"/>
      <c r="DO13" s="646"/>
      <c r="DP13" s="647"/>
      <c r="DQ13" s="654">
        <v>11139877</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130352</v>
      </c>
      <c r="S14" s="646"/>
      <c r="T14" s="646"/>
      <c r="U14" s="646"/>
      <c r="V14" s="646"/>
      <c r="W14" s="646"/>
      <c r="X14" s="646"/>
      <c r="Y14" s="647"/>
      <c r="Z14" s="648">
        <v>0.1</v>
      </c>
      <c r="AA14" s="648"/>
      <c r="AB14" s="648"/>
      <c r="AC14" s="648"/>
      <c r="AD14" s="649">
        <v>130352</v>
      </c>
      <c r="AE14" s="649"/>
      <c r="AF14" s="649"/>
      <c r="AG14" s="649"/>
      <c r="AH14" s="649"/>
      <c r="AI14" s="649"/>
      <c r="AJ14" s="649"/>
      <c r="AK14" s="649"/>
      <c r="AL14" s="650">
        <v>0.1</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1381380</v>
      </c>
      <c r="BH14" s="646"/>
      <c r="BI14" s="646"/>
      <c r="BJ14" s="646"/>
      <c r="BK14" s="646"/>
      <c r="BL14" s="646"/>
      <c r="BM14" s="646"/>
      <c r="BN14" s="647"/>
      <c r="BO14" s="648">
        <v>2</v>
      </c>
      <c r="BP14" s="648"/>
      <c r="BQ14" s="648"/>
      <c r="BR14" s="648"/>
      <c r="BS14" s="654" t="s">
        <v>139</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5358794</v>
      </c>
      <c r="CS14" s="646"/>
      <c r="CT14" s="646"/>
      <c r="CU14" s="646"/>
      <c r="CV14" s="646"/>
      <c r="CW14" s="646"/>
      <c r="CX14" s="646"/>
      <c r="CY14" s="647"/>
      <c r="CZ14" s="648">
        <v>2.9</v>
      </c>
      <c r="DA14" s="648"/>
      <c r="DB14" s="648"/>
      <c r="DC14" s="648"/>
      <c r="DD14" s="654">
        <v>438105</v>
      </c>
      <c r="DE14" s="646"/>
      <c r="DF14" s="646"/>
      <c r="DG14" s="646"/>
      <c r="DH14" s="646"/>
      <c r="DI14" s="646"/>
      <c r="DJ14" s="646"/>
      <c r="DK14" s="646"/>
      <c r="DL14" s="646"/>
      <c r="DM14" s="646"/>
      <c r="DN14" s="646"/>
      <c r="DO14" s="646"/>
      <c r="DP14" s="647"/>
      <c r="DQ14" s="654">
        <v>4721125</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139</v>
      </c>
      <c r="S15" s="646"/>
      <c r="T15" s="646"/>
      <c r="U15" s="646"/>
      <c r="V15" s="646"/>
      <c r="W15" s="646"/>
      <c r="X15" s="646"/>
      <c r="Y15" s="647"/>
      <c r="Z15" s="648" t="s">
        <v>139</v>
      </c>
      <c r="AA15" s="648"/>
      <c r="AB15" s="648"/>
      <c r="AC15" s="648"/>
      <c r="AD15" s="649" t="s">
        <v>139</v>
      </c>
      <c r="AE15" s="649"/>
      <c r="AF15" s="649"/>
      <c r="AG15" s="649"/>
      <c r="AH15" s="649"/>
      <c r="AI15" s="649"/>
      <c r="AJ15" s="649"/>
      <c r="AK15" s="649"/>
      <c r="AL15" s="650" t="s">
        <v>139</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3211443</v>
      </c>
      <c r="BH15" s="646"/>
      <c r="BI15" s="646"/>
      <c r="BJ15" s="646"/>
      <c r="BK15" s="646"/>
      <c r="BL15" s="646"/>
      <c r="BM15" s="646"/>
      <c r="BN15" s="647"/>
      <c r="BO15" s="648">
        <v>4.5999999999999996</v>
      </c>
      <c r="BP15" s="648"/>
      <c r="BQ15" s="648"/>
      <c r="BR15" s="648"/>
      <c r="BS15" s="654" t="s">
        <v>139</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14458144</v>
      </c>
      <c r="CS15" s="646"/>
      <c r="CT15" s="646"/>
      <c r="CU15" s="646"/>
      <c r="CV15" s="646"/>
      <c r="CW15" s="646"/>
      <c r="CX15" s="646"/>
      <c r="CY15" s="647"/>
      <c r="CZ15" s="648">
        <v>7.9</v>
      </c>
      <c r="DA15" s="648"/>
      <c r="DB15" s="648"/>
      <c r="DC15" s="648"/>
      <c r="DD15" s="654">
        <v>616477</v>
      </c>
      <c r="DE15" s="646"/>
      <c r="DF15" s="646"/>
      <c r="DG15" s="646"/>
      <c r="DH15" s="646"/>
      <c r="DI15" s="646"/>
      <c r="DJ15" s="646"/>
      <c r="DK15" s="646"/>
      <c r="DL15" s="646"/>
      <c r="DM15" s="646"/>
      <c r="DN15" s="646"/>
      <c r="DO15" s="646"/>
      <c r="DP15" s="647"/>
      <c r="DQ15" s="654">
        <v>11121942</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40018</v>
      </c>
      <c r="S16" s="646"/>
      <c r="T16" s="646"/>
      <c r="U16" s="646"/>
      <c r="V16" s="646"/>
      <c r="W16" s="646"/>
      <c r="X16" s="646"/>
      <c r="Y16" s="647"/>
      <c r="Z16" s="648">
        <v>0</v>
      </c>
      <c r="AA16" s="648"/>
      <c r="AB16" s="648"/>
      <c r="AC16" s="648"/>
      <c r="AD16" s="649">
        <v>40018</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139</v>
      </c>
      <c r="BP16" s="648"/>
      <c r="BQ16" s="648"/>
      <c r="BR16" s="648"/>
      <c r="BS16" s="654" t="s">
        <v>139</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1878445</v>
      </c>
      <c r="CS16" s="646"/>
      <c r="CT16" s="646"/>
      <c r="CU16" s="646"/>
      <c r="CV16" s="646"/>
      <c r="CW16" s="646"/>
      <c r="CX16" s="646"/>
      <c r="CY16" s="647"/>
      <c r="CZ16" s="648">
        <v>1</v>
      </c>
      <c r="DA16" s="648"/>
      <c r="DB16" s="648"/>
      <c r="DC16" s="648"/>
      <c r="DD16" s="654" t="s">
        <v>139</v>
      </c>
      <c r="DE16" s="646"/>
      <c r="DF16" s="646"/>
      <c r="DG16" s="646"/>
      <c r="DH16" s="646"/>
      <c r="DI16" s="646"/>
      <c r="DJ16" s="646"/>
      <c r="DK16" s="646"/>
      <c r="DL16" s="646"/>
      <c r="DM16" s="646"/>
      <c r="DN16" s="646"/>
      <c r="DO16" s="646"/>
      <c r="DP16" s="647"/>
      <c r="DQ16" s="654">
        <v>223200</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1035428</v>
      </c>
      <c r="S17" s="646"/>
      <c r="T17" s="646"/>
      <c r="U17" s="646"/>
      <c r="V17" s="646"/>
      <c r="W17" s="646"/>
      <c r="X17" s="646"/>
      <c r="Y17" s="647"/>
      <c r="Z17" s="648">
        <v>0.5</v>
      </c>
      <c r="AA17" s="648"/>
      <c r="AB17" s="648"/>
      <c r="AC17" s="648"/>
      <c r="AD17" s="649">
        <v>1035428</v>
      </c>
      <c r="AE17" s="649"/>
      <c r="AF17" s="649"/>
      <c r="AG17" s="649"/>
      <c r="AH17" s="649"/>
      <c r="AI17" s="649"/>
      <c r="AJ17" s="649"/>
      <c r="AK17" s="649"/>
      <c r="AL17" s="650">
        <v>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139</v>
      </c>
      <c r="BP17" s="648"/>
      <c r="BQ17" s="648"/>
      <c r="BR17" s="648"/>
      <c r="BS17" s="654" t="s">
        <v>139</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16091949</v>
      </c>
      <c r="CS17" s="646"/>
      <c r="CT17" s="646"/>
      <c r="CU17" s="646"/>
      <c r="CV17" s="646"/>
      <c r="CW17" s="646"/>
      <c r="CX17" s="646"/>
      <c r="CY17" s="647"/>
      <c r="CZ17" s="648">
        <v>8.6999999999999993</v>
      </c>
      <c r="DA17" s="648"/>
      <c r="DB17" s="648"/>
      <c r="DC17" s="648"/>
      <c r="DD17" s="654" t="s">
        <v>139</v>
      </c>
      <c r="DE17" s="646"/>
      <c r="DF17" s="646"/>
      <c r="DG17" s="646"/>
      <c r="DH17" s="646"/>
      <c r="DI17" s="646"/>
      <c r="DJ17" s="646"/>
      <c r="DK17" s="646"/>
      <c r="DL17" s="646"/>
      <c r="DM17" s="646"/>
      <c r="DN17" s="646"/>
      <c r="DO17" s="646"/>
      <c r="DP17" s="647"/>
      <c r="DQ17" s="654">
        <v>15871487</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425972</v>
      </c>
      <c r="S18" s="646"/>
      <c r="T18" s="646"/>
      <c r="U18" s="646"/>
      <c r="V18" s="646"/>
      <c r="W18" s="646"/>
      <c r="X18" s="646"/>
      <c r="Y18" s="647"/>
      <c r="Z18" s="648">
        <v>0.2</v>
      </c>
      <c r="AA18" s="648"/>
      <c r="AB18" s="648"/>
      <c r="AC18" s="648"/>
      <c r="AD18" s="649">
        <v>425972</v>
      </c>
      <c r="AE18" s="649"/>
      <c r="AF18" s="649"/>
      <c r="AG18" s="649"/>
      <c r="AH18" s="649"/>
      <c r="AI18" s="649"/>
      <c r="AJ18" s="649"/>
      <c r="AK18" s="649"/>
      <c r="AL18" s="650">
        <v>0.4</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139</v>
      </c>
      <c r="BP18" s="648"/>
      <c r="BQ18" s="648"/>
      <c r="BR18" s="648"/>
      <c r="BS18" s="654" t="s">
        <v>139</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v>222341</v>
      </c>
      <c r="CS18" s="646"/>
      <c r="CT18" s="646"/>
      <c r="CU18" s="646"/>
      <c r="CV18" s="646"/>
      <c r="CW18" s="646"/>
      <c r="CX18" s="646"/>
      <c r="CY18" s="647"/>
      <c r="CZ18" s="648">
        <v>0.1</v>
      </c>
      <c r="DA18" s="648"/>
      <c r="DB18" s="648"/>
      <c r="DC18" s="648"/>
      <c r="DD18" s="654" t="s">
        <v>139</v>
      </c>
      <c r="DE18" s="646"/>
      <c r="DF18" s="646"/>
      <c r="DG18" s="646"/>
      <c r="DH18" s="646"/>
      <c r="DI18" s="646"/>
      <c r="DJ18" s="646"/>
      <c r="DK18" s="646"/>
      <c r="DL18" s="646"/>
      <c r="DM18" s="646"/>
      <c r="DN18" s="646"/>
      <c r="DO18" s="646"/>
      <c r="DP18" s="647"/>
      <c r="DQ18" s="654">
        <v>22341</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16818</v>
      </c>
      <c r="S19" s="646"/>
      <c r="T19" s="646"/>
      <c r="U19" s="646"/>
      <c r="V19" s="646"/>
      <c r="W19" s="646"/>
      <c r="X19" s="646"/>
      <c r="Y19" s="647"/>
      <c r="Z19" s="648">
        <v>0</v>
      </c>
      <c r="AA19" s="648"/>
      <c r="AB19" s="648"/>
      <c r="AC19" s="648"/>
      <c r="AD19" s="649">
        <v>16818</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2135018</v>
      </c>
      <c r="BH19" s="646"/>
      <c r="BI19" s="646"/>
      <c r="BJ19" s="646"/>
      <c r="BK19" s="646"/>
      <c r="BL19" s="646"/>
      <c r="BM19" s="646"/>
      <c r="BN19" s="647"/>
      <c r="BO19" s="648">
        <v>3</v>
      </c>
      <c r="BP19" s="648"/>
      <c r="BQ19" s="648"/>
      <c r="BR19" s="648"/>
      <c r="BS19" s="654" t="s">
        <v>139</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139</v>
      </c>
      <c r="CS19" s="646"/>
      <c r="CT19" s="646"/>
      <c r="CU19" s="646"/>
      <c r="CV19" s="646"/>
      <c r="CW19" s="646"/>
      <c r="CX19" s="646"/>
      <c r="CY19" s="647"/>
      <c r="CZ19" s="648" t="s">
        <v>139</v>
      </c>
      <c r="DA19" s="648"/>
      <c r="DB19" s="648"/>
      <c r="DC19" s="648"/>
      <c r="DD19" s="654" t="s">
        <v>139</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8516</v>
      </c>
      <c r="S20" s="646"/>
      <c r="T20" s="646"/>
      <c r="U20" s="646"/>
      <c r="V20" s="646"/>
      <c r="W20" s="646"/>
      <c r="X20" s="646"/>
      <c r="Y20" s="647"/>
      <c r="Z20" s="648">
        <v>0</v>
      </c>
      <c r="AA20" s="648"/>
      <c r="AB20" s="648"/>
      <c r="AC20" s="648"/>
      <c r="AD20" s="649">
        <v>8516</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2135018</v>
      </c>
      <c r="BH20" s="646"/>
      <c r="BI20" s="646"/>
      <c r="BJ20" s="646"/>
      <c r="BK20" s="646"/>
      <c r="BL20" s="646"/>
      <c r="BM20" s="646"/>
      <c r="BN20" s="647"/>
      <c r="BO20" s="648">
        <v>3</v>
      </c>
      <c r="BP20" s="648"/>
      <c r="BQ20" s="648"/>
      <c r="BR20" s="648"/>
      <c r="BS20" s="654" t="s">
        <v>139</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184132428</v>
      </c>
      <c r="CS20" s="646"/>
      <c r="CT20" s="646"/>
      <c r="CU20" s="646"/>
      <c r="CV20" s="646"/>
      <c r="CW20" s="646"/>
      <c r="CX20" s="646"/>
      <c r="CY20" s="647"/>
      <c r="CZ20" s="648">
        <v>100</v>
      </c>
      <c r="DA20" s="648"/>
      <c r="DB20" s="648"/>
      <c r="DC20" s="648"/>
      <c r="DD20" s="654">
        <v>11684083</v>
      </c>
      <c r="DE20" s="646"/>
      <c r="DF20" s="646"/>
      <c r="DG20" s="646"/>
      <c r="DH20" s="646"/>
      <c r="DI20" s="646"/>
      <c r="DJ20" s="646"/>
      <c r="DK20" s="646"/>
      <c r="DL20" s="646"/>
      <c r="DM20" s="646"/>
      <c r="DN20" s="646"/>
      <c r="DO20" s="646"/>
      <c r="DP20" s="647"/>
      <c r="DQ20" s="654">
        <v>113189120</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584122</v>
      </c>
      <c r="S21" s="646"/>
      <c r="T21" s="646"/>
      <c r="U21" s="646"/>
      <c r="V21" s="646"/>
      <c r="W21" s="646"/>
      <c r="X21" s="646"/>
      <c r="Y21" s="647"/>
      <c r="Z21" s="648">
        <v>0.3</v>
      </c>
      <c r="AA21" s="648"/>
      <c r="AB21" s="648"/>
      <c r="AC21" s="648"/>
      <c r="AD21" s="649">
        <v>584122</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155604</v>
      </c>
      <c r="BH21" s="646"/>
      <c r="BI21" s="646"/>
      <c r="BJ21" s="646"/>
      <c r="BK21" s="646"/>
      <c r="BL21" s="646"/>
      <c r="BM21" s="646"/>
      <c r="BN21" s="647"/>
      <c r="BO21" s="648">
        <v>0.2</v>
      </c>
      <c r="BP21" s="648"/>
      <c r="BQ21" s="648"/>
      <c r="BR21" s="648"/>
      <c r="BS21" s="654" t="s">
        <v>139</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21258564</v>
      </c>
      <c r="S22" s="646"/>
      <c r="T22" s="646"/>
      <c r="U22" s="646"/>
      <c r="V22" s="646"/>
      <c r="W22" s="646"/>
      <c r="X22" s="646"/>
      <c r="Y22" s="647"/>
      <c r="Z22" s="648">
        <v>11.2</v>
      </c>
      <c r="AA22" s="648"/>
      <c r="AB22" s="648"/>
      <c r="AC22" s="648"/>
      <c r="AD22" s="649">
        <v>19439432</v>
      </c>
      <c r="AE22" s="649"/>
      <c r="AF22" s="649"/>
      <c r="AG22" s="649"/>
      <c r="AH22" s="649"/>
      <c r="AI22" s="649"/>
      <c r="AJ22" s="649"/>
      <c r="AK22" s="649"/>
      <c r="AL22" s="650">
        <v>19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v>1979414</v>
      </c>
      <c r="BH22" s="646"/>
      <c r="BI22" s="646"/>
      <c r="BJ22" s="646"/>
      <c r="BK22" s="646"/>
      <c r="BL22" s="646"/>
      <c r="BM22" s="646"/>
      <c r="BN22" s="647"/>
      <c r="BO22" s="648">
        <v>2.8</v>
      </c>
      <c r="BP22" s="648"/>
      <c r="BQ22" s="648"/>
      <c r="BR22" s="648"/>
      <c r="BS22" s="654" t="s">
        <v>139</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19439432</v>
      </c>
      <c r="S23" s="646"/>
      <c r="T23" s="646"/>
      <c r="U23" s="646"/>
      <c r="V23" s="646"/>
      <c r="W23" s="646"/>
      <c r="X23" s="646"/>
      <c r="Y23" s="647"/>
      <c r="Z23" s="648">
        <v>10.3</v>
      </c>
      <c r="AA23" s="648"/>
      <c r="AB23" s="648"/>
      <c r="AC23" s="648"/>
      <c r="AD23" s="649">
        <v>19439432</v>
      </c>
      <c r="AE23" s="649"/>
      <c r="AF23" s="649"/>
      <c r="AG23" s="649"/>
      <c r="AH23" s="649"/>
      <c r="AI23" s="649"/>
      <c r="AJ23" s="649"/>
      <c r="AK23" s="649"/>
      <c r="AL23" s="650">
        <v>19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139</v>
      </c>
      <c r="BH23" s="646"/>
      <c r="BI23" s="646"/>
      <c r="BJ23" s="646"/>
      <c r="BK23" s="646"/>
      <c r="BL23" s="646"/>
      <c r="BM23" s="646"/>
      <c r="BN23" s="647"/>
      <c r="BO23" s="648" t="s">
        <v>139</v>
      </c>
      <c r="BP23" s="648"/>
      <c r="BQ23" s="648"/>
      <c r="BR23" s="648"/>
      <c r="BS23" s="654" t="s">
        <v>139</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8" t="s">
        <v>288</v>
      </c>
      <c r="DM23" s="679"/>
      <c r="DN23" s="679"/>
      <c r="DO23" s="679"/>
      <c r="DP23" s="679"/>
      <c r="DQ23" s="679"/>
      <c r="DR23" s="679"/>
      <c r="DS23" s="679"/>
      <c r="DT23" s="679"/>
      <c r="DU23" s="679"/>
      <c r="DV23" s="680"/>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1819132</v>
      </c>
      <c r="S24" s="646"/>
      <c r="T24" s="646"/>
      <c r="U24" s="646"/>
      <c r="V24" s="646"/>
      <c r="W24" s="646"/>
      <c r="X24" s="646"/>
      <c r="Y24" s="647"/>
      <c r="Z24" s="648">
        <v>1</v>
      </c>
      <c r="AA24" s="648"/>
      <c r="AB24" s="648"/>
      <c r="AC24" s="648"/>
      <c r="AD24" s="649" t="s">
        <v>139</v>
      </c>
      <c r="AE24" s="649"/>
      <c r="AF24" s="649"/>
      <c r="AG24" s="649"/>
      <c r="AH24" s="649"/>
      <c r="AI24" s="649"/>
      <c r="AJ24" s="649"/>
      <c r="AK24" s="649"/>
      <c r="AL24" s="650" t="s">
        <v>139</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139</v>
      </c>
      <c r="BP24" s="648"/>
      <c r="BQ24" s="648"/>
      <c r="BR24" s="648"/>
      <c r="BS24" s="654" t="s">
        <v>139</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104377545</v>
      </c>
      <c r="CS24" s="635"/>
      <c r="CT24" s="635"/>
      <c r="CU24" s="635"/>
      <c r="CV24" s="635"/>
      <c r="CW24" s="635"/>
      <c r="CX24" s="635"/>
      <c r="CY24" s="636"/>
      <c r="CZ24" s="639">
        <v>56.7</v>
      </c>
      <c r="DA24" s="640"/>
      <c r="DB24" s="640"/>
      <c r="DC24" s="659"/>
      <c r="DD24" s="681">
        <v>58588903</v>
      </c>
      <c r="DE24" s="635"/>
      <c r="DF24" s="635"/>
      <c r="DG24" s="635"/>
      <c r="DH24" s="635"/>
      <c r="DI24" s="635"/>
      <c r="DJ24" s="635"/>
      <c r="DK24" s="636"/>
      <c r="DL24" s="681">
        <v>58196047</v>
      </c>
      <c r="DM24" s="635"/>
      <c r="DN24" s="635"/>
      <c r="DO24" s="635"/>
      <c r="DP24" s="635"/>
      <c r="DQ24" s="635"/>
      <c r="DR24" s="635"/>
      <c r="DS24" s="635"/>
      <c r="DT24" s="635"/>
      <c r="DU24" s="635"/>
      <c r="DV24" s="636"/>
      <c r="DW24" s="639">
        <v>53</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139</v>
      </c>
      <c r="S25" s="646"/>
      <c r="T25" s="646"/>
      <c r="U25" s="646"/>
      <c r="V25" s="646"/>
      <c r="W25" s="646"/>
      <c r="X25" s="646"/>
      <c r="Y25" s="647"/>
      <c r="Z25" s="648" t="s">
        <v>139</v>
      </c>
      <c r="AA25" s="648"/>
      <c r="AB25" s="648"/>
      <c r="AC25" s="648"/>
      <c r="AD25" s="649" t="s">
        <v>139</v>
      </c>
      <c r="AE25" s="649"/>
      <c r="AF25" s="649"/>
      <c r="AG25" s="649"/>
      <c r="AH25" s="649"/>
      <c r="AI25" s="649"/>
      <c r="AJ25" s="649"/>
      <c r="AK25" s="649"/>
      <c r="AL25" s="650" t="s">
        <v>139</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139</v>
      </c>
      <c r="BP25" s="648"/>
      <c r="BQ25" s="648"/>
      <c r="BR25" s="648"/>
      <c r="BS25" s="654" t="s">
        <v>139</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25226125</v>
      </c>
      <c r="CS25" s="670"/>
      <c r="CT25" s="670"/>
      <c r="CU25" s="670"/>
      <c r="CV25" s="670"/>
      <c r="CW25" s="670"/>
      <c r="CX25" s="670"/>
      <c r="CY25" s="671"/>
      <c r="CZ25" s="650">
        <v>13.7</v>
      </c>
      <c r="DA25" s="682"/>
      <c r="DB25" s="682"/>
      <c r="DC25" s="684"/>
      <c r="DD25" s="654">
        <v>23026273</v>
      </c>
      <c r="DE25" s="670"/>
      <c r="DF25" s="670"/>
      <c r="DG25" s="670"/>
      <c r="DH25" s="670"/>
      <c r="DI25" s="670"/>
      <c r="DJ25" s="670"/>
      <c r="DK25" s="671"/>
      <c r="DL25" s="654">
        <v>22734816</v>
      </c>
      <c r="DM25" s="670"/>
      <c r="DN25" s="670"/>
      <c r="DO25" s="670"/>
      <c r="DP25" s="670"/>
      <c r="DQ25" s="670"/>
      <c r="DR25" s="670"/>
      <c r="DS25" s="670"/>
      <c r="DT25" s="670"/>
      <c r="DU25" s="670"/>
      <c r="DV25" s="671"/>
      <c r="DW25" s="650">
        <v>20.7</v>
      </c>
      <c r="DX25" s="682"/>
      <c r="DY25" s="682"/>
      <c r="DZ25" s="682"/>
      <c r="EA25" s="682"/>
      <c r="EB25" s="682"/>
      <c r="EC25" s="683"/>
    </row>
    <row r="26" spans="2:133" ht="11.25" customHeight="1" x14ac:dyDescent="0.15">
      <c r="B26" s="642" t="s">
        <v>296</v>
      </c>
      <c r="C26" s="643"/>
      <c r="D26" s="643"/>
      <c r="E26" s="643"/>
      <c r="F26" s="643"/>
      <c r="G26" s="643"/>
      <c r="H26" s="643"/>
      <c r="I26" s="643"/>
      <c r="J26" s="643"/>
      <c r="K26" s="643"/>
      <c r="L26" s="643"/>
      <c r="M26" s="643"/>
      <c r="N26" s="643"/>
      <c r="O26" s="643"/>
      <c r="P26" s="643"/>
      <c r="Q26" s="644"/>
      <c r="R26" s="645">
        <v>103875656</v>
      </c>
      <c r="S26" s="646"/>
      <c r="T26" s="646"/>
      <c r="U26" s="646"/>
      <c r="V26" s="646"/>
      <c r="W26" s="646"/>
      <c r="X26" s="646"/>
      <c r="Y26" s="647"/>
      <c r="Z26" s="648">
        <v>54.9</v>
      </c>
      <c r="AA26" s="648"/>
      <c r="AB26" s="648"/>
      <c r="AC26" s="648"/>
      <c r="AD26" s="649">
        <v>102056524</v>
      </c>
      <c r="AE26" s="649"/>
      <c r="AF26" s="649"/>
      <c r="AG26" s="649"/>
      <c r="AH26" s="649"/>
      <c r="AI26" s="649"/>
      <c r="AJ26" s="649"/>
      <c r="AK26" s="649"/>
      <c r="AL26" s="650">
        <v>99.8</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139</v>
      </c>
      <c r="BH26" s="646"/>
      <c r="BI26" s="646"/>
      <c r="BJ26" s="646"/>
      <c r="BK26" s="646"/>
      <c r="BL26" s="646"/>
      <c r="BM26" s="646"/>
      <c r="BN26" s="647"/>
      <c r="BO26" s="648" t="s">
        <v>139</v>
      </c>
      <c r="BP26" s="648"/>
      <c r="BQ26" s="648"/>
      <c r="BR26" s="648"/>
      <c r="BS26" s="654" t="s">
        <v>139</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17706710</v>
      </c>
      <c r="CS26" s="646"/>
      <c r="CT26" s="646"/>
      <c r="CU26" s="646"/>
      <c r="CV26" s="646"/>
      <c r="CW26" s="646"/>
      <c r="CX26" s="646"/>
      <c r="CY26" s="647"/>
      <c r="CZ26" s="650">
        <v>9.6</v>
      </c>
      <c r="DA26" s="682"/>
      <c r="DB26" s="682"/>
      <c r="DC26" s="684"/>
      <c r="DD26" s="654">
        <v>15977430</v>
      </c>
      <c r="DE26" s="646"/>
      <c r="DF26" s="646"/>
      <c r="DG26" s="646"/>
      <c r="DH26" s="646"/>
      <c r="DI26" s="646"/>
      <c r="DJ26" s="646"/>
      <c r="DK26" s="647"/>
      <c r="DL26" s="654" t="s">
        <v>139</v>
      </c>
      <c r="DM26" s="646"/>
      <c r="DN26" s="646"/>
      <c r="DO26" s="646"/>
      <c r="DP26" s="646"/>
      <c r="DQ26" s="646"/>
      <c r="DR26" s="646"/>
      <c r="DS26" s="646"/>
      <c r="DT26" s="646"/>
      <c r="DU26" s="646"/>
      <c r="DV26" s="647"/>
      <c r="DW26" s="650" t="s">
        <v>139</v>
      </c>
      <c r="DX26" s="682"/>
      <c r="DY26" s="682"/>
      <c r="DZ26" s="682"/>
      <c r="EA26" s="682"/>
      <c r="EB26" s="682"/>
      <c r="EC26" s="683"/>
    </row>
    <row r="27" spans="2:133" ht="11.25" customHeight="1" x14ac:dyDescent="0.15">
      <c r="B27" s="642" t="s">
        <v>299</v>
      </c>
      <c r="C27" s="643"/>
      <c r="D27" s="643"/>
      <c r="E27" s="643"/>
      <c r="F27" s="643"/>
      <c r="G27" s="643"/>
      <c r="H27" s="643"/>
      <c r="I27" s="643"/>
      <c r="J27" s="643"/>
      <c r="K27" s="643"/>
      <c r="L27" s="643"/>
      <c r="M27" s="643"/>
      <c r="N27" s="643"/>
      <c r="O27" s="643"/>
      <c r="P27" s="643"/>
      <c r="Q27" s="644"/>
      <c r="R27" s="645">
        <v>64655</v>
      </c>
      <c r="S27" s="646"/>
      <c r="T27" s="646"/>
      <c r="U27" s="646"/>
      <c r="V27" s="646"/>
      <c r="W27" s="646"/>
      <c r="X27" s="646"/>
      <c r="Y27" s="647"/>
      <c r="Z27" s="648">
        <v>0</v>
      </c>
      <c r="AA27" s="648"/>
      <c r="AB27" s="648"/>
      <c r="AC27" s="648"/>
      <c r="AD27" s="649">
        <v>64655</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70247131</v>
      </c>
      <c r="BH27" s="646"/>
      <c r="BI27" s="646"/>
      <c r="BJ27" s="646"/>
      <c r="BK27" s="646"/>
      <c r="BL27" s="646"/>
      <c r="BM27" s="646"/>
      <c r="BN27" s="647"/>
      <c r="BO27" s="648">
        <v>100</v>
      </c>
      <c r="BP27" s="648"/>
      <c r="BQ27" s="648"/>
      <c r="BR27" s="648"/>
      <c r="BS27" s="654">
        <v>1340190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63060435</v>
      </c>
      <c r="CS27" s="670"/>
      <c r="CT27" s="670"/>
      <c r="CU27" s="670"/>
      <c r="CV27" s="670"/>
      <c r="CW27" s="670"/>
      <c r="CX27" s="670"/>
      <c r="CY27" s="671"/>
      <c r="CZ27" s="650">
        <v>34.200000000000003</v>
      </c>
      <c r="DA27" s="682"/>
      <c r="DB27" s="682"/>
      <c r="DC27" s="684"/>
      <c r="DD27" s="654">
        <v>19692107</v>
      </c>
      <c r="DE27" s="670"/>
      <c r="DF27" s="670"/>
      <c r="DG27" s="670"/>
      <c r="DH27" s="670"/>
      <c r="DI27" s="670"/>
      <c r="DJ27" s="670"/>
      <c r="DK27" s="671"/>
      <c r="DL27" s="654">
        <v>19590708</v>
      </c>
      <c r="DM27" s="670"/>
      <c r="DN27" s="670"/>
      <c r="DO27" s="670"/>
      <c r="DP27" s="670"/>
      <c r="DQ27" s="670"/>
      <c r="DR27" s="670"/>
      <c r="DS27" s="670"/>
      <c r="DT27" s="670"/>
      <c r="DU27" s="670"/>
      <c r="DV27" s="671"/>
      <c r="DW27" s="650">
        <v>17.8</v>
      </c>
      <c r="DX27" s="682"/>
      <c r="DY27" s="682"/>
      <c r="DZ27" s="682"/>
      <c r="EA27" s="682"/>
      <c r="EB27" s="682"/>
      <c r="EC27" s="683"/>
    </row>
    <row r="28" spans="2:133" ht="11.25" customHeight="1" x14ac:dyDescent="0.15">
      <c r="B28" s="642" t="s">
        <v>302</v>
      </c>
      <c r="C28" s="643"/>
      <c r="D28" s="643"/>
      <c r="E28" s="643"/>
      <c r="F28" s="643"/>
      <c r="G28" s="643"/>
      <c r="H28" s="643"/>
      <c r="I28" s="643"/>
      <c r="J28" s="643"/>
      <c r="K28" s="643"/>
      <c r="L28" s="643"/>
      <c r="M28" s="643"/>
      <c r="N28" s="643"/>
      <c r="O28" s="643"/>
      <c r="P28" s="643"/>
      <c r="Q28" s="644"/>
      <c r="R28" s="645">
        <v>642435</v>
      </c>
      <c r="S28" s="646"/>
      <c r="T28" s="646"/>
      <c r="U28" s="646"/>
      <c r="V28" s="646"/>
      <c r="W28" s="646"/>
      <c r="X28" s="646"/>
      <c r="Y28" s="647"/>
      <c r="Z28" s="648">
        <v>0.3</v>
      </c>
      <c r="AA28" s="648"/>
      <c r="AB28" s="648"/>
      <c r="AC28" s="648"/>
      <c r="AD28" s="649" t="s">
        <v>139</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16090985</v>
      </c>
      <c r="CS28" s="646"/>
      <c r="CT28" s="646"/>
      <c r="CU28" s="646"/>
      <c r="CV28" s="646"/>
      <c r="CW28" s="646"/>
      <c r="CX28" s="646"/>
      <c r="CY28" s="647"/>
      <c r="CZ28" s="650">
        <v>8.6999999999999993</v>
      </c>
      <c r="DA28" s="682"/>
      <c r="DB28" s="682"/>
      <c r="DC28" s="684"/>
      <c r="DD28" s="654">
        <v>15870523</v>
      </c>
      <c r="DE28" s="646"/>
      <c r="DF28" s="646"/>
      <c r="DG28" s="646"/>
      <c r="DH28" s="646"/>
      <c r="DI28" s="646"/>
      <c r="DJ28" s="646"/>
      <c r="DK28" s="647"/>
      <c r="DL28" s="654">
        <v>15870523</v>
      </c>
      <c r="DM28" s="646"/>
      <c r="DN28" s="646"/>
      <c r="DO28" s="646"/>
      <c r="DP28" s="646"/>
      <c r="DQ28" s="646"/>
      <c r="DR28" s="646"/>
      <c r="DS28" s="646"/>
      <c r="DT28" s="646"/>
      <c r="DU28" s="646"/>
      <c r="DV28" s="647"/>
      <c r="DW28" s="650">
        <v>14.5</v>
      </c>
      <c r="DX28" s="682"/>
      <c r="DY28" s="682"/>
      <c r="DZ28" s="682"/>
      <c r="EA28" s="682"/>
      <c r="EB28" s="682"/>
      <c r="EC28" s="683"/>
    </row>
    <row r="29" spans="2:133" ht="11.25" customHeight="1" x14ac:dyDescent="0.15">
      <c r="B29" s="642" t="s">
        <v>304</v>
      </c>
      <c r="C29" s="643"/>
      <c r="D29" s="643"/>
      <c r="E29" s="643"/>
      <c r="F29" s="643"/>
      <c r="G29" s="643"/>
      <c r="H29" s="643"/>
      <c r="I29" s="643"/>
      <c r="J29" s="643"/>
      <c r="K29" s="643"/>
      <c r="L29" s="643"/>
      <c r="M29" s="643"/>
      <c r="N29" s="643"/>
      <c r="O29" s="643"/>
      <c r="P29" s="643"/>
      <c r="Q29" s="644"/>
      <c r="R29" s="645">
        <v>2360828</v>
      </c>
      <c r="S29" s="646"/>
      <c r="T29" s="646"/>
      <c r="U29" s="646"/>
      <c r="V29" s="646"/>
      <c r="W29" s="646"/>
      <c r="X29" s="646"/>
      <c r="Y29" s="647"/>
      <c r="Z29" s="648">
        <v>1.2</v>
      </c>
      <c r="AA29" s="648"/>
      <c r="AB29" s="648"/>
      <c r="AC29" s="648"/>
      <c r="AD29" s="649">
        <v>112321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16090985</v>
      </c>
      <c r="CS29" s="670"/>
      <c r="CT29" s="670"/>
      <c r="CU29" s="670"/>
      <c r="CV29" s="670"/>
      <c r="CW29" s="670"/>
      <c r="CX29" s="670"/>
      <c r="CY29" s="671"/>
      <c r="CZ29" s="650">
        <v>8.6999999999999993</v>
      </c>
      <c r="DA29" s="682"/>
      <c r="DB29" s="682"/>
      <c r="DC29" s="684"/>
      <c r="DD29" s="654">
        <v>15870523</v>
      </c>
      <c r="DE29" s="670"/>
      <c r="DF29" s="670"/>
      <c r="DG29" s="670"/>
      <c r="DH29" s="670"/>
      <c r="DI29" s="670"/>
      <c r="DJ29" s="670"/>
      <c r="DK29" s="671"/>
      <c r="DL29" s="654">
        <v>15870523</v>
      </c>
      <c r="DM29" s="670"/>
      <c r="DN29" s="670"/>
      <c r="DO29" s="670"/>
      <c r="DP29" s="670"/>
      <c r="DQ29" s="670"/>
      <c r="DR29" s="670"/>
      <c r="DS29" s="670"/>
      <c r="DT29" s="670"/>
      <c r="DU29" s="670"/>
      <c r="DV29" s="671"/>
      <c r="DW29" s="650">
        <v>14.5</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1008482</v>
      </c>
      <c r="S30" s="646"/>
      <c r="T30" s="646"/>
      <c r="U30" s="646"/>
      <c r="V30" s="646"/>
      <c r="W30" s="646"/>
      <c r="X30" s="646"/>
      <c r="Y30" s="647"/>
      <c r="Z30" s="648">
        <v>0.5</v>
      </c>
      <c r="AA30" s="648"/>
      <c r="AB30" s="648"/>
      <c r="AC30" s="648"/>
      <c r="AD30" s="649" t="s">
        <v>139</v>
      </c>
      <c r="AE30" s="649"/>
      <c r="AF30" s="649"/>
      <c r="AG30" s="649"/>
      <c r="AH30" s="649"/>
      <c r="AI30" s="649"/>
      <c r="AJ30" s="649"/>
      <c r="AK30" s="649"/>
      <c r="AL30" s="650" t="s">
        <v>139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15012773</v>
      </c>
      <c r="CS30" s="646"/>
      <c r="CT30" s="646"/>
      <c r="CU30" s="646"/>
      <c r="CV30" s="646"/>
      <c r="CW30" s="646"/>
      <c r="CX30" s="646"/>
      <c r="CY30" s="647"/>
      <c r="CZ30" s="650">
        <v>8.1999999999999993</v>
      </c>
      <c r="DA30" s="682"/>
      <c r="DB30" s="682"/>
      <c r="DC30" s="684"/>
      <c r="DD30" s="654">
        <v>14818904</v>
      </c>
      <c r="DE30" s="646"/>
      <c r="DF30" s="646"/>
      <c r="DG30" s="646"/>
      <c r="DH30" s="646"/>
      <c r="DI30" s="646"/>
      <c r="DJ30" s="646"/>
      <c r="DK30" s="647"/>
      <c r="DL30" s="654">
        <v>14818904</v>
      </c>
      <c r="DM30" s="646"/>
      <c r="DN30" s="646"/>
      <c r="DO30" s="646"/>
      <c r="DP30" s="646"/>
      <c r="DQ30" s="646"/>
      <c r="DR30" s="646"/>
      <c r="DS30" s="646"/>
      <c r="DT30" s="646"/>
      <c r="DU30" s="646"/>
      <c r="DV30" s="647"/>
      <c r="DW30" s="650">
        <v>13.5</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40660266</v>
      </c>
      <c r="S31" s="646"/>
      <c r="T31" s="646"/>
      <c r="U31" s="646"/>
      <c r="V31" s="646"/>
      <c r="W31" s="646"/>
      <c r="X31" s="646"/>
      <c r="Y31" s="647"/>
      <c r="Z31" s="648">
        <v>21.5</v>
      </c>
      <c r="AA31" s="648"/>
      <c r="AB31" s="648"/>
      <c r="AC31" s="648"/>
      <c r="AD31" s="649" t="s">
        <v>139</v>
      </c>
      <c r="AE31" s="649"/>
      <c r="AF31" s="649"/>
      <c r="AG31" s="649"/>
      <c r="AH31" s="649"/>
      <c r="AI31" s="649"/>
      <c r="AJ31" s="649"/>
      <c r="AK31" s="649"/>
      <c r="AL31" s="650" t="s">
        <v>139</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01">
        <v>99.5</v>
      </c>
      <c r="BH31" s="697"/>
      <c r="BI31" s="697"/>
      <c r="BJ31" s="697"/>
      <c r="BK31" s="697"/>
      <c r="BL31" s="697"/>
      <c r="BM31" s="640">
        <v>98.4</v>
      </c>
      <c r="BN31" s="697"/>
      <c r="BO31" s="697"/>
      <c r="BP31" s="697"/>
      <c r="BQ31" s="698"/>
      <c r="BR31" s="701">
        <v>99.5</v>
      </c>
      <c r="BS31" s="697"/>
      <c r="BT31" s="697"/>
      <c r="BU31" s="697"/>
      <c r="BV31" s="697"/>
      <c r="BW31" s="697"/>
      <c r="BX31" s="640">
        <v>98.2</v>
      </c>
      <c r="BY31" s="697"/>
      <c r="BZ31" s="697"/>
      <c r="CA31" s="697"/>
      <c r="CB31" s="698"/>
      <c r="CD31" s="693"/>
      <c r="CE31" s="694"/>
      <c r="CF31" s="660" t="s">
        <v>314</v>
      </c>
      <c r="CG31" s="661"/>
      <c r="CH31" s="661"/>
      <c r="CI31" s="661"/>
      <c r="CJ31" s="661"/>
      <c r="CK31" s="661"/>
      <c r="CL31" s="661"/>
      <c r="CM31" s="661"/>
      <c r="CN31" s="661"/>
      <c r="CO31" s="661"/>
      <c r="CP31" s="661"/>
      <c r="CQ31" s="662"/>
      <c r="CR31" s="645">
        <v>1078212</v>
      </c>
      <c r="CS31" s="670"/>
      <c r="CT31" s="670"/>
      <c r="CU31" s="670"/>
      <c r="CV31" s="670"/>
      <c r="CW31" s="670"/>
      <c r="CX31" s="670"/>
      <c r="CY31" s="671"/>
      <c r="CZ31" s="650">
        <v>0.6</v>
      </c>
      <c r="DA31" s="682"/>
      <c r="DB31" s="682"/>
      <c r="DC31" s="684"/>
      <c r="DD31" s="654">
        <v>1051619</v>
      </c>
      <c r="DE31" s="670"/>
      <c r="DF31" s="670"/>
      <c r="DG31" s="670"/>
      <c r="DH31" s="670"/>
      <c r="DI31" s="670"/>
      <c r="DJ31" s="670"/>
      <c r="DK31" s="671"/>
      <c r="DL31" s="654">
        <v>1051619</v>
      </c>
      <c r="DM31" s="670"/>
      <c r="DN31" s="670"/>
      <c r="DO31" s="670"/>
      <c r="DP31" s="670"/>
      <c r="DQ31" s="670"/>
      <c r="DR31" s="670"/>
      <c r="DS31" s="670"/>
      <c r="DT31" s="670"/>
      <c r="DU31" s="670"/>
      <c r="DV31" s="671"/>
      <c r="DW31" s="650">
        <v>1</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v>2768</v>
      </c>
      <c r="S32" s="646"/>
      <c r="T32" s="646"/>
      <c r="U32" s="646"/>
      <c r="V32" s="646"/>
      <c r="W32" s="646"/>
      <c r="X32" s="646"/>
      <c r="Y32" s="647"/>
      <c r="Z32" s="648">
        <v>0</v>
      </c>
      <c r="AA32" s="648"/>
      <c r="AB32" s="648"/>
      <c r="AC32" s="648"/>
      <c r="AD32" s="649">
        <v>2768</v>
      </c>
      <c r="AE32" s="649"/>
      <c r="AF32" s="649"/>
      <c r="AG32" s="649"/>
      <c r="AH32" s="649"/>
      <c r="AI32" s="649"/>
      <c r="AJ32" s="649"/>
      <c r="AK32" s="649"/>
      <c r="AL32" s="650">
        <v>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99.4</v>
      </c>
      <c r="BH32" s="670"/>
      <c r="BI32" s="670"/>
      <c r="BJ32" s="670"/>
      <c r="BK32" s="670"/>
      <c r="BL32" s="670"/>
      <c r="BM32" s="651">
        <v>98.3</v>
      </c>
      <c r="BN32" s="699"/>
      <c r="BO32" s="699"/>
      <c r="BP32" s="699"/>
      <c r="BQ32" s="700"/>
      <c r="BR32" s="711">
        <v>99.4</v>
      </c>
      <c r="BS32" s="670"/>
      <c r="BT32" s="670"/>
      <c r="BU32" s="670"/>
      <c r="BV32" s="670"/>
      <c r="BW32" s="670"/>
      <c r="BX32" s="651">
        <v>98.1</v>
      </c>
      <c r="BY32" s="699"/>
      <c r="BZ32" s="699"/>
      <c r="CA32" s="699"/>
      <c r="CB32" s="700"/>
      <c r="CD32" s="695"/>
      <c r="CE32" s="696"/>
      <c r="CF32" s="660" t="s">
        <v>318</v>
      </c>
      <c r="CG32" s="661"/>
      <c r="CH32" s="661"/>
      <c r="CI32" s="661"/>
      <c r="CJ32" s="661"/>
      <c r="CK32" s="661"/>
      <c r="CL32" s="661"/>
      <c r="CM32" s="661"/>
      <c r="CN32" s="661"/>
      <c r="CO32" s="661"/>
      <c r="CP32" s="661"/>
      <c r="CQ32" s="662"/>
      <c r="CR32" s="645" t="s">
        <v>139</v>
      </c>
      <c r="CS32" s="646"/>
      <c r="CT32" s="646"/>
      <c r="CU32" s="646"/>
      <c r="CV32" s="646"/>
      <c r="CW32" s="646"/>
      <c r="CX32" s="646"/>
      <c r="CY32" s="647"/>
      <c r="CZ32" s="650" t="s">
        <v>139</v>
      </c>
      <c r="DA32" s="682"/>
      <c r="DB32" s="682"/>
      <c r="DC32" s="684"/>
      <c r="DD32" s="654" t="s">
        <v>139</v>
      </c>
      <c r="DE32" s="646"/>
      <c r="DF32" s="646"/>
      <c r="DG32" s="646"/>
      <c r="DH32" s="646"/>
      <c r="DI32" s="646"/>
      <c r="DJ32" s="646"/>
      <c r="DK32" s="647"/>
      <c r="DL32" s="654" t="s">
        <v>139</v>
      </c>
      <c r="DM32" s="646"/>
      <c r="DN32" s="646"/>
      <c r="DO32" s="646"/>
      <c r="DP32" s="646"/>
      <c r="DQ32" s="646"/>
      <c r="DR32" s="646"/>
      <c r="DS32" s="646"/>
      <c r="DT32" s="646"/>
      <c r="DU32" s="646"/>
      <c r="DV32" s="647"/>
      <c r="DW32" s="650" t="s">
        <v>139</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14849525</v>
      </c>
      <c r="S33" s="646"/>
      <c r="T33" s="646"/>
      <c r="U33" s="646"/>
      <c r="V33" s="646"/>
      <c r="W33" s="646"/>
      <c r="X33" s="646"/>
      <c r="Y33" s="647"/>
      <c r="Z33" s="648">
        <v>7.9</v>
      </c>
      <c r="AA33" s="648"/>
      <c r="AB33" s="648"/>
      <c r="AC33" s="648"/>
      <c r="AD33" s="649" t="s">
        <v>139</v>
      </c>
      <c r="AE33" s="649"/>
      <c r="AF33" s="649"/>
      <c r="AG33" s="649"/>
      <c r="AH33" s="649"/>
      <c r="AI33" s="649"/>
      <c r="AJ33" s="649"/>
      <c r="AK33" s="649"/>
      <c r="AL33" s="650" t="s">
        <v>139</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99.5</v>
      </c>
      <c r="BH33" s="716"/>
      <c r="BI33" s="716"/>
      <c r="BJ33" s="716"/>
      <c r="BK33" s="716"/>
      <c r="BL33" s="716"/>
      <c r="BM33" s="717">
        <v>98.4</v>
      </c>
      <c r="BN33" s="716"/>
      <c r="BO33" s="716"/>
      <c r="BP33" s="716"/>
      <c r="BQ33" s="718"/>
      <c r="BR33" s="715">
        <v>99.6</v>
      </c>
      <c r="BS33" s="716"/>
      <c r="BT33" s="716"/>
      <c r="BU33" s="716"/>
      <c r="BV33" s="716"/>
      <c r="BW33" s="716"/>
      <c r="BX33" s="717">
        <v>98.2</v>
      </c>
      <c r="BY33" s="716"/>
      <c r="BZ33" s="716"/>
      <c r="CA33" s="716"/>
      <c r="CB33" s="718"/>
      <c r="CD33" s="660" t="s">
        <v>321</v>
      </c>
      <c r="CE33" s="661"/>
      <c r="CF33" s="661"/>
      <c r="CG33" s="661"/>
      <c r="CH33" s="661"/>
      <c r="CI33" s="661"/>
      <c r="CJ33" s="661"/>
      <c r="CK33" s="661"/>
      <c r="CL33" s="661"/>
      <c r="CM33" s="661"/>
      <c r="CN33" s="661"/>
      <c r="CO33" s="661"/>
      <c r="CP33" s="661"/>
      <c r="CQ33" s="662"/>
      <c r="CR33" s="645">
        <v>66192355</v>
      </c>
      <c r="CS33" s="670"/>
      <c r="CT33" s="670"/>
      <c r="CU33" s="670"/>
      <c r="CV33" s="670"/>
      <c r="CW33" s="670"/>
      <c r="CX33" s="670"/>
      <c r="CY33" s="671"/>
      <c r="CZ33" s="650">
        <v>35.9</v>
      </c>
      <c r="DA33" s="682"/>
      <c r="DB33" s="682"/>
      <c r="DC33" s="684"/>
      <c r="DD33" s="654">
        <v>51350448</v>
      </c>
      <c r="DE33" s="670"/>
      <c r="DF33" s="670"/>
      <c r="DG33" s="670"/>
      <c r="DH33" s="670"/>
      <c r="DI33" s="670"/>
      <c r="DJ33" s="670"/>
      <c r="DK33" s="671"/>
      <c r="DL33" s="654">
        <v>39971221</v>
      </c>
      <c r="DM33" s="670"/>
      <c r="DN33" s="670"/>
      <c r="DO33" s="670"/>
      <c r="DP33" s="670"/>
      <c r="DQ33" s="670"/>
      <c r="DR33" s="670"/>
      <c r="DS33" s="670"/>
      <c r="DT33" s="670"/>
      <c r="DU33" s="670"/>
      <c r="DV33" s="671"/>
      <c r="DW33" s="650">
        <v>36.4</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601494</v>
      </c>
      <c r="S34" s="646"/>
      <c r="T34" s="646"/>
      <c r="U34" s="646"/>
      <c r="V34" s="646"/>
      <c r="W34" s="646"/>
      <c r="X34" s="646"/>
      <c r="Y34" s="647"/>
      <c r="Z34" s="648">
        <v>0.3</v>
      </c>
      <c r="AA34" s="648"/>
      <c r="AB34" s="648"/>
      <c r="AC34" s="648"/>
      <c r="AD34" s="649">
        <v>27166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22923130</v>
      </c>
      <c r="CS34" s="646"/>
      <c r="CT34" s="646"/>
      <c r="CU34" s="646"/>
      <c r="CV34" s="646"/>
      <c r="CW34" s="646"/>
      <c r="CX34" s="646"/>
      <c r="CY34" s="647"/>
      <c r="CZ34" s="650">
        <v>12.4</v>
      </c>
      <c r="DA34" s="682"/>
      <c r="DB34" s="682"/>
      <c r="DC34" s="684"/>
      <c r="DD34" s="654">
        <v>18448281</v>
      </c>
      <c r="DE34" s="646"/>
      <c r="DF34" s="646"/>
      <c r="DG34" s="646"/>
      <c r="DH34" s="646"/>
      <c r="DI34" s="646"/>
      <c r="DJ34" s="646"/>
      <c r="DK34" s="647"/>
      <c r="DL34" s="654">
        <v>17105207</v>
      </c>
      <c r="DM34" s="646"/>
      <c r="DN34" s="646"/>
      <c r="DO34" s="646"/>
      <c r="DP34" s="646"/>
      <c r="DQ34" s="646"/>
      <c r="DR34" s="646"/>
      <c r="DS34" s="646"/>
      <c r="DT34" s="646"/>
      <c r="DU34" s="646"/>
      <c r="DV34" s="647"/>
      <c r="DW34" s="650">
        <v>15.6</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272681</v>
      </c>
      <c r="S35" s="646"/>
      <c r="T35" s="646"/>
      <c r="U35" s="646"/>
      <c r="V35" s="646"/>
      <c r="W35" s="646"/>
      <c r="X35" s="646"/>
      <c r="Y35" s="647"/>
      <c r="Z35" s="648">
        <v>0.1</v>
      </c>
      <c r="AA35" s="648"/>
      <c r="AB35" s="648"/>
      <c r="AC35" s="648"/>
      <c r="AD35" s="649" t="s">
        <v>139</v>
      </c>
      <c r="AE35" s="649"/>
      <c r="AF35" s="649"/>
      <c r="AG35" s="649"/>
      <c r="AH35" s="649"/>
      <c r="AI35" s="649"/>
      <c r="AJ35" s="649"/>
      <c r="AK35" s="649"/>
      <c r="AL35" s="650" t="s">
        <v>139</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1645312</v>
      </c>
      <c r="CS35" s="670"/>
      <c r="CT35" s="670"/>
      <c r="CU35" s="670"/>
      <c r="CV35" s="670"/>
      <c r="CW35" s="670"/>
      <c r="CX35" s="670"/>
      <c r="CY35" s="671"/>
      <c r="CZ35" s="650">
        <v>0.9</v>
      </c>
      <c r="DA35" s="682"/>
      <c r="DB35" s="682"/>
      <c r="DC35" s="684"/>
      <c r="DD35" s="654">
        <v>1342281</v>
      </c>
      <c r="DE35" s="670"/>
      <c r="DF35" s="670"/>
      <c r="DG35" s="670"/>
      <c r="DH35" s="670"/>
      <c r="DI35" s="670"/>
      <c r="DJ35" s="670"/>
      <c r="DK35" s="671"/>
      <c r="DL35" s="654">
        <v>1342281</v>
      </c>
      <c r="DM35" s="670"/>
      <c r="DN35" s="670"/>
      <c r="DO35" s="670"/>
      <c r="DP35" s="670"/>
      <c r="DQ35" s="670"/>
      <c r="DR35" s="670"/>
      <c r="DS35" s="670"/>
      <c r="DT35" s="670"/>
      <c r="DU35" s="670"/>
      <c r="DV35" s="671"/>
      <c r="DW35" s="650">
        <v>1.2</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2827522</v>
      </c>
      <c r="S36" s="646"/>
      <c r="T36" s="646"/>
      <c r="U36" s="646"/>
      <c r="V36" s="646"/>
      <c r="W36" s="646"/>
      <c r="X36" s="646"/>
      <c r="Y36" s="647"/>
      <c r="Z36" s="648">
        <v>1.5</v>
      </c>
      <c r="AA36" s="648"/>
      <c r="AB36" s="648"/>
      <c r="AC36" s="648"/>
      <c r="AD36" s="649" t="s">
        <v>139</v>
      </c>
      <c r="AE36" s="649"/>
      <c r="AF36" s="649"/>
      <c r="AG36" s="649"/>
      <c r="AH36" s="649"/>
      <c r="AI36" s="649"/>
      <c r="AJ36" s="649"/>
      <c r="AK36" s="649"/>
      <c r="AL36" s="650" t="s">
        <v>139</v>
      </c>
      <c r="AM36" s="651"/>
      <c r="AN36" s="651"/>
      <c r="AO36" s="652"/>
      <c r="AP36" s="235"/>
      <c r="AQ36" s="719" t="s">
        <v>329</v>
      </c>
      <c r="AR36" s="720"/>
      <c r="AS36" s="720"/>
      <c r="AT36" s="720"/>
      <c r="AU36" s="720"/>
      <c r="AV36" s="720"/>
      <c r="AW36" s="720"/>
      <c r="AX36" s="720"/>
      <c r="AY36" s="721"/>
      <c r="AZ36" s="634">
        <v>27370926</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3003482</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14009088</v>
      </c>
      <c r="CS36" s="646"/>
      <c r="CT36" s="646"/>
      <c r="CU36" s="646"/>
      <c r="CV36" s="646"/>
      <c r="CW36" s="646"/>
      <c r="CX36" s="646"/>
      <c r="CY36" s="647"/>
      <c r="CZ36" s="650">
        <v>7.6</v>
      </c>
      <c r="DA36" s="682"/>
      <c r="DB36" s="682"/>
      <c r="DC36" s="684"/>
      <c r="DD36" s="654">
        <v>11395978</v>
      </c>
      <c r="DE36" s="646"/>
      <c r="DF36" s="646"/>
      <c r="DG36" s="646"/>
      <c r="DH36" s="646"/>
      <c r="DI36" s="646"/>
      <c r="DJ36" s="646"/>
      <c r="DK36" s="647"/>
      <c r="DL36" s="654">
        <v>7134868</v>
      </c>
      <c r="DM36" s="646"/>
      <c r="DN36" s="646"/>
      <c r="DO36" s="646"/>
      <c r="DP36" s="646"/>
      <c r="DQ36" s="646"/>
      <c r="DR36" s="646"/>
      <c r="DS36" s="646"/>
      <c r="DT36" s="646"/>
      <c r="DU36" s="646"/>
      <c r="DV36" s="647"/>
      <c r="DW36" s="650">
        <v>6.5</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4406467</v>
      </c>
      <c r="S37" s="646"/>
      <c r="T37" s="646"/>
      <c r="U37" s="646"/>
      <c r="V37" s="646"/>
      <c r="W37" s="646"/>
      <c r="X37" s="646"/>
      <c r="Y37" s="647"/>
      <c r="Z37" s="648">
        <v>2.2999999999999998</v>
      </c>
      <c r="AA37" s="648"/>
      <c r="AB37" s="648"/>
      <c r="AC37" s="648"/>
      <c r="AD37" s="649" t="s">
        <v>139</v>
      </c>
      <c r="AE37" s="649"/>
      <c r="AF37" s="649"/>
      <c r="AG37" s="649"/>
      <c r="AH37" s="649"/>
      <c r="AI37" s="649"/>
      <c r="AJ37" s="649"/>
      <c r="AK37" s="649"/>
      <c r="AL37" s="650" t="s">
        <v>139</v>
      </c>
      <c r="AM37" s="651"/>
      <c r="AN37" s="651"/>
      <c r="AO37" s="652"/>
      <c r="AQ37" s="723" t="s">
        <v>333</v>
      </c>
      <c r="AR37" s="724"/>
      <c r="AS37" s="724"/>
      <c r="AT37" s="724"/>
      <c r="AU37" s="724"/>
      <c r="AV37" s="724"/>
      <c r="AW37" s="724"/>
      <c r="AX37" s="724"/>
      <c r="AY37" s="725"/>
      <c r="AZ37" s="645">
        <v>6320770</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1445939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1074613</v>
      </c>
      <c r="CS37" s="670"/>
      <c r="CT37" s="670"/>
      <c r="CU37" s="670"/>
      <c r="CV37" s="670"/>
      <c r="CW37" s="670"/>
      <c r="CX37" s="670"/>
      <c r="CY37" s="671"/>
      <c r="CZ37" s="650">
        <v>0.6</v>
      </c>
      <c r="DA37" s="682"/>
      <c r="DB37" s="682"/>
      <c r="DC37" s="684"/>
      <c r="DD37" s="654">
        <v>1024362</v>
      </c>
      <c r="DE37" s="670"/>
      <c r="DF37" s="670"/>
      <c r="DG37" s="670"/>
      <c r="DH37" s="670"/>
      <c r="DI37" s="670"/>
      <c r="DJ37" s="670"/>
      <c r="DK37" s="671"/>
      <c r="DL37" s="654">
        <v>1024362</v>
      </c>
      <c r="DM37" s="670"/>
      <c r="DN37" s="670"/>
      <c r="DO37" s="670"/>
      <c r="DP37" s="670"/>
      <c r="DQ37" s="670"/>
      <c r="DR37" s="670"/>
      <c r="DS37" s="670"/>
      <c r="DT37" s="670"/>
      <c r="DU37" s="670"/>
      <c r="DV37" s="671"/>
      <c r="DW37" s="650">
        <v>0.9</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5284369</v>
      </c>
      <c r="S38" s="646"/>
      <c r="T38" s="646"/>
      <c r="U38" s="646"/>
      <c r="V38" s="646"/>
      <c r="W38" s="646"/>
      <c r="X38" s="646"/>
      <c r="Y38" s="647"/>
      <c r="Z38" s="648">
        <v>2.8</v>
      </c>
      <c r="AA38" s="648"/>
      <c r="AB38" s="648"/>
      <c r="AC38" s="648"/>
      <c r="AD38" s="649">
        <v>29661</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682104</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68259</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20151249</v>
      </c>
      <c r="CS38" s="646"/>
      <c r="CT38" s="646"/>
      <c r="CU38" s="646"/>
      <c r="CV38" s="646"/>
      <c r="CW38" s="646"/>
      <c r="CX38" s="646"/>
      <c r="CY38" s="647"/>
      <c r="CZ38" s="650">
        <v>10.9</v>
      </c>
      <c r="DA38" s="682"/>
      <c r="DB38" s="682"/>
      <c r="DC38" s="684"/>
      <c r="DD38" s="654">
        <v>16105989</v>
      </c>
      <c r="DE38" s="646"/>
      <c r="DF38" s="646"/>
      <c r="DG38" s="646"/>
      <c r="DH38" s="646"/>
      <c r="DI38" s="646"/>
      <c r="DJ38" s="646"/>
      <c r="DK38" s="647"/>
      <c r="DL38" s="654">
        <v>14353817</v>
      </c>
      <c r="DM38" s="646"/>
      <c r="DN38" s="646"/>
      <c r="DO38" s="646"/>
      <c r="DP38" s="646"/>
      <c r="DQ38" s="646"/>
      <c r="DR38" s="646"/>
      <c r="DS38" s="646"/>
      <c r="DT38" s="646"/>
      <c r="DU38" s="646"/>
      <c r="DV38" s="647"/>
      <c r="DW38" s="650">
        <v>13.1</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v>12269200</v>
      </c>
      <c r="S39" s="646"/>
      <c r="T39" s="646"/>
      <c r="U39" s="646"/>
      <c r="V39" s="646"/>
      <c r="W39" s="646"/>
      <c r="X39" s="646"/>
      <c r="Y39" s="647"/>
      <c r="Z39" s="648">
        <v>6.5</v>
      </c>
      <c r="AA39" s="648"/>
      <c r="AB39" s="648"/>
      <c r="AC39" s="648"/>
      <c r="AD39" s="649" t="s">
        <v>139</v>
      </c>
      <c r="AE39" s="649"/>
      <c r="AF39" s="649"/>
      <c r="AG39" s="649"/>
      <c r="AH39" s="649"/>
      <c r="AI39" s="649"/>
      <c r="AJ39" s="649"/>
      <c r="AK39" s="649"/>
      <c r="AL39" s="650" t="s">
        <v>139</v>
      </c>
      <c r="AM39" s="651"/>
      <c r="AN39" s="651"/>
      <c r="AO39" s="652"/>
      <c r="AQ39" s="723" t="s">
        <v>341</v>
      </c>
      <c r="AR39" s="724"/>
      <c r="AS39" s="724"/>
      <c r="AT39" s="724"/>
      <c r="AU39" s="724"/>
      <c r="AV39" s="724"/>
      <c r="AW39" s="724"/>
      <c r="AX39" s="724"/>
      <c r="AY39" s="725"/>
      <c r="AZ39" s="645">
        <v>216555</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103311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2107688</v>
      </c>
      <c r="CS39" s="670"/>
      <c r="CT39" s="670"/>
      <c r="CU39" s="670"/>
      <c r="CV39" s="670"/>
      <c r="CW39" s="670"/>
      <c r="CX39" s="670"/>
      <c r="CY39" s="671"/>
      <c r="CZ39" s="650">
        <v>1.1000000000000001</v>
      </c>
      <c r="DA39" s="682"/>
      <c r="DB39" s="682"/>
      <c r="DC39" s="684"/>
      <c r="DD39" s="654">
        <v>2070937</v>
      </c>
      <c r="DE39" s="670"/>
      <c r="DF39" s="670"/>
      <c r="DG39" s="670"/>
      <c r="DH39" s="670"/>
      <c r="DI39" s="670"/>
      <c r="DJ39" s="670"/>
      <c r="DK39" s="671"/>
      <c r="DL39" s="654" t="s">
        <v>139</v>
      </c>
      <c r="DM39" s="670"/>
      <c r="DN39" s="670"/>
      <c r="DO39" s="670"/>
      <c r="DP39" s="670"/>
      <c r="DQ39" s="670"/>
      <c r="DR39" s="670"/>
      <c r="DS39" s="670"/>
      <c r="DT39" s="670"/>
      <c r="DU39" s="670"/>
      <c r="DV39" s="671"/>
      <c r="DW39" s="650" t="s">
        <v>139</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139</v>
      </c>
      <c r="S40" s="646"/>
      <c r="T40" s="646"/>
      <c r="U40" s="646"/>
      <c r="V40" s="646"/>
      <c r="W40" s="646"/>
      <c r="X40" s="646"/>
      <c r="Y40" s="647"/>
      <c r="Z40" s="648" t="s">
        <v>139</v>
      </c>
      <c r="AA40" s="648"/>
      <c r="AB40" s="648"/>
      <c r="AC40" s="648"/>
      <c r="AD40" s="649" t="s">
        <v>139</v>
      </c>
      <c r="AE40" s="649"/>
      <c r="AF40" s="649"/>
      <c r="AG40" s="649"/>
      <c r="AH40" s="649"/>
      <c r="AI40" s="649"/>
      <c r="AJ40" s="649"/>
      <c r="AK40" s="649"/>
      <c r="AL40" s="650" t="s">
        <v>139</v>
      </c>
      <c r="AM40" s="651"/>
      <c r="AN40" s="651"/>
      <c r="AO40" s="652"/>
      <c r="AQ40" s="723" t="s">
        <v>345</v>
      </c>
      <c r="AR40" s="724"/>
      <c r="AS40" s="724"/>
      <c r="AT40" s="724"/>
      <c r="AU40" s="724"/>
      <c r="AV40" s="724"/>
      <c r="AW40" s="724"/>
      <c r="AX40" s="724"/>
      <c r="AY40" s="725"/>
      <c r="AZ40" s="645">
        <v>178523</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84</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5355888</v>
      </c>
      <c r="CS40" s="646"/>
      <c r="CT40" s="646"/>
      <c r="CU40" s="646"/>
      <c r="CV40" s="646"/>
      <c r="CW40" s="646"/>
      <c r="CX40" s="646"/>
      <c r="CY40" s="647"/>
      <c r="CZ40" s="650">
        <v>2.9</v>
      </c>
      <c r="DA40" s="682"/>
      <c r="DB40" s="682"/>
      <c r="DC40" s="684"/>
      <c r="DD40" s="654">
        <v>1986982</v>
      </c>
      <c r="DE40" s="646"/>
      <c r="DF40" s="646"/>
      <c r="DG40" s="646"/>
      <c r="DH40" s="646"/>
      <c r="DI40" s="646"/>
      <c r="DJ40" s="646"/>
      <c r="DK40" s="647"/>
      <c r="DL40" s="654">
        <v>35048</v>
      </c>
      <c r="DM40" s="646"/>
      <c r="DN40" s="646"/>
      <c r="DO40" s="646"/>
      <c r="DP40" s="646"/>
      <c r="DQ40" s="646"/>
      <c r="DR40" s="646"/>
      <c r="DS40" s="646"/>
      <c r="DT40" s="646"/>
      <c r="DU40" s="646"/>
      <c r="DV40" s="647"/>
      <c r="DW40" s="650">
        <v>0</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v>7468000</v>
      </c>
      <c r="S41" s="646"/>
      <c r="T41" s="646"/>
      <c r="U41" s="646"/>
      <c r="V41" s="646"/>
      <c r="W41" s="646"/>
      <c r="X41" s="646"/>
      <c r="Y41" s="647"/>
      <c r="Z41" s="648">
        <v>3.9</v>
      </c>
      <c r="AA41" s="648"/>
      <c r="AB41" s="648"/>
      <c r="AC41" s="648"/>
      <c r="AD41" s="649" t="s">
        <v>139</v>
      </c>
      <c r="AE41" s="649"/>
      <c r="AF41" s="649"/>
      <c r="AG41" s="649"/>
      <c r="AH41" s="649"/>
      <c r="AI41" s="649"/>
      <c r="AJ41" s="649"/>
      <c r="AK41" s="649"/>
      <c r="AL41" s="650" t="s">
        <v>139</v>
      </c>
      <c r="AM41" s="651"/>
      <c r="AN41" s="651"/>
      <c r="AO41" s="652"/>
      <c r="AQ41" s="723" t="s">
        <v>350</v>
      </c>
      <c r="AR41" s="724"/>
      <c r="AS41" s="724"/>
      <c r="AT41" s="724"/>
      <c r="AU41" s="724"/>
      <c r="AV41" s="724"/>
      <c r="AW41" s="724"/>
      <c r="AX41" s="724"/>
      <c r="AY41" s="725"/>
      <c r="AZ41" s="645">
        <v>5494261</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t="s">
        <v>139</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139</v>
      </c>
      <c r="CS41" s="670"/>
      <c r="CT41" s="670"/>
      <c r="CU41" s="670"/>
      <c r="CV41" s="670"/>
      <c r="CW41" s="670"/>
      <c r="CX41" s="670"/>
      <c r="CY41" s="671"/>
      <c r="CZ41" s="650" t="s">
        <v>139</v>
      </c>
      <c r="DA41" s="682"/>
      <c r="DB41" s="682"/>
      <c r="DC41" s="684"/>
      <c r="DD41" s="654" t="s">
        <v>139</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189126348</v>
      </c>
      <c r="S42" s="731"/>
      <c r="T42" s="731"/>
      <c r="U42" s="731"/>
      <c r="V42" s="731"/>
      <c r="W42" s="731"/>
      <c r="X42" s="731"/>
      <c r="Y42" s="739"/>
      <c r="Z42" s="740">
        <v>100</v>
      </c>
      <c r="AA42" s="740"/>
      <c r="AB42" s="740"/>
      <c r="AC42" s="740"/>
      <c r="AD42" s="741">
        <v>102293095</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14478713</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356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13562528</v>
      </c>
      <c r="CS42" s="646"/>
      <c r="CT42" s="646"/>
      <c r="CU42" s="646"/>
      <c r="CV42" s="646"/>
      <c r="CW42" s="646"/>
      <c r="CX42" s="646"/>
      <c r="CY42" s="647"/>
      <c r="CZ42" s="650">
        <v>7.4</v>
      </c>
      <c r="DA42" s="651"/>
      <c r="DB42" s="651"/>
      <c r="DC42" s="663"/>
      <c r="DD42" s="654">
        <v>3249769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403543</v>
      </c>
      <c r="CS43" s="670"/>
      <c r="CT43" s="670"/>
      <c r="CU43" s="670"/>
      <c r="CV43" s="670"/>
      <c r="CW43" s="670"/>
      <c r="CX43" s="670"/>
      <c r="CY43" s="671"/>
      <c r="CZ43" s="650">
        <v>0.2</v>
      </c>
      <c r="DA43" s="682"/>
      <c r="DB43" s="682"/>
      <c r="DC43" s="684"/>
      <c r="DD43" s="654">
        <v>397800</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11684083</v>
      </c>
      <c r="CS44" s="646"/>
      <c r="CT44" s="646"/>
      <c r="CU44" s="646"/>
      <c r="CV44" s="646"/>
      <c r="CW44" s="646"/>
      <c r="CX44" s="646"/>
      <c r="CY44" s="647"/>
      <c r="CZ44" s="650">
        <v>6.3</v>
      </c>
      <c r="DA44" s="651"/>
      <c r="DB44" s="651"/>
      <c r="DC44" s="663"/>
      <c r="DD44" s="654">
        <v>3026569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6037554</v>
      </c>
      <c r="CS45" s="670"/>
      <c r="CT45" s="670"/>
      <c r="CU45" s="670"/>
      <c r="CV45" s="670"/>
      <c r="CW45" s="670"/>
      <c r="CX45" s="670"/>
      <c r="CY45" s="671"/>
      <c r="CZ45" s="650">
        <v>3.3</v>
      </c>
      <c r="DA45" s="682"/>
      <c r="DB45" s="682"/>
      <c r="DC45" s="684"/>
      <c r="DD45" s="654">
        <v>229987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4964159</v>
      </c>
      <c r="CS46" s="646"/>
      <c r="CT46" s="646"/>
      <c r="CU46" s="646"/>
      <c r="CV46" s="646"/>
      <c r="CW46" s="646"/>
      <c r="CX46" s="646"/>
      <c r="CY46" s="647"/>
      <c r="CZ46" s="650">
        <v>2.7</v>
      </c>
      <c r="DA46" s="651"/>
      <c r="DB46" s="651"/>
      <c r="DC46" s="663"/>
      <c r="DD46" s="654">
        <v>2635972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1878445</v>
      </c>
      <c r="CS47" s="670"/>
      <c r="CT47" s="670"/>
      <c r="CU47" s="670"/>
      <c r="CV47" s="670"/>
      <c r="CW47" s="670"/>
      <c r="CX47" s="670"/>
      <c r="CY47" s="671"/>
      <c r="CZ47" s="650">
        <v>1</v>
      </c>
      <c r="DA47" s="682"/>
      <c r="DB47" s="682"/>
      <c r="DC47" s="684"/>
      <c r="DD47" s="654">
        <v>223200</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139</v>
      </c>
      <c r="CS48" s="646"/>
      <c r="CT48" s="646"/>
      <c r="CU48" s="646"/>
      <c r="CV48" s="646"/>
      <c r="CW48" s="646"/>
      <c r="CX48" s="646"/>
      <c r="CY48" s="647"/>
      <c r="CZ48" s="650" t="s">
        <v>139</v>
      </c>
      <c r="DA48" s="651"/>
      <c r="DB48" s="651"/>
      <c r="DC48" s="663"/>
      <c r="DD48" s="654" t="s">
        <v>139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184132428</v>
      </c>
      <c r="CS49" s="716"/>
      <c r="CT49" s="716"/>
      <c r="CU49" s="716"/>
      <c r="CV49" s="716"/>
      <c r="CW49" s="716"/>
      <c r="CX49" s="716"/>
      <c r="CY49" s="747"/>
      <c r="CZ49" s="742">
        <v>100</v>
      </c>
      <c r="DA49" s="748"/>
      <c r="DB49" s="748"/>
      <c r="DC49" s="749"/>
      <c r="DD49" s="750">
        <v>113189120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ojjNbA9BRu+F/2NzSS2HEw88cUV/DCLetW9Wp0r6q6KvPXgDoIDUV5v2lqYJB+5rlEWnRtoHiiCLD9DhBZprQ==" saltValue="RBJjO/BoJoVtS28yKkUO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188434</v>
      </c>
      <c r="R7" s="781"/>
      <c r="S7" s="781"/>
      <c r="T7" s="781"/>
      <c r="U7" s="781"/>
      <c r="V7" s="781">
        <v>183828</v>
      </c>
      <c r="W7" s="781"/>
      <c r="X7" s="781"/>
      <c r="Y7" s="781"/>
      <c r="Z7" s="781"/>
      <c r="AA7" s="781">
        <v>4607</v>
      </c>
      <c r="AB7" s="781"/>
      <c r="AC7" s="781"/>
      <c r="AD7" s="781"/>
      <c r="AE7" s="782"/>
      <c r="AF7" s="783">
        <v>2585</v>
      </c>
      <c r="AG7" s="784"/>
      <c r="AH7" s="784"/>
      <c r="AI7" s="784"/>
      <c r="AJ7" s="785"/>
      <c r="AK7" s="820">
        <v>2726</v>
      </c>
      <c r="AL7" s="821"/>
      <c r="AM7" s="821"/>
      <c r="AN7" s="821"/>
      <c r="AO7" s="821"/>
      <c r="AP7" s="821">
        <v>177211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0</v>
      </c>
      <c r="CI7" s="818"/>
      <c r="CJ7" s="818"/>
      <c r="CK7" s="818"/>
      <c r="CL7" s="819"/>
      <c r="CM7" s="817">
        <v>698</v>
      </c>
      <c r="CN7" s="818"/>
      <c r="CO7" s="818"/>
      <c r="CP7" s="818"/>
      <c r="CQ7" s="819"/>
      <c r="CR7" s="817">
        <v>10</v>
      </c>
      <c r="CS7" s="818"/>
      <c r="CT7" s="818"/>
      <c r="CU7" s="818"/>
      <c r="CV7" s="819"/>
      <c r="CW7" s="817" t="s">
        <v>621</v>
      </c>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703</v>
      </c>
      <c r="R8" s="805"/>
      <c r="S8" s="805"/>
      <c r="T8" s="805"/>
      <c r="U8" s="805"/>
      <c r="V8" s="805">
        <v>343</v>
      </c>
      <c r="W8" s="805"/>
      <c r="X8" s="805"/>
      <c r="Y8" s="805"/>
      <c r="Z8" s="805"/>
      <c r="AA8" s="805">
        <v>360</v>
      </c>
      <c r="AB8" s="805"/>
      <c r="AC8" s="805"/>
      <c r="AD8" s="805"/>
      <c r="AE8" s="806"/>
      <c r="AF8" s="807" t="s">
        <v>139</v>
      </c>
      <c r="AG8" s="808"/>
      <c r="AH8" s="808"/>
      <c r="AI8" s="808"/>
      <c r="AJ8" s="809"/>
      <c r="AK8" s="810">
        <v>11</v>
      </c>
      <c r="AL8" s="811"/>
      <c r="AM8" s="811"/>
      <c r="AN8" s="811"/>
      <c r="AO8" s="811"/>
      <c r="AP8" s="811">
        <v>1645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602</v>
      </c>
      <c r="BT8" s="815"/>
      <c r="BU8" s="815"/>
      <c r="BV8" s="815"/>
      <c r="BW8" s="815"/>
      <c r="BX8" s="815"/>
      <c r="BY8" s="815"/>
      <c r="BZ8" s="815"/>
      <c r="CA8" s="815"/>
      <c r="CB8" s="815"/>
      <c r="CC8" s="815"/>
      <c r="CD8" s="815"/>
      <c r="CE8" s="815"/>
      <c r="CF8" s="815"/>
      <c r="CG8" s="816"/>
      <c r="CH8" s="827">
        <v>3</v>
      </c>
      <c r="CI8" s="828"/>
      <c r="CJ8" s="828"/>
      <c r="CK8" s="828"/>
      <c r="CL8" s="829"/>
      <c r="CM8" s="827">
        <v>548</v>
      </c>
      <c r="CN8" s="828"/>
      <c r="CO8" s="828"/>
      <c r="CP8" s="828"/>
      <c r="CQ8" s="829"/>
      <c r="CR8" s="827">
        <v>535</v>
      </c>
      <c r="CS8" s="828"/>
      <c r="CT8" s="828"/>
      <c r="CU8" s="828"/>
      <c r="CV8" s="829"/>
      <c r="CW8" s="827">
        <v>46</v>
      </c>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391</v>
      </c>
      <c r="C9" s="802"/>
      <c r="D9" s="802"/>
      <c r="E9" s="802"/>
      <c r="F9" s="802"/>
      <c r="G9" s="802"/>
      <c r="H9" s="802"/>
      <c r="I9" s="802"/>
      <c r="J9" s="802"/>
      <c r="K9" s="802"/>
      <c r="L9" s="802"/>
      <c r="M9" s="802"/>
      <c r="N9" s="802"/>
      <c r="O9" s="802"/>
      <c r="P9" s="803"/>
      <c r="Q9" s="804">
        <v>104</v>
      </c>
      <c r="R9" s="805"/>
      <c r="S9" s="805"/>
      <c r="T9" s="805"/>
      <c r="U9" s="805"/>
      <c r="V9" s="805">
        <v>77</v>
      </c>
      <c r="W9" s="805"/>
      <c r="X9" s="805"/>
      <c r="Y9" s="805"/>
      <c r="Z9" s="805"/>
      <c r="AA9" s="805">
        <v>27</v>
      </c>
      <c r="AB9" s="805"/>
      <c r="AC9" s="805"/>
      <c r="AD9" s="805"/>
      <c r="AE9" s="806"/>
      <c r="AF9" s="807">
        <v>27</v>
      </c>
      <c r="AG9" s="808"/>
      <c r="AH9" s="808"/>
      <c r="AI9" s="808"/>
      <c r="AJ9" s="809"/>
      <c r="AK9" s="810">
        <v>8</v>
      </c>
      <c r="AL9" s="811"/>
      <c r="AM9" s="811"/>
      <c r="AN9" s="811"/>
      <c r="AO9" s="811"/>
      <c r="AP9" s="811" t="s">
        <v>622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603</v>
      </c>
      <c r="BT9" s="815"/>
      <c r="BU9" s="815"/>
      <c r="BV9" s="815"/>
      <c r="BW9" s="815"/>
      <c r="BX9" s="815"/>
      <c r="BY9" s="815"/>
      <c r="BZ9" s="815"/>
      <c r="CA9" s="815"/>
      <c r="CB9" s="815"/>
      <c r="CC9" s="815"/>
      <c r="CD9" s="815"/>
      <c r="CE9" s="815"/>
      <c r="CF9" s="815"/>
      <c r="CG9" s="816"/>
      <c r="CH9" s="827" t="s">
        <v>621</v>
      </c>
      <c r="CI9" s="828"/>
      <c r="CJ9" s="828"/>
      <c r="CK9" s="828"/>
      <c r="CL9" s="829"/>
      <c r="CM9" s="827">
        <v>1000</v>
      </c>
      <c r="CN9" s="828"/>
      <c r="CO9" s="828"/>
      <c r="CP9" s="828"/>
      <c r="CQ9" s="829"/>
      <c r="CR9" s="827">
        <v>1000</v>
      </c>
      <c r="CS9" s="828"/>
      <c r="CT9" s="828"/>
      <c r="CU9" s="828"/>
      <c r="CV9" s="829"/>
      <c r="CW9" s="827">
        <v>63</v>
      </c>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392</v>
      </c>
      <c r="C10" s="802"/>
      <c r="D10" s="802"/>
      <c r="E10" s="802"/>
      <c r="F10" s="802"/>
      <c r="G10" s="802"/>
      <c r="H10" s="802"/>
      <c r="I10" s="802"/>
      <c r="J10" s="802"/>
      <c r="K10" s="802"/>
      <c r="L10" s="802"/>
      <c r="M10" s="802"/>
      <c r="N10" s="802"/>
      <c r="O10" s="802"/>
      <c r="P10" s="803"/>
      <c r="Q10" s="804">
        <v>22749</v>
      </c>
      <c r="R10" s="805"/>
      <c r="S10" s="805"/>
      <c r="T10" s="805"/>
      <c r="U10" s="805"/>
      <c r="V10" s="805">
        <v>22749</v>
      </c>
      <c r="W10" s="805"/>
      <c r="X10" s="805"/>
      <c r="Y10" s="805"/>
      <c r="Z10" s="805"/>
      <c r="AA10" s="805" t="s">
        <v>622</v>
      </c>
      <c r="AB10" s="805"/>
      <c r="AC10" s="805"/>
      <c r="AD10" s="805"/>
      <c r="AE10" s="806"/>
      <c r="AF10" s="807" t="s">
        <v>393</v>
      </c>
      <c r="AG10" s="808"/>
      <c r="AH10" s="808"/>
      <c r="AI10" s="808"/>
      <c r="AJ10" s="809"/>
      <c r="AK10" s="810">
        <v>16651</v>
      </c>
      <c r="AL10" s="811"/>
      <c r="AM10" s="811"/>
      <c r="AN10" s="811"/>
      <c r="AO10" s="811"/>
      <c r="AP10" s="811" t="s">
        <v>622</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604</v>
      </c>
      <c r="BT10" s="815"/>
      <c r="BU10" s="815"/>
      <c r="BV10" s="815"/>
      <c r="BW10" s="815"/>
      <c r="BX10" s="815"/>
      <c r="BY10" s="815"/>
      <c r="BZ10" s="815"/>
      <c r="CA10" s="815"/>
      <c r="CB10" s="815"/>
      <c r="CC10" s="815"/>
      <c r="CD10" s="815"/>
      <c r="CE10" s="815"/>
      <c r="CF10" s="815"/>
      <c r="CG10" s="816"/>
      <c r="CH10" s="827">
        <v>-2</v>
      </c>
      <c r="CI10" s="828"/>
      <c r="CJ10" s="828"/>
      <c r="CK10" s="828"/>
      <c r="CL10" s="829"/>
      <c r="CM10" s="827">
        <v>486</v>
      </c>
      <c r="CN10" s="828"/>
      <c r="CO10" s="828"/>
      <c r="CP10" s="828"/>
      <c r="CQ10" s="829"/>
      <c r="CR10" s="827">
        <v>500</v>
      </c>
      <c r="CS10" s="828"/>
      <c r="CT10" s="828"/>
      <c r="CU10" s="828"/>
      <c r="CV10" s="829"/>
      <c r="CW10" s="827">
        <v>2</v>
      </c>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605</v>
      </c>
      <c r="BT11" s="815"/>
      <c r="BU11" s="815"/>
      <c r="BV11" s="815"/>
      <c r="BW11" s="815"/>
      <c r="BX11" s="815"/>
      <c r="BY11" s="815"/>
      <c r="BZ11" s="815"/>
      <c r="CA11" s="815"/>
      <c r="CB11" s="815"/>
      <c r="CC11" s="815"/>
      <c r="CD11" s="815"/>
      <c r="CE11" s="815"/>
      <c r="CF11" s="815"/>
      <c r="CG11" s="816"/>
      <c r="CH11" s="827">
        <v>6</v>
      </c>
      <c r="CI11" s="828"/>
      <c r="CJ11" s="828"/>
      <c r="CK11" s="828"/>
      <c r="CL11" s="829"/>
      <c r="CM11" s="827">
        <v>509</v>
      </c>
      <c r="CN11" s="828"/>
      <c r="CO11" s="828"/>
      <c r="CP11" s="828"/>
      <c r="CQ11" s="829"/>
      <c r="CR11" s="827">
        <v>250</v>
      </c>
      <c r="CS11" s="828"/>
      <c r="CT11" s="828"/>
      <c r="CU11" s="828"/>
      <c r="CV11" s="829"/>
      <c r="CW11" s="827">
        <v>209</v>
      </c>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606</v>
      </c>
      <c r="BT12" s="815"/>
      <c r="BU12" s="815"/>
      <c r="BV12" s="815"/>
      <c r="BW12" s="815"/>
      <c r="BX12" s="815"/>
      <c r="BY12" s="815"/>
      <c r="BZ12" s="815"/>
      <c r="CA12" s="815"/>
      <c r="CB12" s="815"/>
      <c r="CC12" s="815"/>
      <c r="CD12" s="815"/>
      <c r="CE12" s="815"/>
      <c r="CF12" s="815"/>
      <c r="CG12" s="816"/>
      <c r="CH12" s="827">
        <v>-13</v>
      </c>
      <c r="CI12" s="828"/>
      <c r="CJ12" s="828"/>
      <c r="CK12" s="828"/>
      <c r="CL12" s="829"/>
      <c r="CM12" s="827">
        <v>861</v>
      </c>
      <c r="CN12" s="828"/>
      <c r="CO12" s="828"/>
      <c r="CP12" s="828"/>
      <c r="CQ12" s="829"/>
      <c r="CR12" s="827">
        <v>1150</v>
      </c>
      <c r="CS12" s="828"/>
      <c r="CT12" s="828"/>
      <c r="CU12" s="828"/>
      <c r="CV12" s="829"/>
      <c r="CW12" s="827">
        <v>65</v>
      </c>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195829</v>
      </c>
      <c r="R23" s="840"/>
      <c r="S23" s="840"/>
      <c r="T23" s="840"/>
      <c r="U23" s="840"/>
      <c r="V23" s="840">
        <v>190835</v>
      </c>
      <c r="W23" s="840"/>
      <c r="X23" s="840"/>
      <c r="Y23" s="840"/>
      <c r="Z23" s="840"/>
      <c r="AA23" s="840">
        <v>4994</v>
      </c>
      <c r="AB23" s="840"/>
      <c r="AC23" s="840"/>
      <c r="AD23" s="840"/>
      <c r="AE23" s="841"/>
      <c r="AF23" s="842">
        <v>2611</v>
      </c>
      <c r="AG23" s="840"/>
      <c r="AH23" s="840"/>
      <c r="AI23" s="840"/>
      <c r="AJ23" s="843"/>
      <c r="AK23" s="844"/>
      <c r="AL23" s="845"/>
      <c r="AM23" s="845"/>
      <c r="AN23" s="845"/>
      <c r="AO23" s="845"/>
      <c r="AP23" s="840">
        <v>178856</v>
      </c>
      <c r="AQ23" s="840"/>
      <c r="AR23" s="840"/>
      <c r="AS23" s="840"/>
      <c r="AT23" s="840"/>
      <c r="AU23" s="846"/>
      <c r="AV23" s="846"/>
      <c r="AW23" s="846"/>
      <c r="AX23" s="846"/>
      <c r="AY23" s="847"/>
      <c r="AZ23" s="855" t="s">
        <v>397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54228</v>
      </c>
      <c r="R28" s="869"/>
      <c r="S28" s="869"/>
      <c r="T28" s="869"/>
      <c r="U28" s="869"/>
      <c r="V28" s="869">
        <v>51224</v>
      </c>
      <c r="W28" s="869"/>
      <c r="X28" s="869"/>
      <c r="Y28" s="869"/>
      <c r="Z28" s="869"/>
      <c r="AA28" s="869">
        <v>3003</v>
      </c>
      <c r="AB28" s="869"/>
      <c r="AC28" s="869"/>
      <c r="AD28" s="869"/>
      <c r="AE28" s="870"/>
      <c r="AF28" s="871">
        <v>3003</v>
      </c>
      <c r="AG28" s="869"/>
      <c r="AH28" s="869"/>
      <c r="AI28" s="869"/>
      <c r="AJ28" s="872"/>
      <c r="AK28" s="873">
        <v>5494</v>
      </c>
      <c r="AL28" s="864"/>
      <c r="AM28" s="864"/>
      <c r="AN28" s="864"/>
      <c r="AO28" s="864"/>
      <c r="AP28" s="864" t="s">
        <v>623</v>
      </c>
      <c r="AQ28" s="864"/>
      <c r="AR28" s="864"/>
      <c r="AS28" s="864"/>
      <c r="AT28" s="864"/>
      <c r="AU28" s="864" t="s">
        <v>623</v>
      </c>
      <c r="AV28" s="864"/>
      <c r="AW28" s="864"/>
      <c r="AX28" s="864"/>
      <c r="AY28" s="864"/>
      <c r="AZ28" s="865" t="s">
        <v>623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49990</v>
      </c>
      <c r="R29" s="805"/>
      <c r="S29" s="805"/>
      <c r="T29" s="805"/>
      <c r="U29" s="805"/>
      <c r="V29" s="805">
        <v>49475</v>
      </c>
      <c r="W29" s="805"/>
      <c r="X29" s="805"/>
      <c r="Y29" s="805"/>
      <c r="Z29" s="805"/>
      <c r="AA29" s="805">
        <v>515</v>
      </c>
      <c r="AB29" s="805"/>
      <c r="AC29" s="805"/>
      <c r="AD29" s="805"/>
      <c r="AE29" s="806"/>
      <c r="AF29" s="807">
        <v>515</v>
      </c>
      <c r="AG29" s="808"/>
      <c r="AH29" s="808"/>
      <c r="AI29" s="808"/>
      <c r="AJ29" s="809"/>
      <c r="AK29" s="876">
        <v>7331</v>
      </c>
      <c r="AL29" s="877"/>
      <c r="AM29" s="877"/>
      <c r="AN29" s="877"/>
      <c r="AO29" s="877"/>
      <c r="AP29" s="877" t="s">
        <v>623</v>
      </c>
      <c r="AQ29" s="877"/>
      <c r="AR29" s="877"/>
      <c r="AS29" s="877"/>
      <c r="AT29" s="877"/>
      <c r="AU29" s="877" t="s">
        <v>623</v>
      </c>
      <c r="AV29" s="877"/>
      <c r="AW29" s="877"/>
      <c r="AX29" s="877"/>
      <c r="AY29" s="877"/>
      <c r="AZ29" s="878" t="s">
        <v>623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6792</v>
      </c>
      <c r="R30" s="805"/>
      <c r="S30" s="805"/>
      <c r="T30" s="805"/>
      <c r="U30" s="805"/>
      <c r="V30" s="805">
        <v>6259</v>
      </c>
      <c r="W30" s="805"/>
      <c r="X30" s="805"/>
      <c r="Y30" s="805"/>
      <c r="Z30" s="805"/>
      <c r="AA30" s="805">
        <v>533</v>
      </c>
      <c r="AB30" s="805"/>
      <c r="AC30" s="805"/>
      <c r="AD30" s="805"/>
      <c r="AE30" s="806"/>
      <c r="AF30" s="807">
        <v>533</v>
      </c>
      <c r="AG30" s="808"/>
      <c r="AH30" s="808"/>
      <c r="AI30" s="808"/>
      <c r="AJ30" s="809"/>
      <c r="AK30" s="876">
        <v>1460</v>
      </c>
      <c r="AL30" s="877"/>
      <c r="AM30" s="877"/>
      <c r="AN30" s="877"/>
      <c r="AO30" s="877"/>
      <c r="AP30" s="877" t="s">
        <v>623</v>
      </c>
      <c r="AQ30" s="877"/>
      <c r="AR30" s="877"/>
      <c r="AS30" s="877"/>
      <c r="AT30" s="877"/>
      <c r="AU30" s="877" t="s">
        <v>623</v>
      </c>
      <c r="AV30" s="877"/>
      <c r="AW30" s="877"/>
      <c r="AX30" s="877"/>
      <c r="AY30" s="877"/>
      <c r="AZ30" s="878" t="s">
        <v>623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38</v>
      </c>
      <c r="R31" s="805"/>
      <c r="S31" s="805"/>
      <c r="T31" s="805"/>
      <c r="U31" s="805"/>
      <c r="V31" s="805">
        <v>11</v>
      </c>
      <c r="W31" s="805"/>
      <c r="X31" s="805"/>
      <c r="Y31" s="805"/>
      <c r="Z31" s="805"/>
      <c r="AA31" s="805">
        <v>27</v>
      </c>
      <c r="AB31" s="805"/>
      <c r="AC31" s="805"/>
      <c r="AD31" s="805"/>
      <c r="AE31" s="806"/>
      <c r="AF31" s="807">
        <v>27</v>
      </c>
      <c r="AG31" s="808"/>
      <c r="AH31" s="808"/>
      <c r="AI31" s="808"/>
      <c r="AJ31" s="809"/>
      <c r="AK31" s="876" t="s">
        <v>623</v>
      </c>
      <c r="AL31" s="877"/>
      <c r="AM31" s="877"/>
      <c r="AN31" s="877"/>
      <c r="AO31" s="877"/>
      <c r="AP31" s="877">
        <v>159</v>
      </c>
      <c r="AQ31" s="877"/>
      <c r="AR31" s="877"/>
      <c r="AS31" s="877"/>
      <c r="AT31" s="877"/>
      <c r="AU31" s="877" t="s">
        <v>623</v>
      </c>
      <c r="AV31" s="877"/>
      <c r="AW31" s="877"/>
      <c r="AX31" s="877"/>
      <c r="AY31" s="877"/>
      <c r="AZ31" s="878" t="s">
        <v>623</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16366</v>
      </c>
      <c r="R32" s="805"/>
      <c r="S32" s="805"/>
      <c r="T32" s="805"/>
      <c r="U32" s="805"/>
      <c r="V32" s="805">
        <v>15761</v>
      </c>
      <c r="W32" s="805"/>
      <c r="X32" s="805"/>
      <c r="Y32" s="805"/>
      <c r="Z32" s="805"/>
      <c r="AA32" s="805">
        <v>605</v>
      </c>
      <c r="AB32" s="805"/>
      <c r="AC32" s="805"/>
      <c r="AD32" s="805"/>
      <c r="AE32" s="806"/>
      <c r="AF32" s="807">
        <v>605</v>
      </c>
      <c r="AG32" s="808"/>
      <c r="AH32" s="808"/>
      <c r="AI32" s="808"/>
      <c r="AJ32" s="809"/>
      <c r="AK32" s="876">
        <v>260</v>
      </c>
      <c r="AL32" s="877"/>
      <c r="AM32" s="877"/>
      <c r="AN32" s="877"/>
      <c r="AO32" s="877"/>
      <c r="AP32" s="877">
        <v>864</v>
      </c>
      <c r="AQ32" s="877"/>
      <c r="AR32" s="877"/>
      <c r="AS32" s="877"/>
      <c r="AT32" s="877"/>
      <c r="AU32" s="877">
        <v>3</v>
      </c>
      <c r="AV32" s="877"/>
      <c r="AW32" s="877"/>
      <c r="AX32" s="877"/>
      <c r="AY32" s="877"/>
      <c r="AZ32" s="878" t="s">
        <v>623</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8373</v>
      </c>
      <c r="R33" s="805"/>
      <c r="S33" s="805"/>
      <c r="T33" s="805"/>
      <c r="U33" s="805"/>
      <c r="V33" s="805">
        <v>6767</v>
      </c>
      <c r="W33" s="805"/>
      <c r="X33" s="805"/>
      <c r="Y33" s="805"/>
      <c r="Z33" s="805"/>
      <c r="AA33" s="805">
        <v>1606</v>
      </c>
      <c r="AB33" s="805"/>
      <c r="AC33" s="805"/>
      <c r="AD33" s="805"/>
      <c r="AE33" s="806"/>
      <c r="AF33" s="807">
        <v>12053</v>
      </c>
      <c r="AG33" s="808"/>
      <c r="AH33" s="808"/>
      <c r="AI33" s="808"/>
      <c r="AJ33" s="809"/>
      <c r="AK33" s="876">
        <v>682</v>
      </c>
      <c r="AL33" s="877"/>
      <c r="AM33" s="877"/>
      <c r="AN33" s="877"/>
      <c r="AO33" s="877"/>
      <c r="AP33" s="877">
        <v>11387</v>
      </c>
      <c r="AQ33" s="877"/>
      <c r="AR33" s="877"/>
      <c r="AS33" s="877"/>
      <c r="AT33" s="877"/>
      <c r="AU33" s="877">
        <v>313</v>
      </c>
      <c r="AV33" s="877"/>
      <c r="AW33" s="877"/>
      <c r="AX33" s="877"/>
      <c r="AY33" s="877"/>
      <c r="AZ33" s="878" t="s">
        <v>623</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278</v>
      </c>
      <c r="R34" s="805"/>
      <c r="S34" s="805"/>
      <c r="T34" s="805"/>
      <c r="U34" s="805"/>
      <c r="V34" s="805">
        <v>256</v>
      </c>
      <c r="W34" s="805"/>
      <c r="X34" s="805"/>
      <c r="Y34" s="805"/>
      <c r="Z34" s="805"/>
      <c r="AA34" s="805">
        <v>22</v>
      </c>
      <c r="AB34" s="805"/>
      <c r="AC34" s="805"/>
      <c r="AD34" s="805"/>
      <c r="AE34" s="806"/>
      <c r="AF34" s="807">
        <v>606</v>
      </c>
      <c r="AG34" s="808"/>
      <c r="AH34" s="808"/>
      <c r="AI34" s="808"/>
      <c r="AJ34" s="809"/>
      <c r="AK34" s="876">
        <v>217</v>
      </c>
      <c r="AL34" s="877"/>
      <c r="AM34" s="877"/>
      <c r="AN34" s="877"/>
      <c r="AO34" s="877"/>
      <c r="AP34" s="877">
        <v>511</v>
      </c>
      <c r="AQ34" s="877"/>
      <c r="AR34" s="877"/>
      <c r="AS34" s="877"/>
      <c r="AT34" s="877"/>
      <c r="AU34" s="877">
        <v>511</v>
      </c>
      <c r="AV34" s="877"/>
      <c r="AW34" s="877"/>
      <c r="AX34" s="877"/>
      <c r="AY34" s="877"/>
      <c r="AZ34" s="878" t="s">
        <v>623</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417</v>
      </c>
      <c r="C35" s="802"/>
      <c r="D35" s="802"/>
      <c r="E35" s="802"/>
      <c r="F35" s="802"/>
      <c r="G35" s="802"/>
      <c r="H35" s="802"/>
      <c r="I35" s="802"/>
      <c r="J35" s="802"/>
      <c r="K35" s="802"/>
      <c r="L35" s="802"/>
      <c r="M35" s="802"/>
      <c r="N35" s="802"/>
      <c r="O35" s="802"/>
      <c r="P35" s="803"/>
      <c r="Q35" s="804">
        <v>585</v>
      </c>
      <c r="R35" s="805"/>
      <c r="S35" s="805"/>
      <c r="T35" s="805"/>
      <c r="U35" s="805"/>
      <c r="V35" s="805">
        <v>380</v>
      </c>
      <c r="W35" s="805"/>
      <c r="X35" s="805"/>
      <c r="Y35" s="805"/>
      <c r="Z35" s="805"/>
      <c r="AA35" s="805">
        <v>205</v>
      </c>
      <c r="AB35" s="805"/>
      <c r="AC35" s="805"/>
      <c r="AD35" s="805"/>
      <c r="AE35" s="806"/>
      <c r="AF35" s="807">
        <v>2903</v>
      </c>
      <c r="AG35" s="808"/>
      <c r="AH35" s="808"/>
      <c r="AI35" s="808"/>
      <c r="AJ35" s="809"/>
      <c r="AK35" s="876">
        <v>1</v>
      </c>
      <c r="AL35" s="877"/>
      <c r="AM35" s="877"/>
      <c r="AN35" s="877"/>
      <c r="AO35" s="877"/>
      <c r="AP35" s="877">
        <v>710</v>
      </c>
      <c r="AQ35" s="877"/>
      <c r="AR35" s="877"/>
      <c r="AS35" s="877"/>
      <c r="AT35" s="877"/>
      <c r="AU35" s="877" t="s">
        <v>623</v>
      </c>
      <c r="AV35" s="877"/>
      <c r="AW35" s="877"/>
      <c r="AX35" s="877"/>
      <c r="AY35" s="877"/>
      <c r="AZ35" s="878" t="s">
        <v>623</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418</v>
      </c>
      <c r="C36" s="802"/>
      <c r="D36" s="802"/>
      <c r="E36" s="802"/>
      <c r="F36" s="802"/>
      <c r="G36" s="802"/>
      <c r="H36" s="802"/>
      <c r="I36" s="802"/>
      <c r="J36" s="802"/>
      <c r="K36" s="802"/>
      <c r="L36" s="802"/>
      <c r="M36" s="802"/>
      <c r="N36" s="802"/>
      <c r="O36" s="802"/>
      <c r="P36" s="803"/>
      <c r="Q36" s="804">
        <v>14157</v>
      </c>
      <c r="R36" s="805"/>
      <c r="S36" s="805"/>
      <c r="T36" s="805"/>
      <c r="U36" s="805"/>
      <c r="V36" s="805">
        <v>12622</v>
      </c>
      <c r="W36" s="805"/>
      <c r="X36" s="805"/>
      <c r="Y36" s="805"/>
      <c r="Z36" s="805"/>
      <c r="AA36" s="805">
        <v>1535</v>
      </c>
      <c r="AB36" s="805"/>
      <c r="AC36" s="805"/>
      <c r="AD36" s="805"/>
      <c r="AE36" s="806"/>
      <c r="AF36" s="807">
        <v>6772</v>
      </c>
      <c r="AG36" s="808"/>
      <c r="AH36" s="808"/>
      <c r="AI36" s="808"/>
      <c r="AJ36" s="809"/>
      <c r="AK36" s="876">
        <v>6320</v>
      </c>
      <c r="AL36" s="877"/>
      <c r="AM36" s="877"/>
      <c r="AN36" s="877"/>
      <c r="AO36" s="877"/>
      <c r="AP36" s="877">
        <v>122132</v>
      </c>
      <c r="AQ36" s="877"/>
      <c r="AR36" s="877"/>
      <c r="AS36" s="877"/>
      <c r="AT36" s="877"/>
      <c r="AU36" s="877">
        <v>79997</v>
      </c>
      <c r="AV36" s="877"/>
      <c r="AW36" s="877"/>
      <c r="AX36" s="877"/>
      <c r="AY36" s="877"/>
      <c r="AZ36" s="878" t="s">
        <v>623</v>
      </c>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419</v>
      </c>
      <c r="C37" s="802"/>
      <c r="D37" s="802"/>
      <c r="E37" s="802"/>
      <c r="F37" s="802"/>
      <c r="G37" s="802"/>
      <c r="H37" s="802"/>
      <c r="I37" s="802"/>
      <c r="J37" s="802"/>
      <c r="K37" s="802"/>
      <c r="L37" s="802"/>
      <c r="M37" s="802"/>
      <c r="N37" s="802"/>
      <c r="O37" s="802"/>
      <c r="P37" s="803"/>
      <c r="Q37" s="804">
        <v>35</v>
      </c>
      <c r="R37" s="805"/>
      <c r="S37" s="805"/>
      <c r="T37" s="805"/>
      <c r="U37" s="805"/>
      <c r="V37" s="805">
        <v>35</v>
      </c>
      <c r="W37" s="805"/>
      <c r="X37" s="805"/>
      <c r="Y37" s="805"/>
      <c r="Z37" s="805"/>
      <c r="AA37" s="805" t="s">
        <v>622</v>
      </c>
      <c r="AB37" s="805"/>
      <c r="AC37" s="805"/>
      <c r="AD37" s="805"/>
      <c r="AE37" s="806"/>
      <c r="AF37" s="807" t="s">
        <v>139</v>
      </c>
      <c r="AG37" s="808"/>
      <c r="AH37" s="808"/>
      <c r="AI37" s="808"/>
      <c r="AJ37" s="809"/>
      <c r="AK37" s="876">
        <v>22</v>
      </c>
      <c r="AL37" s="877"/>
      <c r="AM37" s="877"/>
      <c r="AN37" s="877"/>
      <c r="AO37" s="877"/>
      <c r="AP37" s="877" t="s">
        <v>623</v>
      </c>
      <c r="AQ37" s="877"/>
      <c r="AR37" s="877"/>
      <c r="AS37" s="877"/>
      <c r="AT37" s="877"/>
      <c r="AU37" s="877" t="s">
        <v>623</v>
      </c>
      <c r="AV37" s="877"/>
      <c r="AW37" s="877"/>
      <c r="AX37" s="877"/>
      <c r="AY37" s="877"/>
      <c r="AZ37" s="878" t="s">
        <v>623</v>
      </c>
      <c r="BA37" s="878"/>
      <c r="BB37" s="878"/>
      <c r="BC37" s="878"/>
      <c r="BD37" s="878"/>
      <c r="BE37" s="874" t="s">
        <v>420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421</v>
      </c>
      <c r="C38" s="802"/>
      <c r="D38" s="802"/>
      <c r="E38" s="802"/>
      <c r="F38" s="802"/>
      <c r="G38" s="802"/>
      <c r="H38" s="802"/>
      <c r="I38" s="802"/>
      <c r="J38" s="802"/>
      <c r="K38" s="802"/>
      <c r="L38" s="802"/>
      <c r="M38" s="802"/>
      <c r="N38" s="802"/>
      <c r="O38" s="802"/>
      <c r="P38" s="803"/>
      <c r="Q38" s="804">
        <v>624</v>
      </c>
      <c r="R38" s="805"/>
      <c r="S38" s="805"/>
      <c r="T38" s="805"/>
      <c r="U38" s="805"/>
      <c r="V38" s="805">
        <v>624</v>
      </c>
      <c r="W38" s="805"/>
      <c r="X38" s="805"/>
      <c r="Y38" s="805"/>
      <c r="Z38" s="805"/>
      <c r="AA38" s="805" t="s">
        <v>622</v>
      </c>
      <c r="AB38" s="805"/>
      <c r="AC38" s="805"/>
      <c r="AD38" s="805"/>
      <c r="AE38" s="806"/>
      <c r="AF38" s="807" t="s">
        <v>139</v>
      </c>
      <c r="AG38" s="808"/>
      <c r="AH38" s="808"/>
      <c r="AI38" s="808"/>
      <c r="AJ38" s="809"/>
      <c r="AK38" s="876">
        <v>179</v>
      </c>
      <c r="AL38" s="877"/>
      <c r="AM38" s="877"/>
      <c r="AN38" s="877"/>
      <c r="AO38" s="877"/>
      <c r="AP38" s="877">
        <v>94</v>
      </c>
      <c r="AQ38" s="877"/>
      <c r="AR38" s="877"/>
      <c r="AS38" s="877"/>
      <c r="AT38" s="877"/>
      <c r="AU38" s="877">
        <v>47</v>
      </c>
      <c r="AV38" s="877"/>
      <c r="AW38" s="877"/>
      <c r="AX38" s="877"/>
      <c r="AY38" s="877"/>
      <c r="AZ38" s="878" t="s">
        <v>623</v>
      </c>
      <c r="BA38" s="878"/>
      <c r="BB38" s="878"/>
      <c r="BC38" s="878"/>
      <c r="BD38" s="878"/>
      <c r="BE38" s="874" t="s">
        <v>420</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422</v>
      </c>
      <c r="C39" s="802"/>
      <c r="D39" s="802"/>
      <c r="E39" s="802"/>
      <c r="F39" s="802"/>
      <c r="G39" s="802"/>
      <c r="H39" s="802"/>
      <c r="I39" s="802"/>
      <c r="J39" s="802"/>
      <c r="K39" s="802"/>
      <c r="L39" s="802"/>
      <c r="M39" s="802"/>
      <c r="N39" s="802"/>
      <c r="O39" s="802"/>
      <c r="P39" s="803"/>
      <c r="Q39" s="804">
        <v>3</v>
      </c>
      <c r="R39" s="805"/>
      <c r="S39" s="805"/>
      <c r="T39" s="805"/>
      <c r="U39" s="805"/>
      <c r="V39" s="805">
        <v>3</v>
      </c>
      <c r="W39" s="805"/>
      <c r="X39" s="805"/>
      <c r="Y39" s="805"/>
      <c r="Z39" s="805"/>
      <c r="AA39" s="805" t="s">
        <v>622</v>
      </c>
      <c r="AB39" s="805"/>
      <c r="AC39" s="805"/>
      <c r="AD39" s="805"/>
      <c r="AE39" s="806"/>
      <c r="AF39" s="807" t="s">
        <v>139</v>
      </c>
      <c r="AG39" s="808"/>
      <c r="AH39" s="808"/>
      <c r="AI39" s="808"/>
      <c r="AJ39" s="809"/>
      <c r="AK39" s="876">
        <v>0</v>
      </c>
      <c r="AL39" s="877"/>
      <c r="AM39" s="877"/>
      <c r="AN39" s="877"/>
      <c r="AO39" s="877"/>
      <c r="AP39" s="877" t="s">
        <v>623</v>
      </c>
      <c r="AQ39" s="877"/>
      <c r="AR39" s="877"/>
      <c r="AS39" s="877"/>
      <c r="AT39" s="877"/>
      <c r="AU39" s="877" t="s">
        <v>623</v>
      </c>
      <c r="AV39" s="877"/>
      <c r="AW39" s="877"/>
      <c r="AX39" s="877"/>
      <c r="AY39" s="877"/>
      <c r="AZ39" s="878" t="s">
        <v>623</v>
      </c>
      <c r="BA39" s="878"/>
      <c r="BB39" s="878"/>
      <c r="BC39" s="878"/>
      <c r="BD39" s="878"/>
      <c r="BE39" s="874" t="s">
        <v>420</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t="s">
        <v>423</v>
      </c>
      <c r="C40" s="802"/>
      <c r="D40" s="802"/>
      <c r="E40" s="802"/>
      <c r="F40" s="802"/>
      <c r="G40" s="802"/>
      <c r="H40" s="802"/>
      <c r="I40" s="802"/>
      <c r="J40" s="802"/>
      <c r="K40" s="802"/>
      <c r="L40" s="802"/>
      <c r="M40" s="802"/>
      <c r="N40" s="802"/>
      <c r="O40" s="802"/>
      <c r="P40" s="803"/>
      <c r="Q40" s="804">
        <v>2650</v>
      </c>
      <c r="R40" s="805"/>
      <c r="S40" s="805"/>
      <c r="T40" s="805"/>
      <c r="U40" s="805"/>
      <c r="V40" s="805">
        <v>434</v>
      </c>
      <c r="W40" s="805"/>
      <c r="X40" s="805"/>
      <c r="Y40" s="805"/>
      <c r="Z40" s="805"/>
      <c r="AA40" s="805">
        <v>2217</v>
      </c>
      <c r="AB40" s="805"/>
      <c r="AC40" s="805"/>
      <c r="AD40" s="805"/>
      <c r="AE40" s="806"/>
      <c r="AF40" s="807">
        <v>2217</v>
      </c>
      <c r="AG40" s="808"/>
      <c r="AH40" s="808"/>
      <c r="AI40" s="808"/>
      <c r="AJ40" s="809"/>
      <c r="AK40" s="876" t="s">
        <v>623</v>
      </c>
      <c r="AL40" s="877"/>
      <c r="AM40" s="877"/>
      <c r="AN40" s="877"/>
      <c r="AO40" s="877"/>
      <c r="AP40" s="877" t="s">
        <v>623</v>
      </c>
      <c r="AQ40" s="877"/>
      <c r="AR40" s="877"/>
      <c r="AS40" s="877"/>
      <c r="AT40" s="877"/>
      <c r="AU40" s="877" t="s">
        <v>623</v>
      </c>
      <c r="AV40" s="877"/>
      <c r="AW40" s="877"/>
      <c r="AX40" s="877"/>
      <c r="AY40" s="877"/>
      <c r="AZ40" s="878" t="s">
        <v>623</v>
      </c>
      <c r="BA40" s="878"/>
      <c r="BB40" s="878"/>
      <c r="BC40" s="878"/>
      <c r="BD40" s="878"/>
      <c r="BE40" s="874" t="s">
        <v>420</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t="s">
        <v>424</v>
      </c>
      <c r="C41" s="802"/>
      <c r="D41" s="802"/>
      <c r="E41" s="802"/>
      <c r="F41" s="802"/>
      <c r="G41" s="802"/>
      <c r="H41" s="802"/>
      <c r="I41" s="802"/>
      <c r="J41" s="802"/>
      <c r="K41" s="802"/>
      <c r="L41" s="802"/>
      <c r="M41" s="802"/>
      <c r="N41" s="802"/>
      <c r="O41" s="802"/>
      <c r="P41" s="803"/>
      <c r="Q41" s="804">
        <v>1186</v>
      </c>
      <c r="R41" s="805"/>
      <c r="S41" s="805"/>
      <c r="T41" s="805"/>
      <c r="U41" s="805"/>
      <c r="V41" s="805">
        <v>1030</v>
      </c>
      <c r="W41" s="805"/>
      <c r="X41" s="805"/>
      <c r="Y41" s="805"/>
      <c r="Z41" s="805"/>
      <c r="AA41" s="805">
        <v>155</v>
      </c>
      <c r="AB41" s="805"/>
      <c r="AC41" s="805"/>
      <c r="AD41" s="805"/>
      <c r="AE41" s="806"/>
      <c r="AF41" s="807">
        <v>155</v>
      </c>
      <c r="AG41" s="808"/>
      <c r="AH41" s="808"/>
      <c r="AI41" s="808"/>
      <c r="AJ41" s="809"/>
      <c r="AK41" s="876">
        <v>192</v>
      </c>
      <c r="AL41" s="877"/>
      <c r="AM41" s="877"/>
      <c r="AN41" s="877"/>
      <c r="AO41" s="877"/>
      <c r="AP41" s="877">
        <v>984</v>
      </c>
      <c r="AQ41" s="877"/>
      <c r="AR41" s="877"/>
      <c r="AS41" s="877"/>
      <c r="AT41" s="877"/>
      <c r="AU41" s="877">
        <v>583</v>
      </c>
      <c r="AV41" s="877"/>
      <c r="AW41" s="877"/>
      <c r="AX41" s="877"/>
      <c r="AY41" s="877"/>
      <c r="AZ41" s="878" t="s">
        <v>623</v>
      </c>
      <c r="BA41" s="878"/>
      <c r="BB41" s="878"/>
      <c r="BC41" s="878"/>
      <c r="BD41" s="878"/>
      <c r="BE41" s="874" t="s">
        <v>420</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426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29389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428</v>
      </c>
      <c r="B66" s="787"/>
      <c r="C66" s="787"/>
      <c r="D66" s="787"/>
      <c r="E66" s="787"/>
      <c r="F66" s="787"/>
      <c r="G66" s="787"/>
      <c r="H66" s="787"/>
      <c r="I66" s="787"/>
      <c r="J66" s="787"/>
      <c r="K66" s="787"/>
      <c r="L66" s="787"/>
      <c r="M66" s="787"/>
      <c r="N66" s="787"/>
      <c r="O66" s="787"/>
      <c r="P66" s="788"/>
      <c r="Q66" s="763" t="s">
        <v>429</v>
      </c>
      <c r="R66" s="764"/>
      <c r="S66" s="764"/>
      <c r="T66" s="764"/>
      <c r="U66" s="765"/>
      <c r="V66" s="763" t="s">
        <v>430</v>
      </c>
      <c r="W66" s="764"/>
      <c r="X66" s="764"/>
      <c r="Y66" s="764"/>
      <c r="Z66" s="765"/>
      <c r="AA66" s="763" t="s">
        <v>431</v>
      </c>
      <c r="AB66" s="764"/>
      <c r="AC66" s="764"/>
      <c r="AD66" s="764"/>
      <c r="AE66" s="765"/>
      <c r="AF66" s="898" t="s">
        <v>432</v>
      </c>
      <c r="AG66" s="859"/>
      <c r="AH66" s="859"/>
      <c r="AI66" s="859"/>
      <c r="AJ66" s="899"/>
      <c r="AK66" s="763" t="s">
        <v>433</v>
      </c>
      <c r="AL66" s="787"/>
      <c r="AM66" s="787"/>
      <c r="AN66" s="787"/>
      <c r="AO66" s="788"/>
      <c r="AP66" s="763" t="s">
        <v>434</v>
      </c>
      <c r="AQ66" s="764"/>
      <c r="AR66" s="764"/>
      <c r="AS66" s="764"/>
      <c r="AT66" s="765"/>
      <c r="AU66" s="763" t="s">
        <v>435</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607</v>
      </c>
      <c r="C68" s="916"/>
      <c r="D68" s="916"/>
      <c r="E68" s="916"/>
      <c r="F68" s="916"/>
      <c r="G68" s="916"/>
      <c r="H68" s="916"/>
      <c r="I68" s="916"/>
      <c r="J68" s="916"/>
      <c r="K68" s="916"/>
      <c r="L68" s="916"/>
      <c r="M68" s="916"/>
      <c r="N68" s="916"/>
      <c r="O68" s="916"/>
      <c r="P68" s="917"/>
      <c r="Q68" s="918">
        <v>519</v>
      </c>
      <c r="R68" s="912"/>
      <c r="S68" s="912"/>
      <c r="T68" s="912"/>
      <c r="U68" s="912"/>
      <c r="V68" s="912">
        <v>459</v>
      </c>
      <c r="W68" s="912"/>
      <c r="X68" s="912"/>
      <c r="Y68" s="912"/>
      <c r="Z68" s="912"/>
      <c r="AA68" s="912">
        <v>60</v>
      </c>
      <c r="AB68" s="912"/>
      <c r="AC68" s="912"/>
      <c r="AD68" s="912"/>
      <c r="AE68" s="912"/>
      <c r="AF68" s="912">
        <v>60</v>
      </c>
      <c r="AG68" s="912"/>
      <c r="AH68" s="912"/>
      <c r="AI68" s="912"/>
      <c r="AJ68" s="912"/>
      <c r="AK68" s="912" t="s">
        <v>623</v>
      </c>
      <c r="AL68" s="912"/>
      <c r="AM68" s="912"/>
      <c r="AN68" s="912"/>
      <c r="AO68" s="912"/>
      <c r="AP68" s="912" t="s">
        <v>623</v>
      </c>
      <c r="AQ68" s="912"/>
      <c r="AR68" s="912"/>
      <c r="AS68" s="912"/>
      <c r="AT68" s="912"/>
      <c r="AU68" s="912" t="s">
        <v>623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608</v>
      </c>
      <c r="C69" s="920"/>
      <c r="D69" s="920"/>
      <c r="E69" s="920"/>
      <c r="F69" s="920"/>
      <c r="G69" s="920"/>
      <c r="H69" s="920"/>
      <c r="I69" s="920"/>
      <c r="J69" s="920"/>
      <c r="K69" s="920"/>
      <c r="L69" s="920"/>
      <c r="M69" s="920"/>
      <c r="N69" s="920"/>
      <c r="O69" s="920"/>
      <c r="P69" s="921"/>
      <c r="Q69" s="922">
        <v>73</v>
      </c>
      <c r="R69" s="877"/>
      <c r="S69" s="877"/>
      <c r="T69" s="877"/>
      <c r="U69" s="877"/>
      <c r="V69" s="877">
        <v>46</v>
      </c>
      <c r="W69" s="877"/>
      <c r="X69" s="877"/>
      <c r="Y69" s="877"/>
      <c r="Z69" s="877"/>
      <c r="AA69" s="877">
        <v>27</v>
      </c>
      <c r="AB69" s="877"/>
      <c r="AC69" s="877"/>
      <c r="AD69" s="877"/>
      <c r="AE69" s="877"/>
      <c r="AF69" s="877">
        <v>27</v>
      </c>
      <c r="AG69" s="877"/>
      <c r="AH69" s="877"/>
      <c r="AI69" s="877"/>
      <c r="AJ69" s="877"/>
      <c r="AK69" s="877" t="s">
        <v>623</v>
      </c>
      <c r="AL69" s="877"/>
      <c r="AM69" s="877"/>
      <c r="AN69" s="877"/>
      <c r="AO69" s="877"/>
      <c r="AP69" s="877" t="s">
        <v>623</v>
      </c>
      <c r="AQ69" s="877"/>
      <c r="AR69" s="877"/>
      <c r="AS69" s="877"/>
      <c r="AT69" s="877"/>
      <c r="AU69" s="877" t="s">
        <v>623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609</v>
      </c>
      <c r="C70" s="920"/>
      <c r="D70" s="920"/>
      <c r="E70" s="920"/>
      <c r="F70" s="920"/>
      <c r="G70" s="920"/>
      <c r="H70" s="920"/>
      <c r="I70" s="920"/>
      <c r="J70" s="920"/>
      <c r="K70" s="920"/>
      <c r="L70" s="920"/>
      <c r="M70" s="920"/>
      <c r="N70" s="920"/>
      <c r="O70" s="920"/>
      <c r="P70" s="921"/>
      <c r="Q70" s="922">
        <v>484</v>
      </c>
      <c r="R70" s="877"/>
      <c r="S70" s="877"/>
      <c r="T70" s="877"/>
      <c r="U70" s="877"/>
      <c r="V70" s="877">
        <v>395</v>
      </c>
      <c r="W70" s="877"/>
      <c r="X70" s="877"/>
      <c r="Y70" s="877"/>
      <c r="Z70" s="877"/>
      <c r="AA70" s="877">
        <v>88</v>
      </c>
      <c r="AB70" s="877"/>
      <c r="AC70" s="877"/>
      <c r="AD70" s="877"/>
      <c r="AE70" s="877"/>
      <c r="AF70" s="877">
        <v>79</v>
      </c>
      <c r="AG70" s="877"/>
      <c r="AH70" s="877"/>
      <c r="AI70" s="877"/>
      <c r="AJ70" s="877"/>
      <c r="AK70" s="877" t="s">
        <v>623</v>
      </c>
      <c r="AL70" s="877"/>
      <c r="AM70" s="877"/>
      <c r="AN70" s="877"/>
      <c r="AO70" s="877"/>
      <c r="AP70" s="877" t="s">
        <v>623</v>
      </c>
      <c r="AQ70" s="877"/>
      <c r="AR70" s="877"/>
      <c r="AS70" s="877"/>
      <c r="AT70" s="877"/>
      <c r="AU70" s="877" t="s">
        <v>623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610</v>
      </c>
      <c r="C71" s="920"/>
      <c r="D71" s="920"/>
      <c r="E71" s="920"/>
      <c r="F71" s="920"/>
      <c r="G71" s="920"/>
      <c r="H71" s="920"/>
      <c r="I71" s="920"/>
      <c r="J71" s="920"/>
      <c r="K71" s="920"/>
      <c r="L71" s="920"/>
      <c r="M71" s="920"/>
      <c r="N71" s="920"/>
      <c r="O71" s="920"/>
      <c r="P71" s="921"/>
      <c r="Q71" s="922">
        <v>621</v>
      </c>
      <c r="R71" s="877"/>
      <c r="S71" s="877"/>
      <c r="T71" s="877"/>
      <c r="U71" s="877"/>
      <c r="V71" s="877">
        <v>563</v>
      </c>
      <c r="W71" s="877"/>
      <c r="X71" s="877"/>
      <c r="Y71" s="877"/>
      <c r="Z71" s="877"/>
      <c r="AA71" s="877">
        <v>58</v>
      </c>
      <c r="AB71" s="877"/>
      <c r="AC71" s="877"/>
      <c r="AD71" s="877"/>
      <c r="AE71" s="877"/>
      <c r="AF71" s="877">
        <v>58</v>
      </c>
      <c r="AG71" s="877"/>
      <c r="AH71" s="877"/>
      <c r="AI71" s="877"/>
      <c r="AJ71" s="877"/>
      <c r="AK71" s="877" t="s">
        <v>623</v>
      </c>
      <c r="AL71" s="877"/>
      <c r="AM71" s="877"/>
      <c r="AN71" s="877"/>
      <c r="AO71" s="877"/>
      <c r="AP71" s="877" t="s">
        <v>623</v>
      </c>
      <c r="AQ71" s="877"/>
      <c r="AR71" s="877"/>
      <c r="AS71" s="877"/>
      <c r="AT71" s="877"/>
      <c r="AU71" s="877" t="s">
        <v>623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611</v>
      </c>
      <c r="C72" s="920"/>
      <c r="D72" s="920"/>
      <c r="E72" s="920"/>
      <c r="F72" s="920"/>
      <c r="G72" s="920"/>
      <c r="H72" s="920"/>
      <c r="I72" s="920"/>
      <c r="J72" s="920"/>
      <c r="K72" s="920"/>
      <c r="L72" s="920"/>
      <c r="M72" s="920"/>
      <c r="N72" s="920"/>
      <c r="O72" s="920"/>
      <c r="P72" s="921"/>
      <c r="Q72" s="922">
        <v>1318</v>
      </c>
      <c r="R72" s="877"/>
      <c r="S72" s="877"/>
      <c r="T72" s="877"/>
      <c r="U72" s="877"/>
      <c r="V72" s="877">
        <v>1245</v>
      </c>
      <c r="W72" s="877"/>
      <c r="X72" s="877"/>
      <c r="Y72" s="877"/>
      <c r="Z72" s="877"/>
      <c r="AA72" s="877">
        <v>74</v>
      </c>
      <c r="AB72" s="877"/>
      <c r="AC72" s="877"/>
      <c r="AD72" s="877"/>
      <c r="AE72" s="877"/>
      <c r="AF72" s="877">
        <v>74</v>
      </c>
      <c r="AG72" s="877"/>
      <c r="AH72" s="877"/>
      <c r="AI72" s="877"/>
      <c r="AJ72" s="877"/>
      <c r="AK72" s="877">
        <v>280</v>
      </c>
      <c r="AL72" s="877"/>
      <c r="AM72" s="877"/>
      <c r="AN72" s="877"/>
      <c r="AO72" s="877"/>
      <c r="AP72" s="877">
        <v>2560</v>
      </c>
      <c r="AQ72" s="877"/>
      <c r="AR72" s="877"/>
      <c r="AS72" s="877"/>
      <c r="AT72" s="877"/>
      <c r="AU72" s="877" t="s">
        <v>623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612</v>
      </c>
      <c r="C73" s="920"/>
      <c r="D73" s="920"/>
      <c r="E73" s="920"/>
      <c r="F73" s="920"/>
      <c r="G73" s="920"/>
      <c r="H73" s="920"/>
      <c r="I73" s="920"/>
      <c r="J73" s="920"/>
      <c r="K73" s="920"/>
      <c r="L73" s="920"/>
      <c r="M73" s="920"/>
      <c r="N73" s="920"/>
      <c r="O73" s="920"/>
      <c r="P73" s="921"/>
      <c r="Q73" s="922">
        <v>65</v>
      </c>
      <c r="R73" s="877"/>
      <c r="S73" s="877"/>
      <c r="T73" s="877"/>
      <c r="U73" s="877"/>
      <c r="V73" s="877">
        <v>7</v>
      </c>
      <c r="W73" s="877"/>
      <c r="X73" s="877"/>
      <c r="Y73" s="877"/>
      <c r="Z73" s="877"/>
      <c r="AA73" s="877">
        <v>57</v>
      </c>
      <c r="AB73" s="877"/>
      <c r="AC73" s="877"/>
      <c r="AD73" s="877"/>
      <c r="AE73" s="877"/>
      <c r="AF73" s="877">
        <v>57</v>
      </c>
      <c r="AG73" s="877"/>
      <c r="AH73" s="877"/>
      <c r="AI73" s="877"/>
      <c r="AJ73" s="877"/>
      <c r="AK73" s="877" t="s">
        <v>623</v>
      </c>
      <c r="AL73" s="877"/>
      <c r="AM73" s="877"/>
      <c r="AN73" s="877"/>
      <c r="AO73" s="877"/>
      <c r="AP73" s="877" t="s">
        <v>623</v>
      </c>
      <c r="AQ73" s="877"/>
      <c r="AR73" s="877"/>
      <c r="AS73" s="877"/>
      <c r="AT73" s="877"/>
      <c r="AU73" s="877" t="s">
        <v>623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613</v>
      </c>
      <c r="C74" s="920"/>
      <c r="D74" s="920"/>
      <c r="E74" s="920"/>
      <c r="F74" s="920"/>
      <c r="G74" s="920"/>
      <c r="H74" s="920"/>
      <c r="I74" s="920"/>
      <c r="J74" s="920"/>
      <c r="K74" s="920"/>
      <c r="L74" s="920"/>
      <c r="M74" s="920"/>
      <c r="N74" s="920"/>
      <c r="O74" s="920"/>
      <c r="P74" s="921"/>
      <c r="Q74" s="922">
        <v>145</v>
      </c>
      <c r="R74" s="877"/>
      <c r="S74" s="877"/>
      <c r="T74" s="877"/>
      <c r="U74" s="877"/>
      <c r="V74" s="877">
        <v>91</v>
      </c>
      <c r="W74" s="877"/>
      <c r="X74" s="877"/>
      <c r="Y74" s="877"/>
      <c r="Z74" s="877"/>
      <c r="AA74" s="877">
        <v>54</v>
      </c>
      <c r="AB74" s="877"/>
      <c r="AC74" s="877"/>
      <c r="AD74" s="877"/>
      <c r="AE74" s="877"/>
      <c r="AF74" s="877">
        <v>54</v>
      </c>
      <c r="AG74" s="877"/>
      <c r="AH74" s="877"/>
      <c r="AI74" s="877"/>
      <c r="AJ74" s="877"/>
      <c r="AK74" s="877" t="s">
        <v>623</v>
      </c>
      <c r="AL74" s="877"/>
      <c r="AM74" s="877"/>
      <c r="AN74" s="877"/>
      <c r="AO74" s="877"/>
      <c r="AP74" s="877" t="s">
        <v>623</v>
      </c>
      <c r="AQ74" s="877"/>
      <c r="AR74" s="877"/>
      <c r="AS74" s="877"/>
      <c r="AT74" s="877"/>
      <c r="AU74" s="877" t="s">
        <v>623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614</v>
      </c>
      <c r="C75" s="920"/>
      <c r="D75" s="920"/>
      <c r="E75" s="920"/>
      <c r="F75" s="920"/>
      <c r="G75" s="920"/>
      <c r="H75" s="920"/>
      <c r="I75" s="920"/>
      <c r="J75" s="920"/>
      <c r="K75" s="920"/>
      <c r="L75" s="920"/>
      <c r="M75" s="920"/>
      <c r="N75" s="920"/>
      <c r="O75" s="920"/>
      <c r="P75" s="921"/>
      <c r="Q75" s="925">
        <v>83</v>
      </c>
      <c r="R75" s="926"/>
      <c r="S75" s="926"/>
      <c r="T75" s="926"/>
      <c r="U75" s="876"/>
      <c r="V75" s="927">
        <v>72</v>
      </c>
      <c r="W75" s="926"/>
      <c r="X75" s="926"/>
      <c r="Y75" s="926"/>
      <c r="Z75" s="876"/>
      <c r="AA75" s="927">
        <v>11</v>
      </c>
      <c r="AB75" s="926"/>
      <c r="AC75" s="926"/>
      <c r="AD75" s="926"/>
      <c r="AE75" s="876"/>
      <c r="AF75" s="927">
        <v>11</v>
      </c>
      <c r="AG75" s="926"/>
      <c r="AH75" s="926"/>
      <c r="AI75" s="926"/>
      <c r="AJ75" s="876"/>
      <c r="AK75" s="927" t="s">
        <v>623</v>
      </c>
      <c r="AL75" s="926"/>
      <c r="AM75" s="926"/>
      <c r="AN75" s="926"/>
      <c r="AO75" s="876"/>
      <c r="AP75" s="927" t="s">
        <v>623</v>
      </c>
      <c r="AQ75" s="926"/>
      <c r="AR75" s="926"/>
      <c r="AS75" s="926"/>
      <c r="AT75" s="876"/>
      <c r="AU75" s="927" t="s">
        <v>623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615</v>
      </c>
      <c r="C76" s="920"/>
      <c r="D76" s="920"/>
      <c r="E76" s="920"/>
      <c r="F76" s="920"/>
      <c r="G76" s="920"/>
      <c r="H76" s="920"/>
      <c r="I76" s="920"/>
      <c r="J76" s="920"/>
      <c r="K76" s="920"/>
      <c r="L76" s="920"/>
      <c r="M76" s="920"/>
      <c r="N76" s="920"/>
      <c r="O76" s="920"/>
      <c r="P76" s="921"/>
      <c r="Q76" s="925">
        <v>220478</v>
      </c>
      <c r="R76" s="926"/>
      <c r="S76" s="926"/>
      <c r="T76" s="926"/>
      <c r="U76" s="876"/>
      <c r="V76" s="927">
        <v>214081</v>
      </c>
      <c r="W76" s="926"/>
      <c r="X76" s="926"/>
      <c r="Y76" s="926"/>
      <c r="Z76" s="876"/>
      <c r="AA76" s="927">
        <v>6397</v>
      </c>
      <c r="AB76" s="926"/>
      <c r="AC76" s="926"/>
      <c r="AD76" s="926"/>
      <c r="AE76" s="876"/>
      <c r="AF76" s="927">
        <v>6397</v>
      </c>
      <c r="AG76" s="926"/>
      <c r="AH76" s="926"/>
      <c r="AI76" s="926"/>
      <c r="AJ76" s="876"/>
      <c r="AK76" s="927" t="s">
        <v>623</v>
      </c>
      <c r="AL76" s="926"/>
      <c r="AM76" s="926"/>
      <c r="AN76" s="926"/>
      <c r="AO76" s="876"/>
      <c r="AP76" s="927" t="s">
        <v>623</v>
      </c>
      <c r="AQ76" s="926"/>
      <c r="AR76" s="926"/>
      <c r="AS76" s="926"/>
      <c r="AT76" s="876"/>
      <c r="AU76" s="927" t="s">
        <v>623</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436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6817</v>
      </c>
      <c r="AG88" s="888"/>
      <c r="AH88" s="888"/>
      <c r="AI88" s="888"/>
      <c r="AJ88" s="888"/>
      <c r="AK88" s="885"/>
      <c r="AL88" s="885"/>
      <c r="AM88" s="885"/>
      <c r="AN88" s="885"/>
      <c r="AO88" s="885"/>
      <c r="AP88" s="888">
        <v>2560</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3445</v>
      </c>
      <c r="CS102" s="896"/>
      <c r="CT102" s="896"/>
      <c r="CU102" s="896"/>
      <c r="CV102" s="939"/>
      <c r="CW102" s="938">
        <v>385</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445</v>
      </c>
      <c r="AB109" s="941"/>
      <c r="AC109" s="941"/>
      <c r="AD109" s="941"/>
      <c r="AE109" s="942"/>
      <c r="AF109" s="940" t="s">
        <v>309</v>
      </c>
      <c r="AG109" s="941"/>
      <c r="AH109" s="941"/>
      <c r="AI109" s="941"/>
      <c r="AJ109" s="942"/>
      <c r="AK109" s="940" t="s">
        <v>308</v>
      </c>
      <c r="AL109" s="941"/>
      <c r="AM109" s="941"/>
      <c r="AN109" s="941"/>
      <c r="AO109" s="942"/>
      <c r="AP109" s="940" t="s">
        <v>446</v>
      </c>
      <c r="AQ109" s="941"/>
      <c r="AR109" s="941"/>
      <c r="AS109" s="941"/>
      <c r="AT109" s="943"/>
      <c r="AU109" s="960" t="s">
        <v>444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445</v>
      </c>
      <c r="BR109" s="941"/>
      <c r="BS109" s="941"/>
      <c r="BT109" s="941"/>
      <c r="BU109" s="942"/>
      <c r="BV109" s="940" t="s">
        <v>309</v>
      </c>
      <c r="BW109" s="941"/>
      <c r="BX109" s="941"/>
      <c r="BY109" s="941"/>
      <c r="BZ109" s="942"/>
      <c r="CA109" s="940" t="s">
        <v>308</v>
      </c>
      <c r="CB109" s="941"/>
      <c r="CC109" s="941"/>
      <c r="CD109" s="941"/>
      <c r="CE109" s="942"/>
      <c r="CF109" s="961" t="s">
        <v>446</v>
      </c>
      <c r="CG109" s="961"/>
      <c r="CH109" s="961"/>
      <c r="CI109" s="961"/>
      <c r="CJ109" s="961"/>
      <c r="CK109" s="940" t="s">
        <v>447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445</v>
      </c>
      <c r="DH109" s="941"/>
      <c r="DI109" s="941"/>
      <c r="DJ109" s="941"/>
      <c r="DK109" s="942"/>
      <c r="DL109" s="940" t="s">
        <v>309</v>
      </c>
      <c r="DM109" s="941"/>
      <c r="DN109" s="941"/>
      <c r="DO109" s="941"/>
      <c r="DP109" s="942"/>
      <c r="DQ109" s="940" t="s">
        <v>308</v>
      </c>
      <c r="DR109" s="941"/>
      <c r="DS109" s="941"/>
      <c r="DT109" s="941"/>
      <c r="DU109" s="942"/>
      <c r="DV109" s="940" t="s">
        <v>446</v>
      </c>
      <c r="DW109" s="941"/>
      <c r="DX109" s="941"/>
      <c r="DY109" s="941"/>
      <c r="DZ109" s="943"/>
    </row>
    <row r="110" spans="1:131" s="247" customFormat="1" ht="26.25" customHeight="1" x14ac:dyDescent="0.15">
      <c r="A110" s="944" t="s">
        <v>448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15805130</v>
      </c>
      <c r="AB110" s="948"/>
      <c r="AC110" s="948"/>
      <c r="AD110" s="948"/>
      <c r="AE110" s="949"/>
      <c r="AF110" s="950">
        <v>15485414</v>
      </c>
      <c r="AG110" s="948"/>
      <c r="AH110" s="948"/>
      <c r="AI110" s="948"/>
      <c r="AJ110" s="949"/>
      <c r="AK110" s="950">
        <v>15788649</v>
      </c>
      <c r="AL110" s="948"/>
      <c r="AM110" s="948"/>
      <c r="AN110" s="948"/>
      <c r="AO110" s="949"/>
      <c r="AP110" s="951">
        <v>17</v>
      </c>
      <c r="AQ110" s="952"/>
      <c r="AR110" s="952"/>
      <c r="AS110" s="952"/>
      <c r="AT110" s="953"/>
      <c r="AU110" s="954" t="s">
        <v>73</v>
      </c>
      <c r="AV110" s="955"/>
      <c r="AW110" s="955"/>
      <c r="AX110" s="955"/>
      <c r="AY110" s="955"/>
      <c r="AZ110" s="996" t="s">
        <v>449</v>
      </c>
      <c r="BA110" s="945"/>
      <c r="BB110" s="945"/>
      <c r="BC110" s="945"/>
      <c r="BD110" s="945"/>
      <c r="BE110" s="945"/>
      <c r="BF110" s="945"/>
      <c r="BG110" s="945"/>
      <c r="BH110" s="945"/>
      <c r="BI110" s="945"/>
      <c r="BJ110" s="945"/>
      <c r="BK110" s="945"/>
      <c r="BL110" s="945"/>
      <c r="BM110" s="945"/>
      <c r="BN110" s="945"/>
      <c r="BO110" s="945"/>
      <c r="BP110" s="946"/>
      <c r="BQ110" s="982">
        <v>178970047</v>
      </c>
      <c r="BR110" s="983"/>
      <c r="BS110" s="983"/>
      <c r="BT110" s="983"/>
      <c r="BU110" s="983"/>
      <c r="BV110" s="983">
        <v>182161348</v>
      </c>
      <c r="BW110" s="983"/>
      <c r="BX110" s="983"/>
      <c r="BY110" s="983"/>
      <c r="BZ110" s="983"/>
      <c r="CA110" s="983">
        <v>178856397</v>
      </c>
      <c r="CB110" s="983"/>
      <c r="CC110" s="983"/>
      <c r="CD110" s="983"/>
      <c r="CE110" s="983"/>
      <c r="CF110" s="997">
        <v>192.6</v>
      </c>
      <c r="CG110" s="998"/>
      <c r="CH110" s="998"/>
      <c r="CI110" s="998"/>
      <c r="CJ110" s="998"/>
      <c r="CK110" s="999" t="s">
        <v>450</v>
      </c>
      <c r="CL110" s="1000"/>
      <c r="CM110" s="979" t="s">
        <v>451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452</v>
      </c>
      <c r="DH110" s="983"/>
      <c r="DI110" s="983"/>
      <c r="DJ110" s="983"/>
      <c r="DK110" s="983"/>
      <c r="DL110" s="983" t="s">
        <v>453</v>
      </c>
      <c r="DM110" s="983"/>
      <c r="DN110" s="983"/>
      <c r="DO110" s="983"/>
      <c r="DP110" s="983"/>
      <c r="DQ110" s="983" t="s">
        <v>454</v>
      </c>
      <c r="DR110" s="983"/>
      <c r="DS110" s="983"/>
      <c r="DT110" s="983"/>
      <c r="DU110" s="983"/>
      <c r="DV110" s="984" t="s">
        <v>455</v>
      </c>
      <c r="DW110" s="984"/>
      <c r="DX110" s="984"/>
      <c r="DY110" s="984"/>
      <c r="DZ110" s="985"/>
    </row>
    <row r="111" spans="1:131" s="247" customFormat="1" ht="26.25" customHeight="1" x14ac:dyDescent="0.15">
      <c r="A111" s="986" t="s">
        <v>456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139</v>
      </c>
      <c r="AB111" s="990"/>
      <c r="AC111" s="990"/>
      <c r="AD111" s="990"/>
      <c r="AE111" s="991"/>
      <c r="AF111" s="992" t="s">
        <v>139</v>
      </c>
      <c r="AG111" s="990"/>
      <c r="AH111" s="990"/>
      <c r="AI111" s="990"/>
      <c r="AJ111" s="991"/>
      <c r="AK111" s="992" t="s">
        <v>139</v>
      </c>
      <c r="AL111" s="990"/>
      <c r="AM111" s="990"/>
      <c r="AN111" s="990"/>
      <c r="AO111" s="991"/>
      <c r="AP111" s="993" t="s">
        <v>139</v>
      </c>
      <c r="AQ111" s="994"/>
      <c r="AR111" s="994"/>
      <c r="AS111" s="994"/>
      <c r="AT111" s="995"/>
      <c r="AU111" s="956"/>
      <c r="AV111" s="957"/>
      <c r="AW111" s="957"/>
      <c r="AX111" s="957"/>
      <c r="AY111" s="957"/>
      <c r="AZ111" s="1005" t="s">
        <v>457</v>
      </c>
      <c r="BA111" s="1006"/>
      <c r="BB111" s="1006"/>
      <c r="BC111" s="1006"/>
      <c r="BD111" s="1006"/>
      <c r="BE111" s="1006"/>
      <c r="BF111" s="1006"/>
      <c r="BG111" s="1006"/>
      <c r="BH111" s="1006"/>
      <c r="BI111" s="1006"/>
      <c r="BJ111" s="1006"/>
      <c r="BK111" s="1006"/>
      <c r="BL111" s="1006"/>
      <c r="BM111" s="1006"/>
      <c r="BN111" s="1006"/>
      <c r="BO111" s="1006"/>
      <c r="BP111" s="1007"/>
      <c r="BQ111" s="975" t="s">
        <v>139</v>
      </c>
      <c r="BR111" s="976"/>
      <c r="BS111" s="976"/>
      <c r="BT111" s="976"/>
      <c r="BU111" s="976"/>
      <c r="BV111" s="976" t="s">
        <v>452</v>
      </c>
      <c r="BW111" s="976"/>
      <c r="BX111" s="976"/>
      <c r="BY111" s="976"/>
      <c r="BZ111" s="976"/>
      <c r="CA111" s="976" t="s">
        <v>139</v>
      </c>
      <c r="CB111" s="976"/>
      <c r="CC111" s="976"/>
      <c r="CD111" s="976"/>
      <c r="CE111" s="976"/>
      <c r="CF111" s="970" t="s">
        <v>453</v>
      </c>
      <c r="CG111" s="971"/>
      <c r="CH111" s="971"/>
      <c r="CI111" s="971"/>
      <c r="CJ111" s="971"/>
      <c r="CK111" s="1001"/>
      <c r="CL111" s="1002"/>
      <c r="CM111" s="972" t="s">
        <v>458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139</v>
      </c>
      <c r="DH111" s="976"/>
      <c r="DI111" s="976"/>
      <c r="DJ111" s="976"/>
      <c r="DK111" s="976"/>
      <c r="DL111" s="976" t="s">
        <v>459</v>
      </c>
      <c r="DM111" s="976"/>
      <c r="DN111" s="976"/>
      <c r="DO111" s="976"/>
      <c r="DP111" s="976"/>
      <c r="DQ111" s="976" t="s">
        <v>453</v>
      </c>
      <c r="DR111" s="976"/>
      <c r="DS111" s="976"/>
      <c r="DT111" s="976"/>
      <c r="DU111" s="976"/>
      <c r="DV111" s="977" t="s">
        <v>139</v>
      </c>
      <c r="DW111" s="977"/>
      <c r="DX111" s="977"/>
      <c r="DY111" s="977"/>
      <c r="DZ111" s="978"/>
    </row>
    <row r="112" spans="1:131" s="247" customFormat="1" ht="26.25" customHeight="1" x14ac:dyDescent="0.15">
      <c r="A112" s="1008" t="s">
        <v>460</v>
      </c>
      <c r="B112" s="1009"/>
      <c r="C112" s="1006" t="s">
        <v>461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433333</v>
      </c>
      <c r="AB112" s="1015"/>
      <c r="AC112" s="1015"/>
      <c r="AD112" s="1015"/>
      <c r="AE112" s="1016"/>
      <c r="AF112" s="1017">
        <v>433333</v>
      </c>
      <c r="AG112" s="1015"/>
      <c r="AH112" s="1015"/>
      <c r="AI112" s="1015"/>
      <c r="AJ112" s="1016"/>
      <c r="AK112" s="1017">
        <v>433333</v>
      </c>
      <c r="AL112" s="1015"/>
      <c r="AM112" s="1015"/>
      <c r="AN112" s="1015"/>
      <c r="AO112" s="1016"/>
      <c r="AP112" s="1018">
        <v>0.5</v>
      </c>
      <c r="AQ112" s="1019"/>
      <c r="AR112" s="1019"/>
      <c r="AS112" s="1019"/>
      <c r="AT112" s="1020"/>
      <c r="AU112" s="956"/>
      <c r="AV112" s="957"/>
      <c r="AW112" s="957"/>
      <c r="AX112" s="957"/>
      <c r="AY112" s="957"/>
      <c r="AZ112" s="1005" t="s">
        <v>462</v>
      </c>
      <c r="BA112" s="1006"/>
      <c r="BB112" s="1006"/>
      <c r="BC112" s="1006"/>
      <c r="BD112" s="1006"/>
      <c r="BE112" s="1006"/>
      <c r="BF112" s="1006"/>
      <c r="BG112" s="1006"/>
      <c r="BH112" s="1006"/>
      <c r="BI112" s="1006"/>
      <c r="BJ112" s="1006"/>
      <c r="BK112" s="1006"/>
      <c r="BL112" s="1006"/>
      <c r="BM112" s="1006"/>
      <c r="BN112" s="1006"/>
      <c r="BO112" s="1006"/>
      <c r="BP112" s="1007"/>
      <c r="BQ112" s="975">
        <v>88918685</v>
      </c>
      <c r="BR112" s="976"/>
      <c r="BS112" s="976"/>
      <c r="BT112" s="976"/>
      <c r="BU112" s="976"/>
      <c r="BV112" s="976">
        <v>85392262</v>
      </c>
      <c r="BW112" s="976"/>
      <c r="BX112" s="976"/>
      <c r="BY112" s="976"/>
      <c r="BZ112" s="976"/>
      <c r="CA112" s="976">
        <v>81452963</v>
      </c>
      <c r="CB112" s="976"/>
      <c r="CC112" s="976"/>
      <c r="CD112" s="976"/>
      <c r="CE112" s="976"/>
      <c r="CF112" s="970">
        <v>87.7</v>
      </c>
      <c r="CG112" s="971"/>
      <c r="CH112" s="971"/>
      <c r="CI112" s="971"/>
      <c r="CJ112" s="971"/>
      <c r="CK112" s="1001"/>
      <c r="CL112" s="1002"/>
      <c r="CM112" s="972" t="s">
        <v>463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139</v>
      </c>
      <c r="DH112" s="976"/>
      <c r="DI112" s="976"/>
      <c r="DJ112" s="976"/>
      <c r="DK112" s="976"/>
      <c r="DL112" s="976" t="s">
        <v>459</v>
      </c>
      <c r="DM112" s="976"/>
      <c r="DN112" s="976"/>
      <c r="DO112" s="976"/>
      <c r="DP112" s="976"/>
      <c r="DQ112" s="976" t="s">
        <v>139</v>
      </c>
      <c r="DR112" s="976"/>
      <c r="DS112" s="976"/>
      <c r="DT112" s="976"/>
      <c r="DU112" s="976"/>
      <c r="DV112" s="977" t="s">
        <v>453</v>
      </c>
      <c r="DW112" s="977"/>
      <c r="DX112" s="977"/>
      <c r="DY112" s="977"/>
      <c r="DZ112" s="978"/>
    </row>
    <row r="113" spans="1:130" s="247" customFormat="1" ht="26.25" customHeight="1" x14ac:dyDescent="0.15">
      <c r="A113" s="1010"/>
      <c r="B113" s="1011"/>
      <c r="C113" s="1006" t="s">
        <v>464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5312910</v>
      </c>
      <c r="AB113" s="990"/>
      <c r="AC113" s="990"/>
      <c r="AD113" s="990"/>
      <c r="AE113" s="991"/>
      <c r="AF113" s="992">
        <v>5296117</v>
      </c>
      <c r="AG113" s="990"/>
      <c r="AH113" s="990"/>
      <c r="AI113" s="990"/>
      <c r="AJ113" s="991"/>
      <c r="AK113" s="992">
        <v>5452620</v>
      </c>
      <c r="AL113" s="990"/>
      <c r="AM113" s="990"/>
      <c r="AN113" s="990"/>
      <c r="AO113" s="991"/>
      <c r="AP113" s="993">
        <v>5.9</v>
      </c>
      <c r="AQ113" s="994"/>
      <c r="AR113" s="994"/>
      <c r="AS113" s="994"/>
      <c r="AT113" s="995"/>
      <c r="AU113" s="956"/>
      <c r="AV113" s="957"/>
      <c r="AW113" s="957"/>
      <c r="AX113" s="957"/>
      <c r="AY113" s="957"/>
      <c r="AZ113" s="1005" t="s">
        <v>465</v>
      </c>
      <c r="BA113" s="1006"/>
      <c r="BB113" s="1006"/>
      <c r="BC113" s="1006"/>
      <c r="BD113" s="1006"/>
      <c r="BE113" s="1006"/>
      <c r="BF113" s="1006"/>
      <c r="BG113" s="1006"/>
      <c r="BH113" s="1006"/>
      <c r="BI113" s="1006"/>
      <c r="BJ113" s="1006"/>
      <c r="BK113" s="1006"/>
      <c r="BL113" s="1006"/>
      <c r="BM113" s="1006"/>
      <c r="BN113" s="1006"/>
      <c r="BO113" s="1006"/>
      <c r="BP113" s="1007"/>
      <c r="BQ113" s="975">
        <v>1142672</v>
      </c>
      <c r="BR113" s="976"/>
      <c r="BS113" s="976"/>
      <c r="BT113" s="976"/>
      <c r="BU113" s="976"/>
      <c r="BV113" s="976">
        <v>2150912</v>
      </c>
      <c r="BW113" s="976"/>
      <c r="BX113" s="976"/>
      <c r="BY113" s="976"/>
      <c r="BZ113" s="976"/>
      <c r="CA113" s="976">
        <v>2150912</v>
      </c>
      <c r="CB113" s="976"/>
      <c r="CC113" s="976"/>
      <c r="CD113" s="976"/>
      <c r="CE113" s="976"/>
      <c r="CF113" s="970">
        <v>2.2999999999999998</v>
      </c>
      <c r="CG113" s="971"/>
      <c r="CH113" s="971"/>
      <c r="CI113" s="971"/>
      <c r="CJ113" s="971"/>
      <c r="CK113" s="1001"/>
      <c r="CL113" s="1002"/>
      <c r="CM113" s="972" t="s">
        <v>466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459</v>
      </c>
      <c r="DH113" s="1015"/>
      <c r="DI113" s="1015"/>
      <c r="DJ113" s="1015"/>
      <c r="DK113" s="1016"/>
      <c r="DL113" s="1017" t="s">
        <v>459</v>
      </c>
      <c r="DM113" s="1015"/>
      <c r="DN113" s="1015"/>
      <c r="DO113" s="1015"/>
      <c r="DP113" s="1016"/>
      <c r="DQ113" s="1017" t="s">
        <v>139</v>
      </c>
      <c r="DR113" s="1015"/>
      <c r="DS113" s="1015"/>
      <c r="DT113" s="1015"/>
      <c r="DU113" s="1016"/>
      <c r="DV113" s="1018" t="s">
        <v>139</v>
      </c>
      <c r="DW113" s="1019"/>
      <c r="DX113" s="1019"/>
      <c r="DY113" s="1019"/>
      <c r="DZ113" s="1020"/>
    </row>
    <row r="114" spans="1:130" s="247" customFormat="1" ht="26.25" customHeight="1" x14ac:dyDescent="0.15">
      <c r="A114" s="1010"/>
      <c r="B114" s="1011"/>
      <c r="C114" s="1006" t="s">
        <v>467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468</v>
      </c>
      <c r="AB114" s="1015"/>
      <c r="AC114" s="1015"/>
      <c r="AD114" s="1015"/>
      <c r="AE114" s="1016"/>
      <c r="AF114" s="1017">
        <v>2138</v>
      </c>
      <c r="AG114" s="1015"/>
      <c r="AH114" s="1015"/>
      <c r="AI114" s="1015"/>
      <c r="AJ114" s="1016"/>
      <c r="AK114" s="1017">
        <v>2664</v>
      </c>
      <c r="AL114" s="1015"/>
      <c r="AM114" s="1015"/>
      <c r="AN114" s="1015"/>
      <c r="AO114" s="1016"/>
      <c r="AP114" s="1018">
        <v>0</v>
      </c>
      <c r="AQ114" s="1019"/>
      <c r="AR114" s="1019"/>
      <c r="AS114" s="1019"/>
      <c r="AT114" s="1020"/>
      <c r="AU114" s="956"/>
      <c r="AV114" s="957"/>
      <c r="AW114" s="957"/>
      <c r="AX114" s="957"/>
      <c r="AY114" s="957"/>
      <c r="AZ114" s="1005" t="s">
        <v>469</v>
      </c>
      <c r="BA114" s="1006"/>
      <c r="BB114" s="1006"/>
      <c r="BC114" s="1006"/>
      <c r="BD114" s="1006"/>
      <c r="BE114" s="1006"/>
      <c r="BF114" s="1006"/>
      <c r="BG114" s="1006"/>
      <c r="BH114" s="1006"/>
      <c r="BI114" s="1006"/>
      <c r="BJ114" s="1006"/>
      <c r="BK114" s="1006"/>
      <c r="BL114" s="1006"/>
      <c r="BM114" s="1006"/>
      <c r="BN114" s="1006"/>
      <c r="BO114" s="1006"/>
      <c r="BP114" s="1007"/>
      <c r="BQ114" s="975">
        <v>21639795</v>
      </c>
      <c r="BR114" s="976"/>
      <c r="BS114" s="976"/>
      <c r="BT114" s="976"/>
      <c r="BU114" s="976"/>
      <c r="BV114" s="976">
        <v>21687870</v>
      </c>
      <c r="BW114" s="976"/>
      <c r="BX114" s="976"/>
      <c r="BY114" s="976"/>
      <c r="BZ114" s="976"/>
      <c r="CA114" s="976">
        <v>23188939</v>
      </c>
      <c r="CB114" s="976"/>
      <c r="CC114" s="976"/>
      <c r="CD114" s="976"/>
      <c r="CE114" s="976"/>
      <c r="CF114" s="970">
        <v>25</v>
      </c>
      <c r="CG114" s="971"/>
      <c r="CH114" s="971"/>
      <c r="CI114" s="971"/>
      <c r="CJ114" s="971"/>
      <c r="CK114" s="1001"/>
      <c r="CL114" s="1002"/>
      <c r="CM114" s="972" t="s">
        <v>470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459</v>
      </c>
      <c r="DH114" s="1015"/>
      <c r="DI114" s="1015"/>
      <c r="DJ114" s="1015"/>
      <c r="DK114" s="1016"/>
      <c r="DL114" s="1017" t="s">
        <v>139</v>
      </c>
      <c r="DM114" s="1015"/>
      <c r="DN114" s="1015"/>
      <c r="DO114" s="1015"/>
      <c r="DP114" s="1016"/>
      <c r="DQ114" s="1017" t="s">
        <v>139</v>
      </c>
      <c r="DR114" s="1015"/>
      <c r="DS114" s="1015"/>
      <c r="DT114" s="1015"/>
      <c r="DU114" s="1016"/>
      <c r="DV114" s="1018" t="s">
        <v>453</v>
      </c>
      <c r="DW114" s="1019"/>
      <c r="DX114" s="1019"/>
      <c r="DY114" s="1019"/>
      <c r="DZ114" s="1020"/>
    </row>
    <row r="115" spans="1:130" s="247" customFormat="1" ht="26.25" customHeight="1" x14ac:dyDescent="0.15">
      <c r="A115" s="1010"/>
      <c r="B115" s="1011"/>
      <c r="C115" s="1006" t="s">
        <v>471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453</v>
      </c>
      <c r="AB115" s="990"/>
      <c r="AC115" s="990"/>
      <c r="AD115" s="990"/>
      <c r="AE115" s="991"/>
      <c r="AF115" s="992" t="s">
        <v>139</v>
      </c>
      <c r="AG115" s="990"/>
      <c r="AH115" s="990"/>
      <c r="AI115" s="990"/>
      <c r="AJ115" s="991"/>
      <c r="AK115" s="992">
        <v>313</v>
      </c>
      <c r="AL115" s="990"/>
      <c r="AM115" s="990"/>
      <c r="AN115" s="990"/>
      <c r="AO115" s="991"/>
      <c r="AP115" s="993">
        <v>0</v>
      </c>
      <c r="AQ115" s="994"/>
      <c r="AR115" s="994"/>
      <c r="AS115" s="994"/>
      <c r="AT115" s="995"/>
      <c r="AU115" s="956"/>
      <c r="AV115" s="957"/>
      <c r="AW115" s="957"/>
      <c r="AX115" s="957"/>
      <c r="AY115" s="957"/>
      <c r="AZ115" s="1005" t="s">
        <v>472</v>
      </c>
      <c r="BA115" s="1006"/>
      <c r="BB115" s="1006"/>
      <c r="BC115" s="1006"/>
      <c r="BD115" s="1006"/>
      <c r="BE115" s="1006"/>
      <c r="BF115" s="1006"/>
      <c r="BG115" s="1006"/>
      <c r="BH115" s="1006"/>
      <c r="BI115" s="1006"/>
      <c r="BJ115" s="1006"/>
      <c r="BK115" s="1006"/>
      <c r="BL115" s="1006"/>
      <c r="BM115" s="1006"/>
      <c r="BN115" s="1006"/>
      <c r="BO115" s="1006"/>
      <c r="BP115" s="1007"/>
      <c r="BQ115" s="975" t="s">
        <v>139</v>
      </c>
      <c r="BR115" s="976"/>
      <c r="BS115" s="976"/>
      <c r="BT115" s="976"/>
      <c r="BU115" s="976"/>
      <c r="BV115" s="976" t="s">
        <v>139</v>
      </c>
      <c r="BW115" s="976"/>
      <c r="BX115" s="976"/>
      <c r="BY115" s="976"/>
      <c r="BZ115" s="976"/>
      <c r="CA115" s="976" t="s">
        <v>139</v>
      </c>
      <c r="CB115" s="976"/>
      <c r="CC115" s="976"/>
      <c r="CD115" s="976"/>
      <c r="CE115" s="976"/>
      <c r="CF115" s="970" t="s">
        <v>139</v>
      </c>
      <c r="CG115" s="971"/>
      <c r="CH115" s="971"/>
      <c r="CI115" s="971"/>
      <c r="CJ115" s="971"/>
      <c r="CK115" s="1001"/>
      <c r="CL115" s="1002"/>
      <c r="CM115" s="1005" t="s">
        <v>473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139</v>
      </c>
      <c r="DH115" s="1015"/>
      <c r="DI115" s="1015"/>
      <c r="DJ115" s="1015"/>
      <c r="DK115" s="1016"/>
      <c r="DL115" s="1017" t="s">
        <v>459</v>
      </c>
      <c r="DM115" s="1015"/>
      <c r="DN115" s="1015"/>
      <c r="DO115" s="1015"/>
      <c r="DP115" s="1016"/>
      <c r="DQ115" s="1017" t="s">
        <v>139</v>
      </c>
      <c r="DR115" s="1015"/>
      <c r="DS115" s="1015"/>
      <c r="DT115" s="1015"/>
      <c r="DU115" s="1016"/>
      <c r="DV115" s="1018" t="s">
        <v>453</v>
      </c>
      <c r="DW115" s="1019"/>
      <c r="DX115" s="1019"/>
      <c r="DY115" s="1019"/>
      <c r="DZ115" s="1020"/>
    </row>
    <row r="116" spans="1:130" s="247" customFormat="1" ht="26.25" customHeight="1" x14ac:dyDescent="0.15">
      <c r="A116" s="1012"/>
      <c r="B116" s="1013"/>
      <c r="C116" s="1021" t="s">
        <v>474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2734</v>
      </c>
      <c r="AB116" s="1015"/>
      <c r="AC116" s="1015"/>
      <c r="AD116" s="1015"/>
      <c r="AE116" s="1016"/>
      <c r="AF116" s="1017">
        <v>3175</v>
      </c>
      <c r="AG116" s="1015"/>
      <c r="AH116" s="1015"/>
      <c r="AI116" s="1015"/>
      <c r="AJ116" s="1016"/>
      <c r="AK116" s="1017">
        <v>1278</v>
      </c>
      <c r="AL116" s="1015"/>
      <c r="AM116" s="1015"/>
      <c r="AN116" s="1015"/>
      <c r="AO116" s="1016"/>
      <c r="AP116" s="1018">
        <v>0</v>
      </c>
      <c r="AQ116" s="1019"/>
      <c r="AR116" s="1019"/>
      <c r="AS116" s="1019"/>
      <c r="AT116" s="1020"/>
      <c r="AU116" s="956"/>
      <c r="AV116" s="957"/>
      <c r="AW116" s="957"/>
      <c r="AX116" s="957"/>
      <c r="AY116" s="957"/>
      <c r="AZ116" s="1023" t="s">
        <v>475</v>
      </c>
      <c r="BA116" s="1024"/>
      <c r="BB116" s="1024"/>
      <c r="BC116" s="1024"/>
      <c r="BD116" s="1024"/>
      <c r="BE116" s="1024"/>
      <c r="BF116" s="1024"/>
      <c r="BG116" s="1024"/>
      <c r="BH116" s="1024"/>
      <c r="BI116" s="1024"/>
      <c r="BJ116" s="1024"/>
      <c r="BK116" s="1024"/>
      <c r="BL116" s="1024"/>
      <c r="BM116" s="1024"/>
      <c r="BN116" s="1024"/>
      <c r="BO116" s="1024"/>
      <c r="BP116" s="1025"/>
      <c r="BQ116" s="975" t="s">
        <v>139</v>
      </c>
      <c r="BR116" s="976"/>
      <c r="BS116" s="976"/>
      <c r="BT116" s="976"/>
      <c r="BU116" s="976"/>
      <c r="BV116" s="976" t="s">
        <v>139</v>
      </c>
      <c r="BW116" s="976"/>
      <c r="BX116" s="976"/>
      <c r="BY116" s="976"/>
      <c r="BZ116" s="976"/>
      <c r="CA116" s="976" t="s">
        <v>459</v>
      </c>
      <c r="CB116" s="976"/>
      <c r="CC116" s="976"/>
      <c r="CD116" s="976"/>
      <c r="CE116" s="976"/>
      <c r="CF116" s="970" t="s">
        <v>453</v>
      </c>
      <c r="CG116" s="971"/>
      <c r="CH116" s="971"/>
      <c r="CI116" s="971"/>
      <c r="CJ116" s="971"/>
      <c r="CK116" s="1001"/>
      <c r="CL116" s="1002"/>
      <c r="CM116" s="972" t="s">
        <v>476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453</v>
      </c>
      <c r="DH116" s="1015"/>
      <c r="DI116" s="1015"/>
      <c r="DJ116" s="1015"/>
      <c r="DK116" s="1016"/>
      <c r="DL116" s="1017" t="s">
        <v>139</v>
      </c>
      <c r="DM116" s="1015"/>
      <c r="DN116" s="1015"/>
      <c r="DO116" s="1015"/>
      <c r="DP116" s="1016"/>
      <c r="DQ116" s="1017" t="s">
        <v>459</v>
      </c>
      <c r="DR116" s="1015"/>
      <c r="DS116" s="1015"/>
      <c r="DT116" s="1015"/>
      <c r="DU116" s="1016"/>
      <c r="DV116" s="1018" t="s">
        <v>453</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477</v>
      </c>
      <c r="Z117" s="942"/>
      <c r="AA117" s="1032">
        <v>21554107</v>
      </c>
      <c r="AB117" s="1033"/>
      <c r="AC117" s="1033"/>
      <c r="AD117" s="1033"/>
      <c r="AE117" s="1034"/>
      <c r="AF117" s="1035">
        <v>21220177</v>
      </c>
      <c r="AG117" s="1033"/>
      <c r="AH117" s="1033"/>
      <c r="AI117" s="1033"/>
      <c r="AJ117" s="1034"/>
      <c r="AK117" s="1035">
        <v>21678857</v>
      </c>
      <c r="AL117" s="1033"/>
      <c r="AM117" s="1033"/>
      <c r="AN117" s="1033"/>
      <c r="AO117" s="1034"/>
      <c r="AP117" s="1036"/>
      <c r="AQ117" s="1037"/>
      <c r="AR117" s="1037"/>
      <c r="AS117" s="1037"/>
      <c r="AT117" s="1038"/>
      <c r="AU117" s="956"/>
      <c r="AV117" s="957"/>
      <c r="AW117" s="957"/>
      <c r="AX117" s="957"/>
      <c r="AY117" s="957"/>
      <c r="AZ117" s="1023" t="s">
        <v>478</v>
      </c>
      <c r="BA117" s="1024"/>
      <c r="BB117" s="1024"/>
      <c r="BC117" s="1024"/>
      <c r="BD117" s="1024"/>
      <c r="BE117" s="1024"/>
      <c r="BF117" s="1024"/>
      <c r="BG117" s="1024"/>
      <c r="BH117" s="1024"/>
      <c r="BI117" s="1024"/>
      <c r="BJ117" s="1024"/>
      <c r="BK117" s="1024"/>
      <c r="BL117" s="1024"/>
      <c r="BM117" s="1024"/>
      <c r="BN117" s="1024"/>
      <c r="BO117" s="1024"/>
      <c r="BP117" s="1025"/>
      <c r="BQ117" s="975" t="s">
        <v>139</v>
      </c>
      <c r="BR117" s="976"/>
      <c r="BS117" s="976"/>
      <c r="BT117" s="976"/>
      <c r="BU117" s="976"/>
      <c r="BV117" s="976" t="s">
        <v>139</v>
      </c>
      <c r="BW117" s="976"/>
      <c r="BX117" s="976"/>
      <c r="BY117" s="976"/>
      <c r="BZ117" s="976"/>
      <c r="CA117" s="976" t="s">
        <v>139</v>
      </c>
      <c r="CB117" s="976"/>
      <c r="CC117" s="976"/>
      <c r="CD117" s="976"/>
      <c r="CE117" s="976"/>
      <c r="CF117" s="970" t="s">
        <v>468</v>
      </c>
      <c r="CG117" s="971"/>
      <c r="CH117" s="971"/>
      <c r="CI117" s="971"/>
      <c r="CJ117" s="971"/>
      <c r="CK117" s="1001"/>
      <c r="CL117" s="1002"/>
      <c r="CM117" s="972" t="s">
        <v>479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139</v>
      </c>
      <c r="DH117" s="1015"/>
      <c r="DI117" s="1015"/>
      <c r="DJ117" s="1015"/>
      <c r="DK117" s="1016"/>
      <c r="DL117" s="1017" t="s">
        <v>139</v>
      </c>
      <c r="DM117" s="1015"/>
      <c r="DN117" s="1015"/>
      <c r="DO117" s="1015"/>
      <c r="DP117" s="1016"/>
      <c r="DQ117" s="1017" t="s">
        <v>139</v>
      </c>
      <c r="DR117" s="1015"/>
      <c r="DS117" s="1015"/>
      <c r="DT117" s="1015"/>
      <c r="DU117" s="1016"/>
      <c r="DV117" s="1018" t="s">
        <v>454</v>
      </c>
      <c r="DW117" s="1019"/>
      <c r="DX117" s="1019"/>
      <c r="DY117" s="1019"/>
      <c r="DZ117" s="1020"/>
    </row>
    <row r="118" spans="1:130" s="247" customFormat="1" ht="26.25" customHeight="1" x14ac:dyDescent="0.15">
      <c r="A118" s="960" t="s">
        <v>447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445</v>
      </c>
      <c r="AB118" s="941"/>
      <c r="AC118" s="941"/>
      <c r="AD118" s="941"/>
      <c r="AE118" s="942"/>
      <c r="AF118" s="940" t="s">
        <v>309</v>
      </c>
      <c r="AG118" s="941"/>
      <c r="AH118" s="941"/>
      <c r="AI118" s="941"/>
      <c r="AJ118" s="942"/>
      <c r="AK118" s="940" t="s">
        <v>308</v>
      </c>
      <c r="AL118" s="941"/>
      <c r="AM118" s="941"/>
      <c r="AN118" s="941"/>
      <c r="AO118" s="942"/>
      <c r="AP118" s="1027" t="s">
        <v>446</v>
      </c>
      <c r="AQ118" s="1028"/>
      <c r="AR118" s="1028"/>
      <c r="AS118" s="1028"/>
      <c r="AT118" s="1029"/>
      <c r="AU118" s="956"/>
      <c r="AV118" s="957"/>
      <c r="AW118" s="957"/>
      <c r="AX118" s="957"/>
      <c r="AY118" s="957"/>
      <c r="AZ118" s="1030" t="s">
        <v>480</v>
      </c>
      <c r="BA118" s="1021"/>
      <c r="BB118" s="1021"/>
      <c r="BC118" s="1021"/>
      <c r="BD118" s="1021"/>
      <c r="BE118" s="1021"/>
      <c r="BF118" s="1021"/>
      <c r="BG118" s="1021"/>
      <c r="BH118" s="1021"/>
      <c r="BI118" s="1021"/>
      <c r="BJ118" s="1021"/>
      <c r="BK118" s="1021"/>
      <c r="BL118" s="1021"/>
      <c r="BM118" s="1021"/>
      <c r="BN118" s="1021"/>
      <c r="BO118" s="1021"/>
      <c r="BP118" s="1022"/>
      <c r="BQ118" s="1053" t="s">
        <v>139</v>
      </c>
      <c r="BR118" s="1054"/>
      <c r="BS118" s="1054"/>
      <c r="BT118" s="1054"/>
      <c r="BU118" s="1054"/>
      <c r="BV118" s="1054" t="s">
        <v>481</v>
      </c>
      <c r="BW118" s="1054"/>
      <c r="BX118" s="1054"/>
      <c r="BY118" s="1054"/>
      <c r="BZ118" s="1054"/>
      <c r="CA118" s="1054" t="s">
        <v>468</v>
      </c>
      <c r="CB118" s="1054"/>
      <c r="CC118" s="1054"/>
      <c r="CD118" s="1054"/>
      <c r="CE118" s="1054"/>
      <c r="CF118" s="970" t="s">
        <v>139</v>
      </c>
      <c r="CG118" s="971"/>
      <c r="CH118" s="971"/>
      <c r="CI118" s="971"/>
      <c r="CJ118" s="971"/>
      <c r="CK118" s="1001"/>
      <c r="CL118" s="1002"/>
      <c r="CM118" s="972" t="s">
        <v>482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453</v>
      </c>
      <c r="DM118" s="1015"/>
      <c r="DN118" s="1015"/>
      <c r="DO118" s="1015"/>
      <c r="DP118" s="1016"/>
      <c r="DQ118" s="1017" t="s">
        <v>139</v>
      </c>
      <c r="DR118" s="1015"/>
      <c r="DS118" s="1015"/>
      <c r="DT118" s="1015"/>
      <c r="DU118" s="1016"/>
      <c r="DV118" s="1018" t="s">
        <v>139</v>
      </c>
      <c r="DW118" s="1019"/>
      <c r="DX118" s="1019"/>
      <c r="DY118" s="1019"/>
      <c r="DZ118" s="1020"/>
    </row>
    <row r="119" spans="1:130" s="247" customFormat="1" ht="26.25" customHeight="1" x14ac:dyDescent="0.15">
      <c r="A119" s="1114" t="s">
        <v>450</v>
      </c>
      <c r="B119" s="1000"/>
      <c r="C119" s="979" t="s">
        <v>451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459</v>
      </c>
      <c r="AB119" s="948"/>
      <c r="AC119" s="948"/>
      <c r="AD119" s="948"/>
      <c r="AE119" s="949"/>
      <c r="AF119" s="950" t="s">
        <v>139</v>
      </c>
      <c r="AG119" s="948"/>
      <c r="AH119" s="948"/>
      <c r="AI119" s="948"/>
      <c r="AJ119" s="949"/>
      <c r="AK119" s="950" t="s">
        <v>139</v>
      </c>
      <c r="AL119" s="948"/>
      <c r="AM119" s="948"/>
      <c r="AN119" s="948"/>
      <c r="AO119" s="949"/>
      <c r="AP119" s="951" t="s">
        <v>481</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483</v>
      </c>
      <c r="BP119" s="1062"/>
      <c r="BQ119" s="1053">
        <v>290671199</v>
      </c>
      <c r="BR119" s="1054"/>
      <c r="BS119" s="1054"/>
      <c r="BT119" s="1054"/>
      <c r="BU119" s="1054"/>
      <c r="BV119" s="1054">
        <v>291392392</v>
      </c>
      <c r="BW119" s="1054"/>
      <c r="BX119" s="1054"/>
      <c r="BY119" s="1054"/>
      <c r="BZ119" s="1054"/>
      <c r="CA119" s="1054">
        <v>285649211</v>
      </c>
      <c r="CB119" s="1054"/>
      <c r="CC119" s="1054"/>
      <c r="CD119" s="1054"/>
      <c r="CE119" s="1054"/>
      <c r="CF119" s="1055"/>
      <c r="CG119" s="1056"/>
      <c r="CH119" s="1056"/>
      <c r="CI119" s="1056"/>
      <c r="CJ119" s="1057"/>
      <c r="CK119" s="1003"/>
      <c r="CL119" s="1004"/>
      <c r="CM119" s="1058" t="s">
        <v>484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459</v>
      </c>
      <c r="DH119" s="1040"/>
      <c r="DI119" s="1040"/>
      <c r="DJ119" s="1040"/>
      <c r="DK119" s="1041"/>
      <c r="DL119" s="1039" t="s">
        <v>139</v>
      </c>
      <c r="DM119" s="1040"/>
      <c r="DN119" s="1040"/>
      <c r="DO119" s="1040"/>
      <c r="DP119" s="1041"/>
      <c r="DQ119" s="1039" t="s">
        <v>454</v>
      </c>
      <c r="DR119" s="1040"/>
      <c r="DS119" s="1040"/>
      <c r="DT119" s="1040"/>
      <c r="DU119" s="1041"/>
      <c r="DV119" s="1042" t="s">
        <v>139</v>
      </c>
      <c r="DW119" s="1043"/>
      <c r="DX119" s="1043"/>
      <c r="DY119" s="1043"/>
      <c r="DZ119" s="1044"/>
    </row>
    <row r="120" spans="1:130" s="247" customFormat="1" ht="26.25" customHeight="1" x14ac:dyDescent="0.15">
      <c r="A120" s="1115"/>
      <c r="B120" s="1002"/>
      <c r="C120" s="972" t="s">
        <v>458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139</v>
      </c>
      <c r="AB120" s="1015"/>
      <c r="AC120" s="1015"/>
      <c r="AD120" s="1015"/>
      <c r="AE120" s="1016"/>
      <c r="AF120" s="1017" t="s">
        <v>453</v>
      </c>
      <c r="AG120" s="1015"/>
      <c r="AH120" s="1015"/>
      <c r="AI120" s="1015"/>
      <c r="AJ120" s="1016"/>
      <c r="AK120" s="1017" t="s">
        <v>139</v>
      </c>
      <c r="AL120" s="1015"/>
      <c r="AM120" s="1015"/>
      <c r="AN120" s="1015"/>
      <c r="AO120" s="1016"/>
      <c r="AP120" s="1018" t="s">
        <v>139</v>
      </c>
      <c r="AQ120" s="1019"/>
      <c r="AR120" s="1019"/>
      <c r="AS120" s="1019"/>
      <c r="AT120" s="1020"/>
      <c r="AU120" s="1045" t="s">
        <v>485</v>
      </c>
      <c r="AV120" s="1046"/>
      <c r="AW120" s="1046"/>
      <c r="AX120" s="1046"/>
      <c r="AY120" s="1047"/>
      <c r="AZ120" s="996" t="s">
        <v>486</v>
      </c>
      <c r="BA120" s="945"/>
      <c r="BB120" s="945"/>
      <c r="BC120" s="945"/>
      <c r="BD120" s="945"/>
      <c r="BE120" s="945"/>
      <c r="BF120" s="945"/>
      <c r="BG120" s="945"/>
      <c r="BH120" s="945"/>
      <c r="BI120" s="945"/>
      <c r="BJ120" s="945"/>
      <c r="BK120" s="945"/>
      <c r="BL120" s="945"/>
      <c r="BM120" s="945"/>
      <c r="BN120" s="945"/>
      <c r="BO120" s="945"/>
      <c r="BP120" s="946"/>
      <c r="BQ120" s="982">
        <v>48310368</v>
      </c>
      <c r="BR120" s="983"/>
      <c r="BS120" s="983"/>
      <c r="BT120" s="983"/>
      <c r="BU120" s="983"/>
      <c r="BV120" s="983">
        <v>49541265</v>
      </c>
      <c r="BW120" s="983"/>
      <c r="BX120" s="983"/>
      <c r="BY120" s="983"/>
      <c r="BZ120" s="983"/>
      <c r="CA120" s="983">
        <v>50537468</v>
      </c>
      <c r="CB120" s="983"/>
      <c r="CC120" s="983"/>
      <c r="CD120" s="983"/>
      <c r="CE120" s="983"/>
      <c r="CF120" s="997">
        <v>54.4</v>
      </c>
      <c r="CG120" s="998"/>
      <c r="CH120" s="998"/>
      <c r="CI120" s="998"/>
      <c r="CJ120" s="998"/>
      <c r="CK120" s="1063" t="s">
        <v>487</v>
      </c>
      <c r="CL120" s="1064"/>
      <c r="CM120" s="1064"/>
      <c r="CN120" s="1064"/>
      <c r="CO120" s="1065"/>
      <c r="CP120" s="1071" t="s">
        <v>488</v>
      </c>
      <c r="CQ120" s="1072"/>
      <c r="CR120" s="1072"/>
      <c r="CS120" s="1072"/>
      <c r="CT120" s="1072"/>
      <c r="CU120" s="1072"/>
      <c r="CV120" s="1072"/>
      <c r="CW120" s="1072"/>
      <c r="CX120" s="1072"/>
      <c r="CY120" s="1072"/>
      <c r="CZ120" s="1072"/>
      <c r="DA120" s="1072"/>
      <c r="DB120" s="1072"/>
      <c r="DC120" s="1072"/>
      <c r="DD120" s="1072"/>
      <c r="DE120" s="1072"/>
      <c r="DF120" s="1073"/>
      <c r="DG120" s="982">
        <v>87590181</v>
      </c>
      <c r="DH120" s="983"/>
      <c r="DI120" s="983"/>
      <c r="DJ120" s="983"/>
      <c r="DK120" s="983"/>
      <c r="DL120" s="983">
        <v>83966625</v>
      </c>
      <c r="DM120" s="983"/>
      <c r="DN120" s="983"/>
      <c r="DO120" s="983"/>
      <c r="DP120" s="983"/>
      <c r="DQ120" s="983">
        <v>79996581</v>
      </c>
      <c r="DR120" s="983"/>
      <c r="DS120" s="983"/>
      <c r="DT120" s="983"/>
      <c r="DU120" s="983"/>
      <c r="DV120" s="984">
        <v>86.1</v>
      </c>
      <c r="DW120" s="984"/>
      <c r="DX120" s="984"/>
      <c r="DY120" s="984"/>
      <c r="DZ120" s="985"/>
    </row>
    <row r="121" spans="1:130" s="247" customFormat="1" ht="26.25" customHeight="1" x14ac:dyDescent="0.15">
      <c r="A121" s="1115"/>
      <c r="B121" s="1002"/>
      <c r="C121" s="1023" t="s">
        <v>489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459</v>
      </c>
      <c r="AB121" s="1015"/>
      <c r="AC121" s="1015"/>
      <c r="AD121" s="1015"/>
      <c r="AE121" s="1016"/>
      <c r="AF121" s="1017" t="s">
        <v>139</v>
      </c>
      <c r="AG121" s="1015"/>
      <c r="AH121" s="1015"/>
      <c r="AI121" s="1015"/>
      <c r="AJ121" s="1016"/>
      <c r="AK121" s="1017" t="s">
        <v>139</v>
      </c>
      <c r="AL121" s="1015"/>
      <c r="AM121" s="1015"/>
      <c r="AN121" s="1015"/>
      <c r="AO121" s="1016"/>
      <c r="AP121" s="1018" t="s">
        <v>139</v>
      </c>
      <c r="AQ121" s="1019"/>
      <c r="AR121" s="1019"/>
      <c r="AS121" s="1019"/>
      <c r="AT121" s="1020"/>
      <c r="AU121" s="1048"/>
      <c r="AV121" s="1049"/>
      <c r="AW121" s="1049"/>
      <c r="AX121" s="1049"/>
      <c r="AY121" s="1050"/>
      <c r="AZ121" s="1005" t="s">
        <v>490</v>
      </c>
      <c r="BA121" s="1006"/>
      <c r="BB121" s="1006"/>
      <c r="BC121" s="1006"/>
      <c r="BD121" s="1006"/>
      <c r="BE121" s="1006"/>
      <c r="BF121" s="1006"/>
      <c r="BG121" s="1006"/>
      <c r="BH121" s="1006"/>
      <c r="BI121" s="1006"/>
      <c r="BJ121" s="1006"/>
      <c r="BK121" s="1006"/>
      <c r="BL121" s="1006"/>
      <c r="BM121" s="1006"/>
      <c r="BN121" s="1006"/>
      <c r="BO121" s="1006"/>
      <c r="BP121" s="1007"/>
      <c r="BQ121" s="975">
        <v>2392844</v>
      </c>
      <c r="BR121" s="976"/>
      <c r="BS121" s="976"/>
      <c r="BT121" s="976"/>
      <c r="BU121" s="976"/>
      <c r="BV121" s="976">
        <v>3595035</v>
      </c>
      <c r="BW121" s="976"/>
      <c r="BX121" s="976"/>
      <c r="BY121" s="976"/>
      <c r="BZ121" s="976"/>
      <c r="CA121" s="976">
        <v>3473629</v>
      </c>
      <c r="CB121" s="976"/>
      <c r="CC121" s="976"/>
      <c r="CD121" s="976"/>
      <c r="CE121" s="976"/>
      <c r="CF121" s="970">
        <v>3.7</v>
      </c>
      <c r="CG121" s="971"/>
      <c r="CH121" s="971"/>
      <c r="CI121" s="971"/>
      <c r="CJ121" s="971"/>
      <c r="CK121" s="1066"/>
      <c r="CL121" s="1067"/>
      <c r="CM121" s="1067"/>
      <c r="CN121" s="1067"/>
      <c r="CO121" s="1068"/>
      <c r="CP121" s="1076" t="s">
        <v>491</v>
      </c>
      <c r="CQ121" s="1077"/>
      <c r="CR121" s="1077"/>
      <c r="CS121" s="1077"/>
      <c r="CT121" s="1077"/>
      <c r="CU121" s="1077"/>
      <c r="CV121" s="1077"/>
      <c r="CW121" s="1077"/>
      <c r="CX121" s="1077"/>
      <c r="CY121" s="1077"/>
      <c r="CZ121" s="1077"/>
      <c r="DA121" s="1077"/>
      <c r="DB121" s="1077"/>
      <c r="DC121" s="1077"/>
      <c r="DD121" s="1077"/>
      <c r="DE121" s="1077"/>
      <c r="DF121" s="1078"/>
      <c r="DG121" s="975">
        <v>495650</v>
      </c>
      <c r="DH121" s="976"/>
      <c r="DI121" s="976"/>
      <c r="DJ121" s="976"/>
      <c r="DK121" s="976"/>
      <c r="DL121" s="976">
        <v>556493</v>
      </c>
      <c r="DM121" s="976"/>
      <c r="DN121" s="976"/>
      <c r="DO121" s="976"/>
      <c r="DP121" s="976"/>
      <c r="DQ121" s="976">
        <v>582506</v>
      </c>
      <c r="DR121" s="976"/>
      <c r="DS121" s="976"/>
      <c r="DT121" s="976"/>
      <c r="DU121" s="976"/>
      <c r="DV121" s="977">
        <v>0.6</v>
      </c>
      <c r="DW121" s="977"/>
      <c r="DX121" s="977"/>
      <c r="DY121" s="977"/>
      <c r="DZ121" s="978"/>
    </row>
    <row r="122" spans="1:130" s="247" customFormat="1" ht="26.25" customHeight="1" x14ac:dyDescent="0.15">
      <c r="A122" s="1115"/>
      <c r="B122" s="1002"/>
      <c r="C122" s="972" t="s">
        <v>470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453</v>
      </c>
      <c r="AB122" s="1015"/>
      <c r="AC122" s="1015"/>
      <c r="AD122" s="1015"/>
      <c r="AE122" s="1016"/>
      <c r="AF122" s="1017" t="s">
        <v>459</v>
      </c>
      <c r="AG122" s="1015"/>
      <c r="AH122" s="1015"/>
      <c r="AI122" s="1015"/>
      <c r="AJ122" s="1016"/>
      <c r="AK122" s="1017" t="s">
        <v>139</v>
      </c>
      <c r="AL122" s="1015"/>
      <c r="AM122" s="1015"/>
      <c r="AN122" s="1015"/>
      <c r="AO122" s="1016"/>
      <c r="AP122" s="1018" t="s">
        <v>139</v>
      </c>
      <c r="AQ122" s="1019"/>
      <c r="AR122" s="1019"/>
      <c r="AS122" s="1019"/>
      <c r="AT122" s="1020"/>
      <c r="AU122" s="1048"/>
      <c r="AV122" s="1049"/>
      <c r="AW122" s="1049"/>
      <c r="AX122" s="1049"/>
      <c r="AY122" s="1050"/>
      <c r="AZ122" s="1030" t="s">
        <v>492</v>
      </c>
      <c r="BA122" s="1021"/>
      <c r="BB122" s="1021"/>
      <c r="BC122" s="1021"/>
      <c r="BD122" s="1021"/>
      <c r="BE122" s="1021"/>
      <c r="BF122" s="1021"/>
      <c r="BG122" s="1021"/>
      <c r="BH122" s="1021"/>
      <c r="BI122" s="1021"/>
      <c r="BJ122" s="1021"/>
      <c r="BK122" s="1021"/>
      <c r="BL122" s="1021"/>
      <c r="BM122" s="1021"/>
      <c r="BN122" s="1021"/>
      <c r="BO122" s="1021"/>
      <c r="BP122" s="1022"/>
      <c r="BQ122" s="1053">
        <v>183680422</v>
      </c>
      <c r="BR122" s="1054"/>
      <c r="BS122" s="1054"/>
      <c r="BT122" s="1054"/>
      <c r="BU122" s="1054"/>
      <c r="BV122" s="1054">
        <v>184381378</v>
      </c>
      <c r="BW122" s="1054"/>
      <c r="BX122" s="1054"/>
      <c r="BY122" s="1054"/>
      <c r="BZ122" s="1054"/>
      <c r="CA122" s="1054">
        <v>183439876</v>
      </c>
      <c r="CB122" s="1054"/>
      <c r="CC122" s="1054"/>
      <c r="CD122" s="1054"/>
      <c r="CE122" s="1054"/>
      <c r="CF122" s="1074">
        <v>197.5</v>
      </c>
      <c r="CG122" s="1075"/>
      <c r="CH122" s="1075"/>
      <c r="CI122" s="1075"/>
      <c r="CJ122" s="1075"/>
      <c r="CK122" s="1066"/>
      <c r="CL122" s="1067"/>
      <c r="CM122" s="1067"/>
      <c r="CN122" s="1067"/>
      <c r="CO122" s="1068"/>
      <c r="CP122" s="1076" t="s">
        <v>493</v>
      </c>
      <c r="CQ122" s="1077"/>
      <c r="CR122" s="1077"/>
      <c r="CS122" s="1077"/>
      <c r="CT122" s="1077"/>
      <c r="CU122" s="1077"/>
      <c r="CV122" s="1077"/>
      <c r="CW122" s="1077"/>
      <c r="CX122" s="1077"/>
      <c r="CY122" s="1077"/>
      <c r="CZ122" s="1077"/>
      <c r="DA122" s="1077"/>
      <c r="DB122" s="1077"/>
      <c r="DC122" s="1077"/>
      <c r="DD122" s="1077"/>
      <c r="DE122" s="1077"/>
      <c r="DF122" s="1078"/>
      <c r="DG122" s="975">
        <v>524895</v>
      </c>
      <c r="DH122" s="976"/>
      <c r="DI122" s="976"/>
      <c r="DJ122" s="976"/>
      <c r="DK122" s="976"/>
      <c r="DL122" s="976">
        <v>525287</v>
      </c>
      <c r="DM122" s="976"/>
      <c r="DN122" s="976"/>
      <c r="DO122" s="976"/>
      <c r="DP122" s="976"/>
      <c r="DQ122" s="976">
        <v>510534</v>
      </c>
      <c r="DR122" s="976"/>
      <c r="DS122" s="976"/>
      <c r="DT122" s="976"/>
      <c r="DU122" s="976"/>
      <c r="DV122" s="977">
        <v>0.5</v>
      </c>
      <c r="DW122" s="977"/>
      <c r="DX122" s="977"/>
      <c r="DY122" s="977"/>
      <c r="DZ122" s="978"/>
    </row>
    <row r="123" spans="1:130" s="247" customFormat="1" ht="26.25" customHeight="1" x14ac:dyDescent="0.15">
      <c r="A123" s="1115"/>
      <c r="B123" s="1002"/>
      <c r="C123" s="972" t="s">
        <v>476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139</v>
      </c>
      <c r="AG123" s="1015"/>
      <c r="AH123" s="1015"/>
      <c r="AI123" s="1015"/>
      <c r="AJ123" s="1016"/>
      <c r="AK123" s="1017" t="s">
        <v>139</v>
      </c>
      <c r="AL123" s="1015"/>
      <c r="AM123" s="1015"/>
      <c r="AN123" s="1015"/>
      <c r="AO123" s="1016"/>
      <c r="AP123" s="1018" t="s">
        <v>468</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494</v>
      </c>
      <c r="BP123" s="1062"/>
      <c r="BQ123" s="1121">
        <v>234383634</v>
      </c>
      <c r="BR123" s="1122"/>
      <c r="BS123" s="1122"/>
      <c r="BT123" s="1122"/>
      <c r="BU123" s="1122"/>
      <c r="BV123" s="1122">
        <v>237517678</v>
      </c>
      <c r="BW123" s="1122"/>
      <c r="BX123" s="1122"/>
      <c r="BY123" s="1122"/>
      <c r="BZ123" s="1122"/>
      <c r="CA123" s="1122">
        <v>237450973</v>
      </c>
      <c r="CB123" s="1122"/>
      <c r="CC123" s="1122"/>
      <c r="CD123" s="1122"/>
      <c r="CE123" s="1122"/>
      <c r="CF123" s="1055"/>
      <c r="CG123" s="1056"/>
      <c r="CH123" s="1056"/>
      <c r="CI123" s="1056"/>
      <c r="CJ123" s="1057"/>
      <c r="CK123" s="1066"/>
      <c r="CL123" s="1067"/>
      <c r="CM123" s="1067"/>
      <c r="CN123" s="1067"/>
      <c r="CO123" s="1068"/>
      <c r="CP123" s="1076" t="s">
        <v>495</v>
      </c>
      <c r="CQ123" s="1077"/>
      <c r="CR123" s="1077"/>
      <c r="CS123" s="1077"/>
      <c r="CT123" s="1077"/>
      <c r="CU123" s="1077"/>
      <c r="CV123" s="1077"/>
      <c r="CW123" s="1077"/>
      <c r="CX123" s="1077"/>
      <c r="CY123" s="1077"/>
      <c r="CZ123" s="1077"/>
      <c r="DA123" s="1077"/>
      <c r="DB123" s="1077"/>
      <c r="DC123" s="1077"/>
      <c r="DD123" s="1077"/>
      <c r="DE123" s="1077"/>
      <c r="DF123" s="1078"/>
      <c r="DG123" s="1014">
        <v>226471</v>
      </c>
      <c r="DH123" s="1015"/>
      <c r="DI123" s="1015"/>
      <c r="DJ123" s="1015"/>
      <c r="DK123" s="1016"/>
      <c r="DL123" s="1017">
        <v>254412</v>
      </c>
      <c r="DM123" s="1015"/>
      <c r="DN123" s="1015"/>
      <c r="DO123" s="1015"/>
      <c r="DP123" s="1016"/>
      <c r="DQ123" s="1017">
        <v>313086</v>
      </c>
      <c r="DR123" s="1015"/>
      <c r="DS123" s="1015"/>
      <c r="DT123" s="1015"/>
      <c r="DU123" s="1016"/>
      <c r="DV123" s="1018">
        <v>0.3</v>
      </c>
      <c r="DW123" s="1019"/>
      <c r="DX123" s="1019"/>
      <c r="DY123" s="1019"/>
      <c r="DZ123" s="1020"/>
    </row>
    <row r="124" spans="1:130" s="247" customFormat="1" ht="26.25" customHeight="1" thickBot="1" x14ac:dyDescent="0.2">
      <c r="A124" s="1115"/>
      <c r="B124" s="1002"/>
      <c r="C124" s="972" t="s">
        <v>479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453</v>
      </c>
      <c r="AB124" s="1015"/>
      <c r="AC124" s="1015"/>
      <c r="AD124" s="1015"/>
      <c r="AE124" s="1016"/>
      <c r="AF124" s="1017" t="s">
        <v>139</v>
      </c>
      <c r="AG124" s="1015"/>
      <c r="AH124" s="1015"/>
      <c r="AI124" s="1015"/>
      <c r="AJ124" s="1016"/>
      <c r="AK124" s="1017">
        <v>313</v>
      </c>
      <c r="AL124" s="1015"/>
      <c r="AM124" s="1015"/>
      <c r="AN124" s="1015"/>
      <c r="AO124" s="1016"/>
      <c r="AP124" s="1018">
        <v>0</v>
      </c>
      <c r="AQ124" s="1019"/>
      <c r="AR124" s="1019"/>
      <c r="AS124" s="1019"/>
      <c r="AT124" s="1020"/>
      <c r="AU124" s="1117" t="s">
        <v>496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61.2</v>
      </c>
      <c r="BR124" s="1084"/>
      <c r="BS124" s="1084"/>
      <c r="BT124" s="1084"/>
      <c r="BU124" s="1084"/>
      <c r="BV124" s="1084">
        <v>58.2</v>
      </c>
      <c r="BW124" s="1084"/>
      <c r="BX124" s="1084"/>
      <c r="BY124" s="1084"/>
      <c r="BZ124" s="1084"/>
      <c r="CA124" s="1084">
        <v>51.8</v>
      </c>
      <c r="CB124" s="1084"/>
      <c r="CC124" s="1084"/>
      <c r="CD124" s="1084"/>
      <c r="CE124" s="1084"/>
      <c r="CF124" s="1085"/>
      <c r="CG124" s="1086"/>
      <c r="CH124" s="1086"/>
      <c r="CI124" s="1086"/>
      <c r="CJ124" s="1087"/>
      <c r="CK124" s="1069"/>
      <c r="CL124" s="1069"/>
      <c r="CM124" s="1069"/>
      <c r="CN124" s="1069"/>
      <c r="CO124" s="1070"/>
      <c r="CP124" s="1076" t="s">
        <v>497</v>
      </c>
      <c r="CQ124" s="1077"/>
      <c r="CR124" s="1077"/>
      <c r="CS124" s="1077"/>
      <c r="CT124" s="1077"/>
      <c r="CU124" s="1077"/>
      <c r="CV124" s="1077"/>
      <c r="CW124" s="1077"/>
      <c r="CX124" s="1077"/>
      <c r="CY124" s="1077"/>
      <c r="CZ124" s="1077"/>
      <c r="DA124" s="1077"/>
      <c r="DB124" s="1077"/>
      <c r="DC124" s="1077"/>
      <c r="DD124" s="1077"/>
      <c r="DE124" s="1077"/>
      <c r="DF124" s="1078"/>
      <c r="DG124" s="1061">
        <v>81488</v>
      </c>
      <c r="DH124" s="1040"/>
      <c r="DI124" s="1040"/>
      <c r="DJ124" s="1040"/>
      <c r="DK124" s="1041"/>
      <c r="DL124" s="1039">
        <v>89445</v>
      </c>
      <c r="DM124" s="1040"/>
      <c r="DN124" s="1040"/>
      <c r="DO124" s="1040"/>
      <c r="DP124" s="1041"/>
      <c r="DQ124" s="1039">
        <v>50256</v>
      </c>
      <c r="DR124" s="1040"/>
      <c r="DS124" s="1040"/>
      <c r="DT124" s="1040"/>
      <c r="DU124" s="1041"/>
      <c r="DV124" s="1042">
        <v>0.1</v>
      </c>
      <c r="DW124" s="1043"/>
      <c r="DX124" s="1043"/>
      <c r="DY124" s="1043"/>
      <c r="DZ124" s="1044"/>
    </row>
    <row r="125" spans="1:130" s="247" customFormat="1" ht="26.25" customHeight="1" x14ac:dyDescent="0.15">
      <c r="A125" s="1115"/>
      <c r="B125" s="1002"/>
      <c r="C125" s="972" t="s">
        <v>482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139</v>
      </c>
      <c r="AB125" s="1015"/>
      <c r="AC125" s="1015"/>
      <c r="AD125" s="1015"/>
      <c r="AE125" s="1016"/>
      <c r="AF125" s="1017" t="s">
        <v>139</v>
      </c>
      <c r="AG125" s="1015"/>
      <c r="AH125" s="1015"/>
      <c r="AI125" s="1015"/>
      <c r="AJ125" s="1016"/>
      <c r="AK125" s="1017" t="s">
        <v>139</v>
      </c>
      <c r="AL125" s="1015"/>
      <c r="AM125" s="1015"/>
      <c r="AN125" s="1015"/>
      <c r="AO125" s="1016"/>
      <c r="AP125" s="1018" t="s">
        <v>139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498</v>
      </c>
      <c r="CL125" s="1064"/>
      <c r="CM125" s="1064"/>
      <c r="CN125" s="1064"/>
      <c r="CO125" s="1065"/>
      <c r="CP125" s="996" t="s">
        <v>499</v>
      </c>
      <c r="CQ125" s="945"/>
      <c r="CR125" s="945"/>
      <c r="CS125" s="945"/>
      <c r="CT125" s="945"/>
      <c r="CU125" s="945"/>
      <c r="CV125" s="945"/>
      <c r="CW125" s="945"/>
      <c r="CX125" s="945"/>
      <c r="CY125" s="945"/>
      <c r="CZ125" s="945"/>
      <c r="DA125" s="945"/>
      <c r="DB125" s="945"/>
      <c r="DC125" s="945"/>
      <c r="DD125" s="945"/>
      <c r="DE125" s="945"/>
      <c r="DF125" s="946"/>
      <c r="DG125" s="982" t="s">
        <v>139</v>
      </c>
      <c r="DH125" s="983"/>
      <c r="DI125" s="983"/>
      <c r="DJ125" s="983"/>
      <c r="DK125" s="983"/>
      <c r="DL125" s="983" t="s">
        <v>139</v>
      </c>
      <c r="DM125" s="983"/>
      <c r="DN125" s="983"/>
      <c r="DO125" s="983"/>
      <c r="DP125" s="983"/>
      <c r="DQ125" s="983" t="s">
        <v>139</v>
      </c>
      <c r="DR125" s="983"/>
      <c r="DS125" s="983"/>
      <c r="DT125" s="983"/>
      <c r="DU125" s="983"/>
      <c r="DV125" s="984" t="s">
        <v>468</v>
      </c>
      <c r="DW125" s="984"/>
      <c r="DX125" s="984"/>
      <c r="DY125" s="984"/>
      <c r="DZ125" s="985"/>
    </row>
    <row r="126" spans="1:130" s="247" customFormat="1" ht="26.25" customHeight="1" thickBot="1" x14ac:dyDescent="0.2">
      <c r="A126" s="1115"/>
      <c r="B126" s="1002"/>
      <c r="C126" s="972" t="s">
        <v>484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139</v>
      </c>
      <c r="AB126" s="1015"/>
      <c r="AC126" s="1015"/>
      <c r="AD126" s="1015"/>
      <c r="AE126" s="1016"/>
      <c r="AF126" s="1017" t="s">
        <v>139</v>
      </c>
      <c r="AG126" s="1015"/>
      <c r="AH126" s="1015"/>
      <c r="AI126" s="1015"/>
      <c r="AJ126" s="1016"/>
      <c r="AK126" s="1017" t="s">
        <v>139</v>
      </c>
      <c r="AL126" s="1015"/>
      <c r="AM126" s="1015"/>
      <c r="AN126" s="1015"/>
      <c r="AO126" s="1016"/>
      <c r="AP126" s="1018" t="s">
        <v>139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500</v>
      </c>
      <c r="CQ126" s="1006"/>
      <c r="CR126" s="1006"/>
      <c r="CS126" s="1006"/>
      <c r="CT126" s="1006"/>
      <c r="CU126" s="1006"/>
      <c r="CV126" s="1006"/>
      <c r="CW126" s="1006"/>
      <c r="CX126" s="1006"/>
      <c r="CY126" s="1006"/>
      <c r="CZ126" s="1006"/>
      <c r="DA126" s="1006"/>
      <c r="DB126" s="1006"/>
      <c r="DC126" s="1006"/>
      <c r="DD126" s="1006"/>
      <c r="DE126" s="1006"/>
      <c r="DF126" s="1007"/>
      <c r="DG126" s="975" t="s">
        <v>139</v>
      </c>
      <c r="DH126" s="976"/>
      <c r="DI126" s="976"/>
      <c r="DJ126" s="976"/>
      <c r="DK126" s="976"/>
      <c r="DL126" s="976" t="s">
        <v>139</v>
      </c>
      <c r="DM126" s="976"/>
      <c r="DN126" s="976"/>
      <c r="DO126" s="976"/>
      <c r="DP126" s="976"/>
      <c r="DQ126" s="976" t="s">
        <v>139</v>
      </c>
      <c r="DR126" s="976"/>
      <c r="DS126" s="976"/>
      <c r="DT126" s="976"/>
      <c r="DU126" s="976"/>
      <c r="DV126" s="977" t="s">
        <v>139</v>
      </c>
      <c r="DW126" s="977"/>
      <c r="DX126" s="977"/>
      <c r="DY126" s="977"/>
      <c r="DZ126" s="978"/>
    </row>
    <row r="127" spans="1:130" s="247" customFormat="1" ht="26.25" customHeight="1" x14ac:dyDescent="0.15">
      <c r="A127" s="1116"/>
      <c r="B127" s="1004"/>
      <c r="C127" s="1058" t="s">
        <v>501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139</v>
      </c>
      <c r="AB127" s="1015"/>
      <c r="AC127" s="1015"/>
      <c r="AD127" s="1015"/>
      <c r="AE127" s="1016"/>
      <c r="AF127" s="1017" t="s">
        <v>139</v>
      </c>
      <c r="AG127" s="1015"/>
      <c r="AH127" s="1015"/>
      <c r="AI127" s="1015"/>
      <c r="AJ127" s="1016"/>
      <c r="AK127" s="1017" t="s">
        <v>139</v>
      </c>
      <c r="AL127" s="1015"/>
      <c r="AM127" s="1015"/>
      <c r="AN127" s="1015"/>
      <c r="AO127" s="1016"/>
      <c r="AP127" s="1018" t="s">
        <v>139</v>
      </c>
      <c r="AQ127" s="1019"/>
      <c r="AR127" s="1019"/>
      <c r="AS127" s="1019"/>
      <c r="AT127" s="1020"/>
      <c r="AU127" s="283"/>
      <c r="AV127" s="283"/>
      <c r="AW127" s="283"/>
      <c r="AX127" s="1088" t="s">
        <v>502</v>
      </c>
      <c r="AY127" s="1089"/>
      <c r="AZ127" s="1089"/>
      <c r="BA127" s="1089"/>
      <c r="BB127" s="1089"/>
      <c r="BC127" s="1089"/>
      <c r="BD127" s="1089"/>
      <c r="BE127" s="1090"/>
      <c r="BF127" s="1091" t="s">
        <v>503</v>
      </c>
      <c r="BG127" s="1089"/>
      <c r="BH127" s="1089"/>
      <c r="BI127" s="1089"/>
      <c r="BJ127" s="1089"/>
      <c r="BK127" s="1089"/>
      <c r="BL127" s="1090"/>
      <c r="BM127" s="1091" t="s">
        <v>504</v>
      </c>
      <c r="BN127" s="1089"/>
      <c r="BO127" s="1089"/>
      <c r="BP127" s="1089"/>
      <c r="BQ127" s="1089"/>
      <c r="BR127" s="1089"/>
      <c r="BS127" s="1090"/>
      <c r="BT127" s="1091" t="s">
        <v>505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506</v>
      </c>
      <c r="CQ127" s="1006"/>
      <c r="CR127" s="1006"/>
      <c r="CS127" s="1006"/>
      <c r="CT127" s="1006"/>
      <c r="CU127" s="1006"/>
      <c r="CV127" s="1006"/>
      <c r="CW127" s="1006"/>
      <c r="CX127" s="1006"/>
      <c r="CY127" s="1006"/>
      <c r="CZ127" s="1006"/>
      <c r="DA127" s="1006"/>
      <c r="DB127" s="1006"/>
      <c r="DC127" s="1006"/>
      <c r="DD127" s="1006"/>
      <c r="DE127" s="1006"/>
      <c r="DF127" s="1007"/>
      <c r="DG127" s="975" t="s">
        <v>139</v>
      </c>
      <c r="DH127" s="976"/>
      <c r="DI127" s="976"/>
      <c r="DJ127" s="976"/>
      <c r="DK127" s="976"/>
      <c r="DL127" s="976" t="s">
        <v>139</v>
      </c>
      <c r="DM127" s="976"/>
      <c r="DN127" s="976"/>
      <c r="DO127" s="976"/>
      <c r="DP127" s="976"/>
      <c r="DQ127" s="976" t="s">
        <v>139</v>
      </c>
      <c r="DR127" s="976"/>
      <c r="DS127" s="976"/>
      <c r="DT127" s="976"/>
      <c r="DU127" s="976"/>
      <c r="DV127" s="977" t="s">
        <v>468</v>
      </c>
      <c r="DW127" s="977"/>
      <c r="DX127" s="977"/>
      <c r="DY127" s="977"/>
      <c r="DZ127" s="978"/>
    </row>
    <row r="128" spans="1:130" s="247" customFormat="1" ht="26.25" customHeight="1" thickBot="1" x14ac:dyDescent="0.2">
      <c r="A128" s="1099" t="s">
        <v>507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508</v>
      </c>
      <c r="X128" s="1101"/>
      <c r="Y128" s="1101"/>
      <c r="Z128" s="1102"/>
      <c r="AA128" s="1103">
        <v>293042</v>
      </c>
      <c r="AB128" s="1104"/>
      <c r="AC128" s="1104"/>
      <c r="AD128" s="1104"/>
      <c r="AE128" s="1105"/>
      <c r="AF128" s="1106">
        <v>209178</v>
      </c>
      <c r="AG128" s="1104"/>
      <c r="AH128" s="1104"/>
      <c r="AI128" s="1104"/>
      <c r="AJ128" s="1105"/>
      <c r="AK128" s="1106">
        <v>220462</v>
      </c>
      <c r="AL128" s="1104"/>
      <c r="AM128" s="1104"/>
      <c r="AN128" s="1104"/>
      <c r="AO128" s="1105"/>
      <c r="AP128" s="1107"/>
      <c r="AQ128" s="1108"/>
      <c r="AR128" s="1108"/>
      <c r="AS128" s="1108"/>
      <c r="AT128" s="1109"/>
      <c r="AU128" s="283"/>
      <c r="AV128" s="283"/>
      <c r="AW128" s="283"/>
      <c r="AX128" s="944" t="s">
        <v>509</v>
      </c>
      <c r="AY128" s="945"/>
      <c r="AZ128" s="945"/>
      <c r="BA128" s="945"/>
      <c r="BB128" s="945"/>
      <c r="BC128" s="945"/>
      <c r="BD128" s="945"/>
      <c r="BE128" s="946"/>
      <c r="BF128" s="1110" t="s">
        <v>139</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510</v>
      </c>
      <c r="CQ128" s="1093"/>
      <c r="CR128" s="1093"/>
      <c r="CS128" s="1093"/>
      <c r="CT128" s="1093"/>
      <c r="CU128" s="1093"/>
      <c r="CV128" s="1093"/>
      <c r="CW128" s="1093"/>
      <c r="CX128" s="1093"/>
      <c r="CY128" s="1093"/>
      <c r="CZ128" s="1093"/>
      <c r="DA128" s="1093"/>
      <c r="DB128" s="1093"/>
      <c r="DC128" s="1093"/>
      <c r="DD128" s="1093"/>
      <c r="DE128" s="1093"/>
      <c r="DF128" s="1094"/>
      <c r="DG128" s="1095" t="s">
        <v>139</v>
      </c>
      <c r="DH128" s="1096"/>
      <c r="DI128" s="1096"/>
      <c r="DJ128" s="1096"/>
      <c r="DK128" s="1096"/>
      <c r="DL128" s="1096" t="s">
        <v>139</v>
      </c>
      <c r="DM128" s="1096"/>
      <c r="DN128" s="1096"/>
      <c r="DO128" s="1096"/>
      <c r="DP128" s="1096"/>
      <c r="DQ128" s="1096" t="s">
        <v>139</v>
      </c>
      <c r="DR128" s="1096"/>
      <c r="DS128" s="1096"/>
      <c r="DT128" s="1096"/>
      <c r="DU128" s="1096"/>
      <c r="DV128" s="1097" t="s">
        <v>139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511</v>
      </c>
      <c r="X129" s="1130"/>
      <c r="Y129" s="1130"/>
      <c r="Z129" s="1131"/>
      <c r="AA129" s="1014">
        <v>106013534</v>
      </c>
      <c r="AB129" s="1015"/>
      <c r="AC129" s="1015"/>
      <c r="AD129" s="1015"/>
      <c r="AE129" s="1016"/>
      <c r="AF129" s="1017">
        <v>106573940</v>
      </c>
      <c r="AG129" s="1015"/>
      <c r="AH129" s="1015"/>
      <c r="AI129" s="1015"/>
      <c r="AJ129" s="1016"/>
      <c r="AK129" s="1017">
        <v>106878973</v>
      </c>
      <c r="AL129" s="1015"/>
      <c r="AM129" s="1015"/>
      <c r="AN129" s="1015"/>
      <c r="AO129" s="1016"/>
      <c r="AP129" s="1132"/>
      <c r="AQ129" s="1133"/>
      <c r="AR129" s="1133"/>
      <c r="AS129" s="1133"/>
      <c r="AT129" s="1134"/>
      <c r="AU129" s="285"/>
      <c r="AV129" s="285"/>
      <c r="AW129" s="285"/>
      <c r="AX129" s="1123" t="s">
        <v>512</v>
      </c>
      <c r="AY129" s="1006"/>
      <c r="AZ129" s="1006"/>
      <c r="BA129" s="1006"/>
      <c r="BB129" s="1006"/>
      <c r="BC129" s="1006"/>
      <c r="BD129" s="1006"/>
      <c r="BE129" s="1007"/>
      <c r="BF129" s="1124" t="s">
        <v>397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514</v>
      </c>
      <c r="X130" s="1130"/>
      <c r="Y130" s="1130"/>
      <c r="Z130" s="1131"/>
      <c r="AA130" s="1014">
        <v>14171907</v>
      </c>
      <c r="AB130" s="1015"/>
      <c r="AC130" s="1015"/>
      <c r="AD130" s="1015"/>
      <c r="AE130" s="1016"/>
      <c r="AF130" s="1017">
        <v>14125565</v>
      </c>
      <c r="AG130" s="1015"/>
      <c r="AH130" s="1015"/>
      <c r="AI130" s="1015"/>
      <c r="AJ130" s="1016"/>
      <c r="AK130" s="1017">
        <v>14008559</v>
      </c>
      <c r="AL130" s="1015"/>
      <c r="AM130" s="1015"/>
      <c r="AN130" s="1015"/>
      <c r="AO130" s="1016"/>
      <c r="AP130" s="1132"/>
      <c r="AQ130" s="1133"/>
      <c r="AR130" s="1133"/>
      <c r="AS130" s="1133"/>
      <c r="AT130" s="1134"/>
      <c r="AU130" s="285"/>
      <c r="AV130" s="285"/>
      <c r="AW130" s="285"/>
      <c r="AX130" s="1123" t="s">
        <v>515</v>
      </c>
      <c r="AY130" s="1006"/>
      <c r="AZ130" s="1006"/>
      <c r="BA130" s="1006"/>
      <c r="BB130" s="1006"/>
      <c r="BC130" s="1006"/>
      <c r="BD130" s="1006"/>
      <c r="BE130" s="1007"/>
      <c r="BF130" s="1160">
        <v>7.7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516</v>
      </c>
      <c r="X131" s="1168"/>
      <c r="Y131" s="1168"/>
      <c r="Z131" s="1169"/>
      <c r="AA131" s="1061">
        <v>91841627</v>
      </c>
      <c r="AB131" s="1040"/>
      <c r="AC131" s="1040"/>
      <c r="AD131" s="1040"/>
      <c r="AE131" s="1041"/>
      <c r="AF131" s="1039">
        <v>92448375</v>
      </c>
      <c r="AG131" s="1040"/>
      <c r="AH131" s="1040"/>
      <c r="AI131" s="1040"/>
      <c r="AJ131" s="1041"/>
      <c r="AK131" s="1039">
        <v>92870414</v>
      </c>
      <c r="AL131" s="1040"/>
      <c r="AM131" s="1040"/>
      <c r="AN131" s="1040"/>
      <c r="AO131" s="1041"/>
      <c r="AP131" s="1170"/>
      <c r="AQ131" s="1171"/>
      <c r="AR131" s="1171"/>
      <c r="AS131" s="1171"/>
      <c r="AT131" s="1172"/>
      <c r="AU131" s="285"/>
      <c r="AV131" s="285"/>
      <c r="AW131" s="285"/>
      <c r="AX131" s="1142" t="s">
        <v>517</v>
      </c>
      <c r="AY131" s="1093"/>
      <c r="AZ131" s="1093"/>
      <c r="BA131" s="1093"/>
      <c r="BB131" s="1093"/>
      <c r="BC131" s="1093"/>
      <c r="BD131" s="1093"/>
      <c r="BE131" s="1094"/>
      <c r="BF131" s="1143">
        <v>51.8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519</v>
      </c>
      <c r="W132" s="1153"/>
      <c r="X132" s="1153"/>
      <c r="Y132" s="1153"/>
      <c r="Z132" s="1154"/>
      <c r="AA132" s="1155">
        <v>7.7188941790000003</v>
      </c>
      <c r="AB132" s="1156"/>
      <c r="AC132" s="1156"/>
      <c r="AD132" s="1156"/>
      <c r="AE132" s="1157"/>
      <c r="AF132" s="1158">
        <v>7.4478691489999997</v>
      </c>
      <c r="AG132" s="1156"/>
      <c r="AH132" s="1156"/>
      <c r="AI132" s="1156"/>
      <c r="AJ132" s="1157"/>
      <c r="AK132" s="1158">
        <v>8.0217538390000005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520</v>
      </c>
      <c r="W133" s="1136"/>
      <c r="X133" s="1136"/>
      <c r="Y133" s="1136"/>
      <c r="Z133" s="1137"/>
      <c r="AA133" s="1138">
        <v>7.4</v>
      </c>
      <c r="AB133" s="1139"/>
      <c r="AC133" s="1139"/>
      <c r="AD133" s="1139"/>
      <c r="AE133" s="1140"/>
      <c r="AF133" s="1138">
        <v>7.5</v>
      </c>
      <c r="AG133" s="1139"/>
      <c r="AH133" s="1139"/>
      <c r="AI133" s="1139"/>
      <c r="AJ133" s="1140"/>
      <c r="AK133" s="1138">
        <v>7.7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rh+f3IYKkLjF+WPPMU+94UU+Mu1SWD+JlYBdzt8r4iuPxKzjOQnxUhLOs7odFoVof/5k2bk51tbrjwdf2MnPw==" saltValue="MYmfhH59DZ2U9sJEP578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wVFQ0/9S93Rmc9GWGjk00TRCy9oIA6d9xY3LdMr1pM6eQzJF4rYRGjwx/rdmyC2qLXTZM6K4fyssbgpP5B2hQ==" saltValue="q9VwLu2ZEni0MccmPxnY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Gxg1JBBdKyRjlaMEnKAFlv1MPBbTvdpA1Cgcfua3ckDslSAZFZOOagjAYgAuAymvJJDBu+oBTg0psAwfn4TZw==" saltValue="4ce2eb/DHrn2YDKFhLxDM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529</v>
      </c>
      <c r="AL9" s="1179"/>
      <c r="AM9" s="1179"/>
      <c r="AN9" s="1180"/>
      <c r="AO9" s="313">
        <v>25226125</v>
      </c>
      <c r="AP9" s="313">
        <v>49336</v>
      </c>
      <c r="AQ9" s="314">
        <v>58073</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530</v>
      </c>
      <c r="AL10" s="1179"/>
      <c r="AM10" s="1179"/>
      <c r="AN10" s="1180"/>
      <c r="AO10" s="316">
        <v>1194469</v>
      </c>
      <c r="AP10" s="316">
        <v>2336</v>
      </c>
      <c r="AQ10" s="317">
        <v>2762</v>
      </c>
      <c r="AR10" s="318">
        <v>-15.4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531</v>
      </c>
      <c r="AL11" s="1179"/>
      <c r="AM11" s="1179"/>
      <c r="AN11" s="1180"/>
      <c r="AO11" s="316">
        <v>275397</v>
      </c>
      <c r="AP11" s="316">
        <v>539</v>
      </c>
      <c r="AQ11" s="317">
        <v>1714</v>
      </c>
      <c r="AR11" s="318">
        <v>-68.599999999999994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532</v>
      </c>
      <c r="AL12" s="1179"/>
      <c r="AM12" s="1179"/>
      <c r="AN12" s="1180"/>
      <c r="AO12" s="316" t="s">
        <v>533</v>
      </c>
      <c r="AP12" s="316" t="s">
        <v>533</v>
      </c>
      <c r="AQ12" s="317">
        <v>632</v>
      </c>
      <c r="AR12" s="318" t="s">
        <v>533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534</v>
      </c>
      <c r="AL13" s="1179"/>
      <c r="AM13" s="1179"/>
      <c r="AN13" s="1180"/>
      <c r="AO13" s="316" t="s">
        <v>533</v>
      </c>
      <c r="AP13" s="316" t="s">
        <v>533</v>
      </c>
      <c r="AQ13" s="317">
        <v>9</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535</v>
      </c>
      <c r="AL14" s="1179"/>
      <c r="AM14" s="1179"/>
      <c r="AN14" s="1180"/>
      <c r="AO14" s="316">
        <v>958968</v>
      </c>
      <c r="AP14" s="316">
        <v>1876</v>
      </c>
      <c r="AQ14" s="317">
        <v>1980</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536</v>
      </c>
      <c r="AL15" s="1179"/>
      <c r="AM15" s="1179"/>
      <c r="AN15" s="1180"/>
      <c r="AO15" s="316">
        <v>403543</v>
      </c>
      <c r="AP15" s="316">
        <v>789</v>
      </c>
      <c r="AQ15" s="317">
        <v>1379</v>
      </c>
      <c r="AR15" s="318">
        <v>-42.8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537</v>
      </c>
      <c r="AL16" s="1182"/>
      <c r="AM16" s="1182"/>
      <c r="AN16" s="1183"/>
      <c r="AO16" s="316">
        <v>-1698721</v>
      </c>
      <c r="AP16" s="316">
        <v>-3322</v>
      </c>
      <c r="AQ16" s="317">
        <v>-3914</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26359781</v>
      </c>
      <c r="AP17" s="316">
        <v>51553</v>
      </c>
      <c r="AQ17" s="317">
        <v>62636</v>
      </c>
      <c r="AR17" s="318">
        <v>-17.7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542</v>
      </c>
      <c r="AL21" s="1174"/>
      <c r="AM21" s="1174"/>
      <c r="AN21" s="1175"/>
      <c r="AO21" s="328">
        <v>5.71</v>
      </c>
      <c r="AP21" s="329">
        <v>6.32</v>
      </c>
      <c r="AQ21" s="330">
        <v>-0.61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543</v>
      </c>
      <c r="AL22" s="1174"/>
      <c r="AM22" s="1174"/>
      <c r="AN22" s="1175"/>
      <c r="AO22" s="333">
        <v>99.4</v>
      </c>
      <c r="AP22" s="334">
        <v>99.9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547</v>
      </c>
      <c r="AL32" s="1190"/>
      <c r="AM32" s="1190"/>
      <c r="AN32" s="1191"/>
      <c r="AO32" s="343">
        <v>15788649</v>
      </c>
      <c r="AP32" s="343">
        <v>30879</v>
      </c>
      <c r="AQ32" s="344">
        <v>36995</v>
      </c>
      <c r="AR32" s="345">
        <v>-16.5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548</v>
      </c>
      <c r="AL33" s="1190"/>
      <c r="AM33" s="1190"/>
      <c r="AN33" s="1191"/>
      <c r="AO33" s="343" t="s">
        <v>533</v>
      </c>
      <c r="AP33" s="343" t="s">
        <v>533</v>
      </c>
      <c r="AQ33" s="344">
        <v>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549</v>
      </c>
      <c r="AL34" s="1190"/>
      <c r="AM34" s="1190"/>
      <c r="AN34" s="1191"/>
      <c r="AO34" s="343">
        <v>433333</v>
      </c>
      <c r="AP34" s="343">
        <v>847</v>
      </c>
      <c r="AQ34" s="344">
        <v>81</v>
      </c>
      <c r="AR34" s="345">
        <v>945.7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550</v>
      </c>
      <c r="AL35" s="1190"/>
      <c r="AM35" s="1190"/>
      <c r="AN35" s="1191"/>
      <c r="AO35" s="343">
        <v>5452620</v>
      </c>
      <c r="AP35" s="343">
        <v>10664</v>
      </c>
      <c r="AQ35" s="344">
        <v>8919</v>
      </c>
      <c r="AR35" s="345">
        <v>19.600000000000001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551</v>
      </c>
      <c r="AL36" s="1190"/>
      <c r="AM36" s="1190"/>
      <c r="AN36" s="1191"/>
      <c r="AO36" s="343">
        <v>2664</v>
      </c>
      <c r="AP36" s="343">
        <v>5</v>
      </c>
      <c r="AQ36" s="344">
        <v>380</v>
      </c>
      <c r="AR36" s="345">
        <v>-98.7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552</v>
      </c>
      <c r="AL37" s="1190"/>
      <c r="AM37" s="1190"/>
      <c r="AN37" s="1191"/>
      <c r="AO37" s="343">
        <v>313</v>
      </c>
      <c r="AP37" s="343">
        <v>1</v>
      </c>
      <c r="AQ37" s="344">
        <v>886</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553</v>
      </c>
      <c r="AL38" s="1193"/>
      <c r="AM38" s="1193"/>
      <c r="AN38" s="1194"/>
      <c r="AO38" s="346">
        <v>1278</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554</v>
      </c>
      <c r="AL39" s="1193"/>
      <c r="AM39" s="1193"/>
      <c r="AN39" s="1194"/>
      <c r="AO39" s="343">
        <v>-220462</v>
      </c>
      <c r="AP39" s="343">
        <v>-431</v>
      </c>
      <c r="AQ39" s="344">
        <v>-8108</v>
      </c>
      <c r="AR39" s="345">
        <v>-94.7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555</v>
      </c>
      <c r="AL40" s="1190"/>
      <c r="AM40" s="1190"/>
      <c r="AN40" s="1191"/>
      <c r="AO40" s="343">
        <v>-14008559</v>
      </c>
      <c r="AP40" s="343">
        <v>-27397</v>
      </c>
      <c r="AQ40" s="344">
        <v>-28743</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7449836</v>
      </c>
      <c r="AP41" s="343">
        <v>14570</v>
      </c>
      <c r="AQ41" s="344">
        <v>10414</v>
      </c>
      <c r="AR41" s="345">
        <v>39.9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524</v>
      </c>
      <c r="AN49" s="1186" t="s">
        <v>559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23085033</v>
      </c>
      <c r="AN51" s="365">
        <v>44647</v>
      </c>
      <c r="AO51" s="366">
        <v>8.5</v>
      </c>
      <c r="AP51" s="367">
        <v>50880</v>
      </c>
      <c r="AQ51" s="368">
        <v>-1.4</v>
      </c>
      <c r="AR51" s="369">
        <v>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11330770</v>
      </c>
      <c r="AN52" s="373">
        <v>21914</v>
      </c>
      <c r="AO52" s="374">
        <v>37.4</v>
      </c>
      <c r="AP52" s="375">
        <v>27819</v>
      </c>
      <c r="AQ52" s="376">
        <v>7.5</v>
      </c>
      <c r="AR52" s="377">
        <v>29.9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18644513</v>
      </c>
      <c r="AN53" s="365">
        <v>36141</v>
      </c>
      <c r="AO53" s="366">
        <v>-19.100000000000001</v>
      </c>
      <c r="AP53" s="367">
        <v>46395</v>
      </c>
      <c r="AQ53" s="368">
        <v>-8.8000000000000007</v>
      </c>
      <c r="AR53" s="369">
        <v>-10.3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8016466</v>
      </c>
      <c r="AN54" s="373">
        <v>15539</v>
      </c>
      <c r="AO54" s="374">
        <v>-29.1</v>
      </c>
      <c r="AP54" s="375">
        <v>26304</v>
      </c>
      <c r="AQ54" s="376">
        <v>-5.4</v>
      </c>
      <c r="AR54" s="377">
        <v>-23.7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17861898</v>
      </c>
      <c r="AN55" s="365">
        <v>34692</v>
      </c>
      <c r="AO55" s="366">
        <v>-4</v>
      </c>
      <c r="AP55" s="367">
        <v>48088</v>
      </c>
      <c r="AQ55" s="368">
        <v>3.6</v>
      </c>
      <c r="AR55" s="369">
        <v>-7.6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5251273</v>
      </c>
      <c r="AN56" s="373">
        <v>10199</v>
      </c>
      <c r="AO56" s="374">
        <v>-34.4</v>
      </c>
      <c r="AP56" s="375">
        <v>25183</v>
      </c>
      <c r="AQ56" s="376">
        <v>-4.3</v>
      </c>
      <c r="AR56" s="377">
        <v>-30.1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15541045</v>
      </c>
      <c r="AN57" s="365">
        <v>30281</v>
      </c>
      <c r="AO57" s="366">
        <v>-12.7</v>
      </c>
      <c r="AP57" s="367">
        <v>46457</v>
      </c>
      <c r="AQ57" s="368">
        <v>-3.4</v>
      </c>
      <c r="AR57" s="369">
        <v>-9.3000000000000007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5548661</v>
      </c>
      <c r="AN58" s="373">
        <v>10811</v>
      </c>
      <c r="AO58" s="374">
        <v>6</v>
      </c>
      <c r="AP58" s="375">
        <v>24020</v>
      </c>
      <c r="AQ58" s="376">
        <v>-4.5999999999999996</v>
      </c>
      <c r="AR58" s="377">
        <v>10.6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11684083</v>
      </c>
      <c r="AN59" s="365">
        <v>22851</v>
      </c>
      <c r="AO59" s="366">
        <v>-24.5</v>
      </c>
      <c r="AP59" s="367">
        <v>51849</v>
      </c>
      <c r="AQ59" s="368">
        <v>11.6</v>
      </c>
      <c r="AR59" s="369">
        <v>-36.1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4964159</v>
      </c>
      <c r="AN60" s="373">
        <v>9709</v>
      </c>
      <c r="AO60" s="374">
        <v>-10.199999999999999</v>
      </c>
      <c r="AP60" s="375">
        <v>26326</v>
      </c>
      <c r="AQ60" s="376">
        <v>9.6</v>
      </c>
      <c r="AR60" s="377">
        <v>-19.8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17363314</v>
      </c>
      <c r="AN61" s="380">
        <v>33722</v>
      </c>
      <c r="AO61" s="381">
        <v>-10.4</v>
      </c>
      <c r="AP61" s="382">
        <v>48734</v>
      </c>
      <c r="AQ61" s="383">
        <v>0.3</v>
      </c>
      <c r="AR61" s="369">
        <v>-10.7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7022266</v>
      </c>
      <c r="AN62" s="373">
        <v>13634</v>
      </c>
      <c r="AO62" s="374">
        <v>-6.1</v>
      </c>
      <c r="AP62" s="375">
        <v>25930</v>
      </c>
      <c r="AQ62" s="376">
        <v>0.6</v>
      </c>
      <c r="AR62" s="377">
        <v>-6.7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tkjbPzlOQtVSLKIP+tE4FxniDJYRDlb0x54F8HMa99EfUkIdQQxIuEU38i4MoZNYaAQaFL5SHFjvSeblV+jkw==" saltValue="37FgpuJXJK3HfV+CKKB6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WjKYgjdkqL1S9/8I0Gh3bLeRKB4Veq6mZsLA1++a3TjT3rZP9aQ8x0PG3U0aSMi+V6JDj3fSTAfB7Z7As/Ok8w==" saltValue="4t4wzuIpa/KqTrdSeHxO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XX1dqP39wGdpuMG91Exmh3I6+209r5ALZxXiJi1BzYyto81g26X3gOmicNVpveENO/Qyc5dzbz/hF0AEbgYegw==" saltValue="sn37XAm5gf1j6i25fsY3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98" t="s">
        <v>3</v>
      </c>
      <c r="D47" s="1198"/>
      <c r="E47" s="1199"/>
      <c r="F47" s="11">
        <v>17.14</v>
      </c>
      <c r="G47" s="12">
        <v>16.8</v>
      </c>
      <c r="H47" s="12">
        <v>16.32</v>
      </c>
      <c r="I47" s="12">
        <v>16.7</v>
      </c>
      <c r="J47" s="13">
        <v>17.399999999999999</v>
      </c>
    </row>
    <row r="48" spans="2:10" ht="57.75" customHeight="1" x14ac:dyDescent="0.15">
      <c r="B48" s="14"/>
      <c r="C48" s="1200" t="s">
        <v>4</v>
      </c>
      <c r="D48" s="1200"/>
      <c r="E48" s="1201"/>
      <c r="F48" s="15">
        <v>2.54</v>
      </c>
      <c r="G48" s="16">
        <v>2.6</v>
      </c>
      <c r="H48" s="16">
        <v>2.85</v>
      </c>
      <c r="I48" s="16">
        <v>3.1</v>
      </c>
      <c r="J48" s="17">
        <v>2.78</v>
      </c>
    </row>
    <row r="49" spans="2:10" ht="57.75" customHeight="1" thickBot="1" x14ac:dyDescent="0.2">
      <c r="B49" s="18"/>
      <c r="C49" s="1202" t="s">
        <v>5</v>
      </c>
      <c r="D49" s="1202"/>
      <c r="E49" s="1203"/>
      <c r="F49" s="19" t="s">
        <v>580</v>
      </c>
      <c r="G49" s="20" t="s">
        <v>581</v>
      </c>
      <c r="H49" s="20" t="s">
        <v>582</v>
      </c>
      <c r="I49" s="20" t="s">
        <v>583</v>
      </c>
      <c r="J49" s="21" t="s">
        <v>584</v>
      </c>
    </row>
    <row r="50" spans="2:10" ht="13.5" customHeight="1" x14ac:dyDescent="0.15"/>
  </sheetData>
  <sheetProtection algorithmName="SHA-512" hashValue="xyBfYLpb+xIEkCG9m18lDRrBMtl4F3IOzeltyBap/H4a9QI5ObPAkH63VbKH4fvZv+2qdRjeDRym9gBVpAqiEg==" saltValue="xoyGlzXxbW+2o/Eim2Dt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2021-03-17T01:26:09Z</cp:lastPrinted>
  <dcterms:created xsi:type="dcterms:W3CDTF">2021-02-05T04:13:59Z</dcterms:created>
  <dcterms:modified xsi:type="dcterms:W3CDTF">2021-10-27T10:30:02Z</dcterms:modified>
  <cp:category/>
</cp:coreProperties>
</file>